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BB73"/>
      </patternFill>
    </fill>
    <fill>
      <patternFill patternType="solid">
        <fgColor rgb="FFFFDC73"/>
      </patternFill>
    </fill>
    <fill>
      <patternFill patternType="solid">
        <fgColor rgb="FFFFA973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8FF73"/>
      </patternFill>
    </fill>
    <fill>
      <patternFill patternType="solid">
        <fgColor rgb="FFB4FF73"/>
      </patternFill>
    </fill>
    <fill>
      <patternFill patternType="solid">
        <fgColor rgb="FFB2FF73"/>
      </patternFill>
    </fill>
    <fill>
      <patternFill patternType="solid">
        <fgColor rgb="FFAD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FFC073"/>
      </patternFill>
    </fill>
    <fill>
      <patternFill patternType="solid">
        <fgColor rgb="FFFF9D73"/>
      </patternFill>
    </fill>
    <fill>
      <patternFill patternType="solid">
        <fgColor rgb="FFFFDA73"/>
      </patternFill>
    </fill>
    <fill>
      <patternFill patternType="solid">
        <fgColor rgb="FFFF8173"/>
      </patternFill>
    </fill>
    <fill>
      <patternFill patternType="solid">
        <fgColor rgb="FFF6FF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FF9873"/>
      </patternFill>
    </fill>
    <fill>
      <patternFill patternType="solid">
        <fgColor rgb="FFFF7A73"/>
      </patternFill>
    </fill>
    <fill>
      <patternFill patternType="solid">
        <fgColor rgb="FF73FF8A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FA73"/>
      </patternFill>
    </fill>
    <fill>
      <patternFill patternType="solid">
        <fgColor rgb="FFFF7873"/>
      </patternFill>
    </fill>
    <fill>
      <patternFill patternType="solid">
        <fgColor rgb="FFFFA273"/>
      </patternFill>
    </fill>
    <fill>
      <patternFill patternType="solid">
        <fgColor rgb="FFEFFF73"/>
      </patternFill>
    </fill>
    <fill>
      <patternFill patternType="solid">
        <fgColor rgb="FFFFB073"/>
      </patternFill>
    </fill>
    <fill>
      <patternFill patternType="solid">
        <fgColor rgb="FFFFB4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<sst xmlns="http://schemas.openxmlformats.org/spreadsheetml/2006/main" count="3198" uniqueCount="93">
  <si>
    <t>CS2</t>
  </si>
  <si>
    <t>a0010</t>
  </si>
  <si>
    <t>FUNCTION</t>
  </si>
  <si>
    <t>CharaterSection</t>
  </si>
  <si>
    <t>Location</t>
  </si>
  <si>
    <t>OP Code</t>
  </si>
  <si>
    <t/>
  </si>
  <si>
    <t>string</t>
  </si>
  <si>
    <t>br0000</t>
  </si>
  <si>
    <t>fill</t>
  </si>
  <si>
    <t>int</t>
  </si>
  <si>
    <t>short</t>
  </si>
  <si>
    <t>mon004</t>
  </si>
  <si>
    <t/>
  </si>
  <si>
    <t>byte</t>
  </si>
  <si>
    <t>bytearray</t>
  </si>
  <si>
    <t>mon002</t>
  </si>
  <si>
    <t>mon039</t>
  </si>
  <si>
    <t>mon071</t>
  </si>
  <si>
    <t>mon095</t>
  </si>
  <si>
    <t>mon169</t>
  </si>
  <si>
    <t>mon997</t>
  </si>
  <si>
    <t>bm5040</t>
  </si>
  <si>
    <t>ply000_0</t>
  </si>
  <si>
    <t>npc070_1</t>
  </si>
  <si>
    <t>npc018_0</t>
  </si>
  <si>
    <t>npc016</t>
  </si>
  <si>
    <t>bt0000</t>
  </si>
  <si>
    <t>npc180</t>
  </si>
  <si>
    <t>npc312_c01</t>
  </si>
  <si>
    <t>npc196</t>
  </si>
  <si>
    <t>npc198</t>
  </si>
  <si>
    <t>npc200</t>
  </si>
  <si>
    <t>npc181</t>
  </si>
  <si>
    <t>npc005</t>
  </si>
  <si>
    <t>npc313</t>
  </si>
  <si>
    <t>bt5501</t>
  </si>
  <si>
    <t>npc023</t>
  </si>
  <si>
    <t>npc024</t>
  </si>
  <si>
    <t>bt4500</t>
  </si>
  <si>
    <t>npc391</t>
  </si>
  <si>
    <t>npc391_c00</t>
  </si>
  <si>
    <t>br0800</t>
  </si>
  <si>
    <t>mon108</t>
  </si>
  <si>
    <t>br0200</t>
  </si>
  <si>
    <t>npc071</t>
  </si>
  <si>
    <t>npc073</t>
  </si>
  <si>
    <t>PreInit</t>
  </si>
  <si>
    <t>Init</t>
  </si>
  <si>
    <t>C_MON005</t>
  </si>
  <si>
    <t>Victory pom</t>
  </si>
  <si>
    <t>float</t>
  </si>
  <si>
    <t>TK_Win</t>
  </si>
  <si>
    <t>C_MON005_C00</t>
  </si>
  <si>
    <t>Battle pom</t>
  </si>
  <si>
    <t>TK_Battle</t>
  </si>
  <si>
    <t>C_MON005_C01</t>
  </si>
  <si>
    <t>Event battle pom</t>
  </si>
  <si>
    <t>TK_Battle2</t>
  </si>
  <si>
    <t>mon022</t>
  </si>
  <si>
    <t>Reinit</t>
  </si>
  <si>
    <t>TK_Battle</t>
  </si>
  <si>
    <t>Battle test</t>
  </si>
  <si>
    <t>Cancel</t>
  </si>
  <si>
    <t>pointer</t>
  </si>
  <si>
    <t>TK_Win</t>
  </si>
  <si>
    <t>Victory</t>
  </si>
  <si>
    <t>Level up</t>
  </si>
  <si>
    <t>ani reload</t>
  </si>
  <si>
    <t>Burst victory</t>
  </si>
  <si>
    <t>Link victory</t>
  </si>
  <si>
    <t>AniReset</t>
  </si>
  <si>
    <t>AniBtlWin</t>
  </si>
  <si>
    <t>AniBtlLevelUp</t>
  </si>
  <si>
    <t>ShowEquip</t>
  </si>
  <si>
    <t>AniBtlWait</t>
  </si>
  <si>
    <t>BtlWinBurst</t>
  </si>
  <si>
    <t>BtlWinLink</t>
  </si>
  <si>
    <t>IncChapterNo</t>
  </si>
  <si>
    <t>dialog</t>
  </si>
  <si>
    <t>Change to finale</t>
  </si>
  <si>
    <t>Change to prologue</t>
  </si>
  <si>
    <t>TK_Battle2</t>
  </si>
  <si>
    <t>Rean &amp; Altina</t>
  </si>
  <si>
    <t>Crow &amp; Clotilde</t>
  </si>
  <si>
    <t>Vincent &amp; Sariffa</t>
  </si>
  <si>
    <t>Ferris &amp; Friedel</t>
  </si>
  <si>
    <t>Edel &amp; Lambert</t>
  </si>
  <si>
    <t>Patrick &amp; Celestin</t>
  </si>
  <si>
    <t>Xeno &amp; Leonidas</t>
  </si>
  <si>
    <t>Niddhogr</t>
  </si>
  <si>
    <t>Cryptid Unsurtr</t>
  </si>
  <si>
    <t>McBurn &amp; Duvalie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</si>
</sst>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BB73"/>
      </patternFill>
    </fill>
    <fill>
      <patternFill patternType="solid">
        <fgColor rgb="FFFFDC73"/>
      </patternFill>
    </fill>
    <fill>
      <patternFill patternType="solid">
        <fgColor rgb="FFFFA973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8FF73"/>
      </patternFill>
    </fill>
    <fill>
      <patternFill patternType="solid">
        <fgColor rgb="FFB4FF73"/>
      </patternFill>
    </fill>
    <fill>
      <patternFill patternType="solid">
        <fgColor rgb="FFB2FF73"/>
      </patternFill>
    </fill>
    <fill>
      <patternFill patternType="solid">
        <fgColor rgb="FFAD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FFC073"/>
      </patternFill>
    </fill>
    <fill>
      <patternFill patternType="solid">
        <fgColor rgb="FFFF9D73"/>
      </patternFill>
    </fill>
    <fill>
      <patternFill patternType="solid">
        <fgColor rgb="FFFFDA73"/>
      </patternFill>
    </fill>
    <fill>
      <patternFill patternType="solid">
        <fgColor rgb="FFFF8173"/>
      </patternFill>
    </fill>
    <fill>
      <patternFill patternType="solid">
        <fgColor rgb="FFF6FF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FF9873"/>
      </patternFill>
    </fill>
    <fill>
      <patternFill patternType="solid">
        <fgColor rgb="FFFF7A73"/>
      </patternFill>
    </fill>
    <fill>
      <patternFill patternType="solid">
        <fgColor rgb="FF73FF8A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FA73"/>
      </patternFill>
    </fill>
    <fill>
      <patternFill patternType="solid">
        <fgColor rgb="FFFF7873"/>
      </patternFill>
    </fill>
    <fill>
      <patternFill patternType="solid">
        <fgColor rgb="FFFFA273"/>
      </patternFill>
    </fill>
    <fill>
      <patternFill patternType="solid">
        <fgColor rgb="FFEFFF73"/>
      </patternFill>
    </fill>
    <fill>
      <patternFill patternType="solid">
        <fgColor rgb="FFFFB073"/>
      </patternFill>
    </fill>
    <fill>
      <patternFill patternType="solid">
        <fgColor rgb="FFFFB4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69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9</v>
      </c>
      <c r="E8" s="4" t="s">
        <v>10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10</v>
      </c>
      <c r="M8" s="4" t="s">
        <v>7</v>
      </c>
      <c r="N8" s="4" t="s">
        <v>9</v>
      </c>
      <c r="O8" s="4" t="s">
        <v>7</v>
      </c>
      <c r="P8" s="4" t="s">
        <v>9</v>
      </c>
      <c r="Q8" s="4" t="s">
        <v>7</v>
      </c>
      <c r="R8" s="4" t="s">
        <v>9</v>
      </c>
      <c r="S8" s="4" t="s">
        <v>7</v>
      </c>
      <c r="T8" s="4" t="s">
        <v>9</v>
      </c>
      <c r="U8" s="4" t="s">
        <v>7</v>
      </c>
      <c r="V8" s="4" t="s">
        <v>9</v>
      </c>
      <c r="W8" s="4" t="s">
        <v>7</v>
      </c>
      <c r="X8" s="4" t="s">
        <v>9</v>
      </c>
      <c r="Y8" s="4" t="s">
        <v>7</v>
      </c>
      <c r="Z8" s="4" t="s">
        <v>9</v>
      </c>
      <c r="AA8" s="4" t="s">
        <v>7</v>
      </c>
      <c r="AB8" s="4" t="s">
        <v>9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10</v>
      </c>
      <c r="AT8" s="4" t="s">
        <v>7</v>
      </c>
      <c r="AU8" s="4" t="s">
        <v>9</v>
      </c>
      <c r="AV8" s="4" t="s">
        <v>7</v>
      </c>
      <c r="AW8" s="4" t="s">
        <v>9</v>
      </c>
      <c r="AX8" s="4" t="s">
        <v>7</v>
      </c>
      <c r="AY8" s="4" t="s">
        <v>9</v>
      </c>
      <c r="AZ8" s="4" t="s">
        <v>7</v>
      </c>
      <c r="BA8" s="4" t="s">
        <v>9</v>
      </c>
      <c r="BB8" s="4" t="s">
        <v>7</v>
      </c>
      <c r="BC8" s="4" t="s">
        <v>9</v>
      </c>
      <c r="BD8" s="4" t="s">
        <v>7</v>
      </c>
      <c r="BE8" s="4" t="s">
        <v>9</v>
      </c>
      <c r="BF8" s="4" t="s">
        <v>7</v>
      </c>
      <c r="BG8" s="4" t="s">
        <v>9</v>
      </c>
      <c r="BH8" s="4" t="s">
        <v>7</v>
      </c>
      <c r="BI8" s="4" t="s">
        <v>9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15</v>
      </c>
      <c r="BS8" s="4" t="s">
        <v>15</v>
      </c>
      <c r="BT8" s="4" t="s">
        <v>15</v>
      </c>
      <c r="BU8" s="4" t="s">
        <v>15</v>
      </c>
      <c r="BV8" s="4" t="s">
        <v>15</v>
      </c>
      <c r="BW8" s="4" t="s">
        <v>15</v>
      </c>
      <c r="BX8" s="4" t="s">
        <v>15</v>
      </c>
      <c r="BY8" s="4" t="s">
        <v>15</v>
      </c>
      <c r="BZ8" s="4" t="s">
        <v>10</v>
      </c>
      <c r="CA8" s="4" t="s">
        <v>7</v>
      </c>
      <c r="CB8" s="4" t="s">
        <v>9</v>
      </c>
      <c r="CC8" s="4" t="s">
        <v>7</v>
      </c>
      <c r="CD8" s="4" t="s">
        <v>9</v>
      </c>
      <c r="CE8" s="4" t="s">
        <v>7</v>
      </c>
      <c r="CF8" s="4" t="s">
        <v>9</v>
      </c>
      <c r="CG8" s="4" t="s">
        <v>7</v>
      </c>
      <c r="CH8" s="4" t="s">
        <v>9</v>
      </c>
      <c r="CI8" s="4" t="s">
        <v>7</v>
      </c>
      <c r="CJ8" s="4" t="s">
        <v>9</v>
      </c>
      <c r="CK8" s="4" t="s">
        <v>7</v>
      </c>
      <c r="CL8" s="4" t="s">
        <v>9</v>
      </c>
      <c r="CM8" s="4" t="s">
        <v>7</v>
      </c>
      <c r="CN8" s="4" t="s">
        <v>9</v>
      </c>
      <c r="CO8" s="4" t="s">
        <v>7</v>
      </c>
      <c r="CP8" s="4" t="s">
        <v>9</v>
      </c>
      <c r="CQ8" s="4" t="s">
        <v>14</v>
      </c>
      <c r="CR8" s="4" t="s">
        <v>14</v>
      </c>
      <c r="CS8" s="4" t="s">
        <v>14</v>
      </c>
      <c r="CT8" s="4" t="s">
        <v>14</v>
      </c>
      <c r="CU8" s="4" t="s">
        <v>14</v>
      </c>
      <c r="CV8" s="4" t="s">
        <v>14</v>
      </c>
      <c r="CW8" s="4" t="s">
        <v>14</v>
      </c>
      <c r="CX8" s="4" t="s">
        <v>14</v>
      </c>
      <c r="CY8" s="4" t="s">
        <v>15</v>
      </c>
      <c r="CZ8" s="4" t="s">
        <v>15</v>
      </c>
      <c r="DA8" s="4" t="s">
        <v>15</v>
      </c>
      <c r="DB8" s="4" t="s">
        <v>15</v>
      </c>
      <c r="DC8" s="4" t="s">
        <v>15</v>
      </c>
      <c r="DD8" s="4" t="s">
        <v>15</v>
      </c>
      <c r="DE8" s="4" t="s">
        <v>15</v>
      </c>
      <c r="DF8" s="4" t="s">
        <v>15</v>
      </c>
      <c r="DG8" s="4" t="s">
        <v>10</v>
      </c>
      <c r="DH8" s="4" t="s">
        <v>7</v>
      </c>
      <c r="DI8" s="4" t="s">
        <v>9</v>
      </c>
      <c r="DJ8" s="4" t="s">
        <v>7</v>
      </c>
      <c r="DK8" s="4" t="s">
        <v>9</v>
      </c>
      <c r="DL8" s="4" t="s">
        <v>7</v>
      </c>
      <c r="DM8" s="4" t="s">
        <v>9</v>
      </c>
      <c r="DN8" s="4" t="s">
        <v>7</v>
      </c>
      <c r="DO8" s="4" t="s">
        <v>9</v>
      </c>
      <c r="DP8" s="4" t="s">
        <v>7</v>
      </c>
      <c r="DQ8" s="4" t="s">
        <v>9</v>
      </c>
      <c r="DR8" s="4" t="s">
        <v>7</v>
      </c>
      <c r="DS8" s="4" t="s">
        <v>9</v>
      </c>
      <c r="DT8" s="4" t="s">
        <v>7</v>
      </c>
      <c r="DU8" s="4" t="s">
        <v>9</v>
      </c>
      <c r="DV8" s="4" t="s">
        <v>7</v>
      </c>
      <c r="DW8" s="4" t="s">
        <v>9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15</v>
      </c>
      <c r="EG8" s="4" t="s">
        <v>15</v>
      </c>
      <c r="EH8" s="4" t="s">
        <v>15</v>
      </c>
      <c r="EI8" s="4" t="s">
        <v>15</v>
      </c>
      <c r="EJ8" s="4" t="s">
        <v>15</v>
      </c>
      <c r="EK8" s="4" t="s">
        <v>15</v>
      </c>
      <c r="EL8" s="4" t="s">
        <v>15</v>
      </c>
      <c r="EM8" s="4" t="s">
        <v>15</v>
      </c>
      <c r="EN8" s="4" t="s">
        <v>10</v>
      </c>
      <c r="EO8" s="4" t="s">
        <v>7</v>
      </c>
      <c r="EP8" s="4" t="s">
        <v>9</v>
      </c>
      <c r="EQ8" s="4" t="s">
        <v>7</v>
      </c>
      <c r="ER8" s="4" t="s">
        <v>9</v>
      </c>
      <c r="ES8" s="4" t="s">
        <v>7</v>
      </c>
      <c r="ET8" s="4" t="s">
        <v>9</v>
      </c>
      <c r="EU8" s="4" t="s">
        <v>7</v>
      </c>
      <c r="EV8" s="4" t="s">
        <v>9</v>
      </c>
      <c r="EW8" s="4" t="s">
        <v>7</v>
      </c>
      <c r="EX8" s="4" t="s">
        <v>9</v>
      </c>
      <c r="EY8" s="4" t="s">
        <v>7</v>
      </c>
      <c r="EZ8" s="4" t="s">
        <v>9</v>
      </c>
      <c r="FA8" s="4" t="s">
        <v>7</v>
      </c>
      <c r="FB8" s="4" t="s">
        <v>9</v>
      </c>
      <c r="FC8" s="4" t="s">
        <v>7</v>
      </c>
      <c r="FD8" s="4" t="s">
        <v>9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15</v>
      </c>
      <c r="FN8" s="4" t="s">
        <v>15</v>
      </c>
      <c r="FO8" s="4" t="s">
        <v>15</v>
      </c>
      <c r="FP8" s="4" t="s">
        <v>15</v>
      </c>
      <c r="FQ8" s="4" t="s">
        <v>15</v>
      </c>
      <c r="FR8" s="4" t="s">
        <v>15</v>
      </c>
      <c r="FS8" s="4" t="s">
        <v>15</v>
      </c>
      <c r="FT8" s="4" t="s">
        <v>15</v>
      </c>
      <c r="FU8" s="4" t="s">
        <v>10</v>
      </c>
      <c r="FV8" s="4" t="s">
        <v>7</v>
      </c>
      <c r="FW8" s="4" t="s">
        <v>9</v>
      </c>
      <c r="FX8" s="4" t="s">
        <v>7</v>
      </c>
      <c r="FY8" s="4" t="s">
        <v>9</v>
      </c>
      <c r="FZ8" s="4" t="s">
        <v>7</v>
      </c>
      <c r="GA8" s="4" t="s">
        <v>9</v>
      </c>
      <c r="GB8" s="4" t="s">
        <v>7</v>
      </c>
      <c r="GC8" s="4" t="s">
        <v>9</v>
      </c>
      <c r="GD8" s="4" t="s">
        <v>7</v>
      </c>
      <c r="GE8" s="4" t="s">
        <v>9</v>
      </c>
      <c r="GF8" s="4" t="s">
        <v>7</v>
      </c>
      <c r="GG8" s="4" t="s">
        <v>9</v>
      </c>
      <c r="GH8" s="4" t="s">
        <v>7</v>
      </c>
      <c r="GI8" s="4" t="s">
        <v>9</v>
      </c>
      <c r="GJ8" s="4" t="s">
        <v>7</v>
      </c>
      <c r="GK8" s="4" t="s">
        <v>9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15</v>
      </c>
      <c r="GU8" s="4" t="s">
        <v>15</v>
      </c>
      <c r="GV8" s="4" t="s">
        <v>15</v>
      </c>
      <c r="GW8" s="4" t="s">
        <v>15</v>
      </c>
      <c r="GX8" s="4" t="s">
        <v>15</v>
      </c>
      <c r="GY8" s="4" t="s">
        <v>15</v>
      </c>
      <c r="GZ8" s="4" t="s">
        <v>15</v>
      </c>
      <c r="HA8" s="4" t="s">
        <v>15</v>
      </c>
      <c r="HB8" s="4" t="s">
        <v>10</v>
      </c>
      <c r="HC8" s="4" t="s">
        <v>7</v>
      </c>
      <c r="HD8" s="4" t="s">
        <v>9</v>
      </c>
      <c r="HE8" s="4" t="s">
        <v>7</v>
      </c>
      <c r="HF8" s="4" t="s">
        <v>9</v>
      </c>
      <c r="HG8" s="4" t="s">
        <v>7</v>
      </c>
      <c r="HH8" s="4" t="s">
        <v>9</v>
      </c>
      <c r="HI8" s="4" t="s">
        <v>7</v>
      </c>
      <c r="HJ8" s="4" t="s">
        <v>9</v>
      </c>
      <c r="HK8" s="4" t="s">
        <v>7</v>
      </c>
      <c r="HL8" s="4" t="s">
        <v>9</v>
      </c>
      <c r="HM8" s="4" t="s">
        <v>7</v>
      </c>
      <c r="HN8" s="4" t="s">
        <v>9</v>
      </c>
      <c r="HO8" s="4" t="s">
        <v>7</v>
      </c>
      <c r="HP8" s="4" t="s">
        <v>9</v>
      </c>
      <c r="HQ8" s="4" t="s">
        <v>7</v>
      </c>
      <c r="HR8" s="4" t="s">
        <v>9</v>
      </c>
      <c r="HS8" s="4" t="s">
        <v>14</v>
      </c>
      <c r="HT8" s="4" t="s">
        <v>14</v>
      </c>
      <c r="HU8" s="4" t="s">
        <v>14</v>
      </c>
      <c r="HV8" s="4" t="s">
        <v>14</v>
      </c>
      <c r="HW8" s="4" t="s">
        <v>14</v>
      </c>
      <c r="HX8" s="4" t="s">
        <v>14</v>
      </c>
      <c r="HY8" s="4" t="s">
        <v>14</v>
      </c>
      <c r="HZ8" s="4" t="s">
        <v>14</v>
      </c>
      <c r="IA8" s="4" t="s">
        <v>15</v>
      </c>
      <c r="IB8" s="4" t="s">
        <v>15</v>
      </c>
      <c r="IC8" s="4" t="s">
        <v>15</v>
      </c>
      <c r="ID8" s="4" t="s">
        <v>15</v>
      </c>
      <c r="IE8" s="4" t="s">
        <v>15</v>
      </c>
      <c r="IF8" s="4" t="s">
        <v>15</v>
      </c>
      <c r="IG8" s="4" t="s">
        <v>15</v>
      </c>
      <c r="IH8" s="4" t="s">
        <v>15</v>
      </c>
      <c r="II8" s="4" t="s">
        <v>15</v>
      </c>
      <c r="IJ8" s="4" t="s">
        <v>15</v>
      </c>
      <c r="IK8" s="4" t="s">
        <v>15</v>
      </c>
      <c r="IL8" s="4" t="s">
        <v>15</v>
      </c>
      <c r="IM8" s="4" t="s">
        <v>15</v>
      </c>
      <c r="IN8" s="4" t="s">
        <v>15</v>
      </c>
      <c r="IO8" s="4" t="s">
        <v>15</v>
      </c>
      <c r="IP8" s="4" t="s">
        <v>15</v>
      </c>
      <c r="IQ8" s="4" t="s">
        <v>15</v>
      </c>
      <c r="IR8" s="4" t="s">
        <v>15</v>
      </c>
      <c r="IS8" s="4" t="s">
        <v>15</v>
      </c>
      <c r="IT8" s="4" t="s">
        <v>15</v>
      </c>
      <c r="IU8" s="4" t="s">
        <v>15</v>
      </c>
      <c r="IV8" s="4" t="s">
        <v>15</v>
      </c>
      <c r="IW8" s="4" t="s">
        <v>15</v>
      </c>
      <c r="IX8" s="4" t="s">
        <v>15</v>
      </c>
      <c r="IY8" s="4" t="s">
        <v>15</v>
      </c>
      <c r="IZ8" s="4" t="s">
        <v>15</v>
      </c>
      <c r="JA8" s="4" t="s">
        <v>15</v>
      </c>
      <c r="JB8" s="4" t="s">
        <v>15</v>
      </c>
      <c r="JC8" s="4" t="s">
        <v>15</v>
      </c>
      <c r="JD8" s="4" t="s">
        <v>15</v>
      </c>
      <c r="JE8" s="4" t="s">
        <v>15</v>
      </c>
      <c r="JF8" s="4" t="s">
        <v>15</v>
      </c>
      <c r="JG8" s="4" t="s">
        <v>15</v>
      </c>
      <c r="JH8" s="4" t="s">
        <v>15</v>
      </c>
      <c r="JI8" s="4" t="s">
        <v>15</v>
      </c>
      <c r="JJ8" s="4" t="s">
        <v>15</v>
      </c>
    </row>
    <row r="9">
      <c r="A9" t="n">
        <v>224</v>
      </c>
      <c r="B9" s="6" t="n">
        <v>256</v>
      </c>
      <c r="C9" s="7" t="s">
        <v>8</v>
      </c>
      <c r="D9" s="7" t="n">
        <f t="normal" ca="1">16-LENB(INDIRECT(ADDRESS(9,3)))</f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s">
        <v>12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16</v>
      </c>
      <c r="AU9" s="7" t="n">
        <f t="normal" ca="1">16-LENB(INDIRECT(ADDRESS(9,46)))</f>
        <v>0</v>
      </c>
      <c r="AV9" s="7" t="s">
        <v>16</v>
      </c>
      <c r="AW9" s="7" t="n">
        <f t="normal" ca="1">16-LENB(INDIRECT(ADDRESS(9,48)))</f>
        <v>0</v>
      </c>
      <c r="AX9" s="7" t="s">
        <v>16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13</v>
      </c>
      <c r="BC9" s="7" t="n">
        <f t="normal" ca="1">16-LENB(INDIRECT(ADDRESS(9,54)))</f>
        <v>0</v>
      </c>
      <c r="BD9" s="7" t="s">
        <v>13</v>
      </c>
      <c r="BE9" s="7" t="n">
        <f t="normal" ca="1">16-LENB(INDIRECT(ADDRESS(9,56)))</f>
        <v>0</v>
      </c>
      <c r="BF9" s="7" t="s">
        <v>13</v>
      </c>
      <c r="BG9" s="7" t="n">
        <f t="normal" ca="1">16-LENB(INDIRECT(ADDRESS(9,58)))</f>
        <v>0</v>
      </c>
      <c r="BH9" s="7" t="s">
        <v>13</v>
      </c>
      <c r="BI9" s="7" t="n">
        <f t="normal" ca="1">16-LENB(INDIRECT(ADDRESS(9,60)))</f>
        <v>0</v>
      </c>
      <c r="BJ9" s="7" t="n">
        <v>100</v>
      </c>
      <c r="BK9" s="7" t="n">
        <v>100</v>
      </c>
      <c r="BL9" s="7" t="n">
        <v>100</v>
      </c>
      <c r="BM9" s="7" t="n">
        <v>100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17</v>
      </c>
      <c r="CB9" s="7" t="n">
        <f t="normal" ca="1">16-LENB(INDIRECT(ADDRESS(9,79)))</f>
        <v>0</v>
      </c>
      <c r="CC9" s="7" t="s">
        <v>17</v>
      </c>
      <c r="CD9" s="7" t="n">
        <f t="normal" ca="1">16-LENB(INDIRECT(ADDRESS(9,81)))</f>
        <v>0</v>
      </c>
      <c r="CE9" s="7" t="s">
        <v>13</v>
      </c>
      <c r="CF9" s="7" t="n">
        <f t="normal" ca="1">16-LENB(INDIRECT(ADDRESS(9,83)))</f>
        <v>0</v>
      </c>
      <c r="CG9" s="7" t="s">
        <v>13</v>
      </c>
      <c r="CH9" s="7" t="n">
        <f t="normal" ca="1">16-LENB(INDIRECT(ADDRESS(9,85)))</f>
        <v>0</v>
      </c>
      <c r="CI9" s="7" t="s">
        <v>13</v>
      </c>
      <c r="CJ9" s="7" t="n">
        <f t="normal" ca="1">16-LENB(INDIRECT(ADDRESS(9,87)))</f>
        <v>0</v>
      </c>
      <c r="CK9" s="7" t="s">
        <v>13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13</v>
      </c>
      <c r="CP9" s="7" t="n">
        <f t="normal" ca="1">16-LENB(INDIRECT(ADDRESS(9,93)))</f>
        <v>0</v>
      </c>
      <c r="CQ9" s="7" t="n">
        <v>100</v>
      </c>
      <c r="CR9" s="7" t="n">
        <v>100</v>
      </c>
      <c r="CS9" s="7" t="n">
        <v>0</v>
      </c>
      <c r="CT9" s="7" t="n">
        <v>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18</v>
      </c>
      <c r="DI9" s="7" t="n">
        <f t="normal" ca="1">16-LENB(INDIRECT(ADDRESS(9,112)))</f>
        <v>0</v>
      </c>
      <c r="DJ9" s="7" t="s">
        <v>13</v>
      </c>
      <c r="DK9" s="7" t="n">
        <f t="normal" ca="1">16-LENB(INDIRECT(ADDRESS(9,114)))</f>
        <v>0</v>
      </c>
      <c r="DL9" s="7" t="s">
        <v>13</v>
      </c>
      <c r="DM9" s="7" t="n">
        <f t="normal" ca="1">16-LENB(INDIRECT(ADDRESS(9,116)))</f>
        <v>0</v>
      </c>
      <c r="DN9" s="7" t="s">
        <v>13</v>
      </c>
      <c r="DO9" s="7" t="n">
        <f t="normal" ca="1">16-LENB(INDIRECT(ADDRESS(9,118)))</f>
        <v>0</v>
      </c>
      <c r="DP9" s="7" t="s">
        <v>13</v>
      </c>
      <c r="DQ9" s="7" t="n">
        <f t="normal" ca="1">16-LENB(INDIRECT(ADDRESS(9,120)))</f>
        <v>0</v>
      </c>
      <c r="DR9" s="7" t="s">
        <v>13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13</v>
      </c>
      <c r="DW9" s="7" t="n">
        <f t="normal" ca="1">16-LENB(INDIRECT(ADDRESS(9,126)))</f>
        <v>0</v>
      </c>
      <c r="DX9" s="7" t="n">
        <v>100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19</v>
      </c>
      <c r="EP9" s="7" t="n">
        <f t="normal" ca="1">16-LENB(INDIRECT(ADDRESS(9,145)))</f>
        <v>0</v>
      </c>
      <c r="EQ9" s="7" t="s">
        <v>13</v>
      </c>
      <c r="ER9" s="7" t="n">
        <f t="normal" ca="1">16-LENB(INDIRECT(ADDRESS(9,147)))</f>
        <v>0</v>
      </c>
      <c r="ES9" s="7" t="s">
        <v>13</v>
      </c>
      <c r="ET9" s="7" t="n">
        <f t="normal" ca="1">16-LENB(INDIRECT(ADDRESS(9,149)))</f>
        <v>0</v>
      </c>
      <c r="EU9" s="7" t="s">
        <v>13</v>
      </c>
      <c r="EV9" s="7" t="n">
        <f t="normal" ca="1">16-LENB(INDIRECT(ADDRESS(9,151)))</f>
        <v>0</v>
      </c>
      <c r="EW9" s="7" t="s">
        <v>13</v>
      </c>
      <c r="EX9" s="7" t="n">
        <f t="normal" ca="1">16-LENB(INDIRECT(ADDRESS(9,153)))</f>
        <v>0</v>
      </c>
      <c r="EY9" s="7" t="s">
        <v>13</v>
      </c>
      <c r="EZ9" s="7" t="n">
        <f t="normal" ca="1">16-LENB(INDIRECT(ADDRESS(9,155)))</f>
        <v>0</v>
      </c>
      <c r="FA9" s="7" t="s">
        <v>13</v>
      </c>
      <c r="FB9" s="7" t="n">
        <f t="normal" ca="1">16-LENB(INDIRECT(ADDRESS(9,157)))</f>
        <v>0</v>
      </c>
      <c r="FC9" s="7" t="s">
        <v>13</v>
      </c>
      <c r="FD9" s="7" t="n">
        <f t="normal" ca="1">16-LENB(INDIRECT(ADDRESS(9,159)))</f>
        <v>0</v>
      </c>
      <c r="FE9" s="7" t="n">
        <v>100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20</v>
      </c>
      <c r="FW9" s="7" t="n">
        <f t="normal" ca="1">16-LENB(INDIRECT(ADDRESS(9,178)))</f>
        <v>0</v>
      </c>
      <c r="FX9" s="7" t="s">
        <v>13</v>
      </c>
      <c r="FY9" s="7" t="n">
        <f t="normal" ca="1">16-LENB(INDIRECT(ADDRESS(9,180)))</f>
        <v>0</v>
      </c>
      <c r="FZ9" s="7" t="s">
        <v>13</v>
      </c>
      <c r="GA9" s="7" t="n">
        <f t="normal" ca="1">16-LENB(INDIRECT(ADDRESS(9,182)))</f>
        <v>0</v>
      </c>
      <c r="GB9" s="7" t="s">
        <v>13</v>
      </c>
      <c r="GC9" s="7" t="n">
        <f t="normal" ca="1">16-LENB(INDIRECT(ADDRESS(9,184)))</f>
        <v>0</v>
      </c>
      <c r="GD9" s="7" t="s">
        <v>13</v>
      </c>
      <c r="GE9" s="7" t="n">
        <f t="normal" ca="1">16-LENB(INDIRECT(ADDRESS(9,186)))</f>
        <v>0</v>
      </c>
      <c r="GF9" s="7" t="s">
        <v>13</v>
      </c>
      <c r="GG9" s="7" t="n">
        <f t="normal" ca="1">16-LENB(INDIRECT(ADDRESS(9,188)))</f>
        <v>0</v>
      </c>
      <c r="GH9" s="7" t="s">
        <v>13</v>
      </c>
      <c r="GI9" s="7" t="n">
        <f t="normal" ca="1">16-LENB(INDIRECT(ADDRESS(9,190)))</f>
        <v>0</v>
      </c>
      <c r="GJ9" s="7" t="s">
        <v>13</v>
      </c>
      <c r="GK9" s="7" t="n">
        <f t="normal" ca="1">16-LENB(INDIRECT(ADDRESS(9,192)))</f>
        <v>0</v>
      </c>
      <c r="GL9" s="7" t="n">
        <v>100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21</v>
      </c>
      <c r="HD9" s="7" t="n">
        <f t="normal" ca="1">16-LENB(INDIRECT(ADDRESS(9,211)))</f>
        <v>0</v>
      </c>
      <c r="HE9" s="7" t="s">
        <v>21</v>
      </c>
      <c r="HF9" s="7" t="n">
        <f t="normal" ca="1">16-LENB(INDIRECT(ADDRESS(9,213)))</f>
        <v>0</v>
      </c>
      <c r="HG9" s="7" t="s">
        <v>13</v>
      </c>
      <c r="HH9" s="7" t="n">
        <f t="normal" ca="1">16-LENB(INDIRECT(ADDRESS(9,215)))</f>
        <v>0</v>
      </c>
      <c r="HI9" s="7" t="s">
        <v>13</v>
      </c>
      <c r="HJ9" s="7" t="n">
        <f t="normal" ca="1">16-LENB(INDIRECT(ADDRESS(9,217)))</f>
        <v>0</v>
      </c>
      <c r="HK9" s="7" t="s">
        <v>13</v>
      </c>
      <c r="HL9" s="7" t="n">
        <f t="normal" ca="1">16-LENB(INDIRECT(ADDRESS(9,219)))</f>
        <v>0</v>
      </c>
      <c r="HM9" s="7" t="s">
        <v>13</v>
      </c>
      <c r="HN9" s="7" t="n">
        <f t="normal" ca="1">16-LENB(INDIRECT(ADDRESS(9,221)))</f>
        <v>0</v>
      </c>
      <c r="HO9" s="7" t="s">
        <v>13</v>
      </c>
      <c r="HP9" s="7" t="n">
        <f t="normal" ca="1">16-LENB(INDIRECT(ADDRESS(9,223)))</f>
        <v>0</v>
      </c>
      <c r="HQ9" s="7" t="s">
        <v>13</v>
      </c>
      <c r="HR9" s="7" t="n">
        <f t="normal" ca="1">16-LENB(INDIRECT(ADDRESS(9,225)))</f>
        <v>0</v>
      </c>
      <c r="HS9" s="7" t="n">
        <v>100</v>
      </c>
      <c r="HT9" s="7" t="n">
        <v>100</v>
      </c>
      <c r="HU9" s="7" t="n">
        <v>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1320</v>
      </c>
      <c r="B11" s="5" t="n">
        <v>1</v>
      </c>
    </row>
    <row r="12" s="3" customFormat="1" customHeight="0">
      <c r="A12" s="3" t="s">
        <v>2</v>
      </c>
      <c r="B12" s="3" t="s">
        <v>6</v>
      </c>
    </row>
    <row r="13">
      <c r="A13" t="s">
        <v>4</v>
      </c>
      <c r="B13" s="4" t="s">
        <v>5</v>
      </c>
      <c r="C13" s="4" t="s">
        <v>7</v>
      </c>
      <c r="D13" s="4" t="s">
        <v>9</v>
      </c>
      <c r="E13" s="4" t="s">
        <v>10</v>
      </c>
      <c r="F13" s="4" t="s">
        <v>11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L13" s="4" t="s">
        <v>10</v>
      </c>
      <c r="M13" s="4" t="s">
        <v>7</v>
      </c>
      <c r="N13" s="4" t="s">
        <v>9</v>
      </c>
      <c r="O13" s="4" t="s">
        <v>7</v>
      </c>
      <c r="P13" s="4" t="s">
        <v>9</v>
      </c>
      <c r="Q13" s="4" t="s">
        <v>7</v>
      </c>
      <c r="R13" s="4" t="s">
        <v>9</v>
      </c>
      <c r="S13" s="4" t="s">
        <v>7</v>
      </c>
      <c r="T13" s="4" t="s">
        <v>9</v>
      </c>
      <c r="U13" s="4" t="s">
        <v>7</v>
      </c>
      <c r="V13" s="4" t="s">
        <v>9</v>
      </c>
      <c r="W13" s="4" t="s">
        <v>7</v>
      </c>
      <c r="X13" s="4" t="s">
        <v>9</v>
      </c>
      <c r="Y13" s="4" t="s">
        <v>7</v>
      </c>
      <c r="Z13" s="4" t="s">
        <v>9</v>
      </c>
      <c r="AA13" s="4" t="s">
        <v>7</v>
      </c>
      <c r="AB13" s="4" t="s">
        <v>9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  <c r="BD13" s="4" t="s">
        <v>15</v>
      </c>
      <c r="BE13" s="4" t="s">
        <v>15</v>
      </c>
      <c r="BF13" s="4" t="s">
        <v>15</v>
      </c>
      <c r="BG13" s="4" t="s">
        <v>15</v>
      </c>
      <c r="BH13" s="4" t="s">
        <v>15</v>
      </c>
      <c r="BI13" s="4" t="s">
        <v>15</v>
      </c>
      <c r="BJ13" s="4" t="s">
        <v>15</v>
      </c>
      <c r="BK13" s="4" t="s">
        <v>15</v>
      </c>
      <c r="BL13" s="4" t="s">
        <v>15</v>
      </c>
      <c r="BM13" s="4" t="s">
        <v>15</v>
      </c>
      <c r="BN13" s="4" t="s">
        <v>15</v>
      </c>
      <c r="BO13" s="4" t="s">
        <v>15</v>
      </c>
      <c r="BP13" s="4" t="s">
        <v>15</v>
      </c>
      <c r="BQ13" s="4" t="s">
        <v>15</v>
      </c>
      <c r="BR13" s="4" t="s">
        <v>15</v>
      </c>
      <c r="BS13" s="4" t="s">
        <v>15</v>
      </c>
      <c r="BT13" s="4" t="s">
        <v>15</v>
      </c>
    </row>
    <row r="14">
      <c r="A14" t="n">
        <v>1324</v>
      </c>
      <c r="B14" s="6" t="n">
        <v>256</v>
      </c>
      <c r="C14" s="7" t="s">
        <v>22</v>
      </c>
      <c r="D14" s="7" t="n">
        <f t="normal" ca="1">16-LENB(INDIRECT(ADDRESS(14,3)))</f>
        <v>0</v>
      </c>
      <c r="E14" s="7" t="n">
        <v>603</v>
      </c>
      <c r="F14" s="7" t="n">
        <v>424</v>
      </c>
      <c r="G14" s="7" t="n">
        <v>424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23</v>
      </c>
      <c r="N14" s="7" t="n">
        <f t="normal" ca="1">16-LENB(INDIRECT(ADDRESS(14,13)))</f>
        <v>0</v>
      </c>
      <c r="O14" s="7" t="s">
        <v>24</v>
      </c>
      <c r="P14" s="7" t="n">
        <f t="normal" ca="1">16-LENB(INDIRECT(ADDRESS(14,15)))</f>
        <v>0</v>
      </c>
      <c r="Q14" s="7" t="s">
        <v>13</v>
      </c>
      <c r="R14" s="7" t="n">
        <f t="normal" ca="1">16-LENB(INDIRECT(ADDRESS(14,17)))</f>
        <v>0</v>
      </c>
      <c r="S14" s="7" t="s">
        <v>13</v>
      </c>
      <c r="T14" s="7" t="n">
        <f t="normal" ca="1">16-LENB(INDIRECT(ADDRESS(14,19)))</f>
        <v>0</v>
      </c>
      <c r="U14" s="7" t="s">
        <v>13</v>
      </c>
      <c r="V14" s="7" t="n">
        <f t="normal" ca="1">16-LENB(INDIRECT(ADDRESS(14,21)))</f>
        <v>0</v>
      </c>
      <c r="W14" s="7" t="s">
        <v>13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1532</v>
      </c>
      <c r="B16" s="5" t="n">
        <v>1</v>
      </c>
    </row>
    <row r="17" spans="1:270" s="3" customFormat="1" customHeight="0">
      <c r="A17" s="3" t="s">
        <v>2</v>
      </c>
      <c r="B17" s="3" t="s">
        <v>6</v>
      </c>
    </row>
    <row r="18" spans="1:270">
      <c r="A18" t="s">
        <v>4</v>
      </c>
      <c r="B18" s="4" t="s">
        <v>5</v>
      </c>
      <c r="C18" s="4" t="s">
        <v>7</v>
      </c>
      <c r="D18" s="4" t="s">
        <v>9</v>
      </c>
      <c r="E18" s="4" t="s">
        <v>10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  <c r="K18" s="4" t="s">
        <v>11</v>
      </c>
      <c r="L18" s="4" t="s">
        <v>10</v>
      </c>
      <c r="M18" s="4" t="s">
        <v>7</v>
      </c>
      <c r="N18" s="4" t="s">
        <v>9</v>
      </c>
      <c r="O18" s="4" t="s">
        <v>7</v>
      </c>
      <c r="P18" s="4" t="s">
        <v>9</v>
      </c>
      <c r="Q18" s="4" t="s">
        <v>7</v>
      </c>
      <c r="R18" s="4" t="s">
        <v>9</v>
      </c>
      <c r="S18" s="4" t="s">
        <v>7</v>
      </c>
      <c r="T18" s="4" t="s">
        <v>9</v>
      </c>
      <c r="U18" s="4" t="s">
        <v>7</v>
      </c>
      <c r="V18" s="4" t="s">
        <v>9</v>
      </c>
      <c r="W18" s="4" t="s">
        <v>7</v>
      </c>
      <c r="X18" s="4" t="s">
        <v>9</v>
      </c>
      <c r="Y18" s="4" t="s">
        <v>7</v>
      </c>
      <c r="Z18" s="4" t="s">
        <v>9</v>
      </c>
      <c r="AA18" s="4" t="s">
        <v>7</v>
      </c>
      <c r="AB18" s="4" t="s">
        <v>9</v>
      </c>
      <c r="AC18" s="4" t="s">
        <v>14</v>
      </c>
      <c r="AD18" s="4" t="s">
        <v>14</v>
      </c>
      <c r="AE18" s="4" t="s">
        <v>14</v>
      </c>
      <c r="AF18" s="4" t="s">
        <v>14</v>
      </c>
      <c r="AG18" s="4" t="s">
        <v>14</v>
      </c>
      <c r="AH18" s="4" t="s">
        <v>14</v>
      </c>
      <c r="AI18" s="4" t="s">
        <v>14</v>
      </c>
      <c r="AJ18" s="4" t="s">
        <v>14</v>
      </c>
      <c r="AK18" s="4" t="s">
        <v>15</v>
      </c>
      <c r="AL18" s="4" t="s">
        <v>15</v>
      </c>
      <c r="AM18" s="4" t="s">
        <v>15</v>
      </c>
      <c r="AN18" s="4" t="s">
        <v>15</v>
      </c>
      <c r="AO18" s="4" t="s">
        <v>15</v>
      </c>
      <c r="AP18" s="4" t="s">
        <v>15</v>
      </c>
      <c r="AQ18" s="4" t="s">
        <v>15</v>
      </c>
      <c r="AR18" s="4" t="s">
        <v>15</v>
      </c>
      <c r="AS18" s="4" t="s">
        <v>15</v>
      </c>
      <c r="AT18" s="4" t="s">
        <v>15</v>
      </c>
      <c r="AU18" s="4" t="s">
        <v>15</v>
      </c>
      <c r="AV18" s="4" t="s">
        <v>15</v>
      </c>
      <c r="AW18" s="4" t="s">
        <v>15</v>
      </c>
      <c r="AX18" s="4" t="s">
        <v>15</v>
      </c>
      <c r="AY18" s="4" t="s">
        <v>15</v>
      </c>
      <c r="AZ18" s="4" t="s">
        <v>15</v>
      </c>
      <c r="BA18" s="4" t="s">
        <v>15</v>
      </c>
      <c r="BB18" s="4" t="s">
        <v>15</v>
      </c>
      <c r="BC18" s="4" t="s">
        <v>15</v>
      </c>
      <c r="BD18" s="4" t="s">
        <v>15</v>
      </c>
      <c r="BE18" s="4" t="s">
        <v>15</v>
      </c>
      <c r="BF18" s="4" t="s">
        <v>15</v>
      </c>
      <c r="BG18" s="4" t="s">
        <v>15</v>
      </c>
      <c r="BH18" s="4" t="s">
        <v>15</v>
      </c>
      <c r="BI18" s="4" t="s">
        <v>15</v>
      </c>
      <c r="BJ18" s="4" t="s">
        <v>15</v>
      </c>
      <c r="BK18" s="4" t="s">
        <v>15</v>
      </c>
      <c r="BL18" s="4" t="s">
        <v>15</v>
      </c>
      <c r="BM18" s="4" t="s">
        <v>15</v>
      </c>
      <c r="BN18" s="4" t="s">
        <v>15</v>
      </c>
      <c r="BO18" s="4" t="s">
        <v>15</v>
      </c>
      <c r="BP18" s="4" t="s">
        <v>15</v>
      </c>
      <c r="BQ18" s="4" t="s">
        <v>15</v>
      </c>
      <c r="BR18" s="4" t="s">
        <v>15</v>
      </c>
      <c r="BS18" s="4" t="s">
        <v>15</v>
      </c>
      <c r="BT18" s="4" t="s">
        <v>15</v>
      </c>
    </row>
    <row r="19" spans="1:270">
      <c r="A19" t="n">
        <v>1536</v>
      </c>
      <c r="B19" s="6" t="n">
        <v>256</v>
      </c>
      <c r="C19" s="7" t="s">
        <v>22</v>
      </c>
      <c r="D19" s="7" t="n">
        <f t="normal" ca="1">16-LENB(INDIRECT(ADDRESS(19,3)))</f>
        <v>0</v>
      </c>
      <c r="E19" s="7" t="n">
        <v>511</v>
      </c>
      <c r="F19" s="7" t="n">
        <v>424</v>
      </c>
      <c r="G19" s="7" t="n">
        <v>424</v>
      </c>
      <c r="H19" s="7" t="n">
        <v>0</v>
      </c>
      <c r="I19" s="7" t="n">
        <v>0</v>
      </c>
      <c r="J19" s="7" t="n">
        <v>3</v>
      </c>
      <c r="K19" s="7" t="n">
        <v>0</v>
      </c>
      <c r="L19" s="7" t="n">
        <v>0</v>
      </c>
      <c r="M19" s="7" t="s">
        <v>25</v>
      </c>
      <c r="N19" s="7" t="n">
        <f t="normal" ca="1">16-LENB(INDIRECT(ADDRESS(19,13)))</f>
        <v>0</v>
      </c>
      <c r="O19" s="7" t="s">
        <v>26</v>
      </c>
      <c r="P19" s="7" t="n">
        <f t="normal" ca="1">16-LENB(INDIRECT(ADDRESS(19,15)))</f>
        <v>0</v>
      </c>
      <c r="Q19" s="7" t="s">
        <v>13</v>
      </c>
      <c r="R19" s="7" t="n">
        <f t="normal" ca="1">16-LENB(INDIRECT(ADDRESS(19,17)))</f>
        <v>0</v>
      </c>
      <c r="S19" s="7" t="s">
        <v>13</v>
      </c>
      <c r="T19" s="7" t="n">
        <f t="normal" ca="1">16-LENB(INDIRECT(ADDRESS(19,19)))</f>
        <v>0</v>
      </c>
      <c r="U19" s="7" t="s">
        <v>13</v>
      </c>
      <c r="V19" s="7" t="n">
        <f t="normal" ca="1">16-LENB(INDIRECT(ADDRESS(19,21)))</f>
        <v>0</v>
      </c>
      <c r="W19" s="7" t="s">
        <v>13</v>
      </c>
      <c r="X19" s="7" t="n">
        <f t="normal" ca="1">16-LENB(INDIRECT(ADDRESS(19,23)))</f>
        <v>0</v>
      </c>
      <c r="Y19" s="7" t="s">
        <v>13</v>
      </c>
      <c r="Z19" s="7" t="n">
        <f t="normal" ca="1">16-LENB(INDIRECT(ADDRESS(19,25)))</f>
        <v>0</v>
      </c>
      <c r="AA19" s="7" t="s">
        <v>13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70">
      <c r="A20" t="s">
        <v>4</v>
      </c>
      <c r="B20" s="4" t="s">
        <v>5</v>
      </c>
    </row>
    <row r="21" spans="1:270">
      <c r="A21" t="n">
        <v>1744</v>
      </c>
      <c r="B21" s="5" t="n">
        <v>1</v>
      </c>
    </row>
    <row r="22" spans="1:270" s="3" customFormat="1" customHeight="0">
      <c r="A22" s="3" t="s">
        <v>2</v>
      </c>
      <c r="B22" s="3" t="s">
        <v>6</v>
      </c>
    </row>
    <row r="23" spans="1:270">
      <c r="A23" t="s">
        <v>4</v>
      </c>
      <c r="B23" s="4" t="s">
        <v>5</v>
      </c>
      <c r="C23" s="4" t="s">
        <v>7</v>
      </c>
      <c r="D23" s="4" t="s">
        <v>9</v>
      </c>
      <c r="E23" s="4" t="s">
        <v>10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11</v>
      </c>
      <c r="K23" s="4" t="s">
        <v>11</v>
      </c>
      <c r="L23" s="4" t="s">
        <v>10</v>
      </c>
      <c r="M23" s="4" t="s">
        <v>7</v>
      </c>
      <c r="N23" s="4" t="s">
        <v>9</v>
      </c>
      <c r="O23" s="4" t="s">
        <v>7</v>
      </c>
      <c r="P23" s="4" t="s">
        <v>9</v>
      </c>
      <c r="Q23" s="4" t="s">
        <v>7</v>
      </c>
      <c r="R23" s="4" t="s">
        <v>9</v>
      </c>
      <c r="S23" s="4" t="s">
        <v>7</v>
      </c>
      <c r="T23" s="4" t="s">
        <v>9</v>
      </c>
      <c r="U23" s="4" t="s">
        <v>7</v>
      </c>
      <c r="V23" s="4" t="s">
        <v>9</v>
      </c>
      <c r="W23" s="4" t="s">
        <v>7</v>
      </c>
      <c r="X23" s="4" t="s">
        <v>9</v>
      </c>
      <c r="Y23" s="4" t="s">
        <v>7</v>
      </c>
      <c r="Z23" s="4" t="s">
        <v>9</v>
      </c>
      <c r="AA23" s="4" t="s">
        <v>7</v>
      </c>
      <c r="AB23" s="4" t="s">
        <v>9</v>
      </c>
      <c r="AC23" s="4" t="s">
        <v>14</v>
      </c>
      <c r="AD23" s="4" t="s">
        <v>14</v>
      </c>
      <c r="AE23" s="4" t="s">
        <v>14</v>
      </c>
      <c r="AF23" s="4" t="s">
        <v>14</v>
      </c>
      <c r="AG23" s="4" t="s">
        <v>14</v>
      </c>
      <c r="AH23" s="4" t="s">
        <v>14</v>
      </c>
      <c r="AI23" s="4" t="s">
        <v>14</v>
      </c>
      <c r="AJ23" s="4" t="s">
        <v>14</v>
      </c>
      <c r="AK23" s="4" t="s">
        <v>15</v>
      </c>
      <c r="AL23" s="4" t="s">
        <v>15</v>
      </c>
      <c r="AM23" s="4" t="s">
        <v>15</v>
      </c>
      <c r="AN23" s="4" t="s">
        <v>15</v>
      </c>
      <c r="AO23" s="4" t="s">
        <v>15</v>
      </c>
      <c r="AP23" s="4" t="s">
        <v>15</v>
      </c>
      <c r="AQ23" s="4" t="s">
        <v>15</v>
      </c>
      <c r="AR23" s="4" t="s">
        <v>15</v>
      </c>
      <c r="AS23" s="4" t="s">
        <v>10</v>
      </c>
      <c r="AT23" s="4" t="s">
        <v>7</v>
      </c>
      <c r="AU23" s="4" t="s">
        <v>9</v>
      </c>
      <c r="AV23" s="4" t="s">
        <v>7</v>
      </c>
      <c r="AW23" s="4" t="s">
        <v>9</v>
      </c>
      <c r="AX23" s="4" t="s">
        <v>7</v>
      </c>
      <c r="AY23" s="4" t="s">
        <v>9</v>
      </c>
      <c r="AZ23" s="4" t="s">
        <v>7</v>
      </c>
      <c r="BA23" s="4" t="s">
        <v>9</v>
      </c>
      <c r="BB23" s="4" t="s">
        <v>7</v>
      </c>
      <c r="BC23" s="4" t="s">
        <v>9</v>
      </c>
      <c r="BD23" s="4" t="s">
        <v>7</v>
      </c>
      <c r="BE23" s="4" t="s">
        <v>9</v>
      </c>
      <c r="BF23" s="4" t="s">
        <v>7</v>
      </c>
      <c r="BG23" s="4" t="s">
        <v>9</v>
      </c>
      <c r="BH23" s="4" t="s">
        <v>7</v>
      </c>
      <c r="BI23" s="4" t="s">
        <v>9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15</v>
      </c>
      <c r="BS23" s="4" t="s">
        <v>15</v>
      </c>
      <c r="BT23" s="4" t="s">
        <v>15</v>
      </c>
      <c r="BU23" s="4" t="s">
        <v>15</v>
      </c>
      <c r="BV23" s="4" t="s">
        <v>15</v>
      </c>
      <c r="BW23" s="4" t="s">
        <v>15</v>
      </c>
      <c r="BX23" s="4" t="s">
        <v>15</v>
      </c>
      <c r="BY23" s="4" t="s">
        <v>15</v>
      </c>
      <c r="BZ23" s="4" t="s">
        <v>10</v>
      </c>
      <c r="CA23" s="4" t="s">
        <v>7</v>
      </c>
      <c r="CB23" s="4" t="s">
        <v>9</v>
      </c>
      <c r="CC23" s="4" t="s">
        <v>7</v>
      </c>
      <c r="CD23" s="4" t="s">
        <v>9</v>
      </c>
      <c r="CE23" s="4" t="s">
        <v>7</v>
      </c>
      <c r="CF23" s="4" t="s">
        <v>9</v>
      </c>
      <c r="CG23" s="4" t="s">
        <v>7</v>
      </c>
      <c r="CH23" s="4" t="s">
        <v>9</v>
      </c>
      <c r="CI23" s="4" t="s">
        <v>7</v>
      </c>
      <c r="CJ23" s="4" t="s">
        <v>9</v>
      </c>
      <c r="CK23" s="4" t="s">
        <v>7</v>
      </c>
      <c r="CL23" s="4" t="s">
        <v>9</v>
      </c>
      <c r="CM23" s="4" t="s">
        <v>7</v>
      </c>
      <c r="CN23" s="4" t="s">
        <v>9</v>
      </c>
      <c r="CO23" s="4" t="s">
        <v>7</v>
      </c>
      <c r="CP23" s="4" t="s">
        <v>9</v>
      </c>
      <c r="CQ23" s="4" t="s">
        <v>14</v>
      </c>
      <c r="CR23" s="4" t="s">
        <v>14</v>
      </c>
      <c r="CS23" s="4" t="s">
        <v>14</v>
      </c>
      <c r="CT23" s="4" t="s">
        <v>14</v>
      </c>
      <c r="CU23" s="4" t="s">
        <v>14</v>
      </c>
      <c r="CV23" s="4" t="s">
        <v>14</v>
      </c>
      <c r="CW23" s="4" t="s">
        <v>14</v>
      </c>
      <c r="CX23" s="4" t="s">
        <v>14</v>
      </c>
      <c r="CY23" s="4" t="s">
        <v>15</v>
      </c>
      <c r="CZ23" s="4" t="s">
        <v>15</v>
      </c>
      <c r="DA23" s="4" t="s">
        <v>15</v>
      </c>
      <c r="DB23" s="4" t="s">
        <v>15</v>
      </c>
      <c r="DC23" s="4" t="s">
        <v>15</v>
      </c>
      <c r="DD23" s="4" t="s">
        <v>15</v>
      </c>
      <c r="DE23" s="4" t="s">
        <v>15</v>
      </c>
      <c r="DF23" s="4" t="s">
        <v>15</v>
      </c>
      <c r="DG23" s="4" t="s">
        <v>10</v>
      </c>
      <c r="DH23" s="4" t="s">
        <v>7</v>
      </c>
      <c r="DI23" s="4" t="s">
        <v>9</v>
      </c>
      <c r="DJ23" s="4" t="s">
        <v>7</v>
      </c>
      <c r="DK23" s="4" t="s">
        <v>9</v>
      </c>
      <c r="DL23" s="4" t="s">
        <v>7</v>
      </c>
      <c r="DM23" s="4" t="s">
        <v>9</v>
      </c>
      <c r="DN23" s="4" t="s">
        <v>7</v>
      </c>
      <c r="DO23" s="4" t="s">
        <v>9</v>
      </c>
      <c r="DP23" s="4" t="s">
        <v>7</v>
      </c>
      <c r="DQ23" s="4" t="s">
        <v>9</v>
      </c>
      <c r="DR23" s="4" t="s">
        <v>7</v>
      </c>
      <c r="DS23" s="4" t="s">
        <v>9</v>
      </c>
      <c r="DT23" s="4" t="s">
        <v>7</v>
      </c>
      <c r="DU23" s="4" t="s">
        <v>9</v>
      </c>
      <c r="DV23" s="4" t="s">
        <v>7</v>
      </c>
      <c r="DW23" s="4" t="s">
        <v>9</v>
      </c>
      <c r="DX23" s="4" t="s">
        <v>14</v>
      </c>
      <c r="DY23" s="4" t="s">
        <v>14</v>
      </c>
      <c r="DZ23" s="4" t="s">
        <v>14</v>
      </c>
      <c r="EA23" s="4" t="s">
        <v>14</v>
      </c>
      <c r="EB23" s="4" t="s">
        <v>14</v>
      </c>
      <c r="EC23" s="4" t="s">
        <v>14</v>
      </c>
      <c r="ED23" s="4" t="s">
        <v>14</v>
      </c>
      <c r="EE23" s="4" t="s">
        <v>14</v>
      </c>
      <c r="EF23" s="4" t="s">
        <v>15</v>
      </c>
      <c r="EG23" s="4" t="s">
        <v>15</v>
      </c>
      <c r="EH23" s="4" t="s">
        <v>15</v>
      </c>
      <c r="EI23" s="4" t="s">
        <v>15</v>
      </c>
      <c r="EJ23" s="4" t="s">
        <v>15</v>
      </c>
      <c r="EK23" s="4" t="s">
        <v>15</v>
      </c>
      <c r="EL23" s="4" t="s">
        <v>15</v>
      </c>
      <c r="EM23" s="4" t="s">
        <v>15</v>
      </c>
      <c r="EN23" s="4" t="s">
        <v>15</v>
      </c>
      <c r="EO23" s="4" t="s">
        <v>15</v>
      </c>
      <c r="EP23" s="4" t="s">
        <v>15</v>
      </c>
      <c r="EQ23" s="4" t="s">
        <v>15</v>
      </c>
      <c r="ER23" s="4" t="s">
        <v>15</v>
      </c>
      <c r="ES23" s="4" t="s">
        <v>15</v>
      </c>
      <c r="ET23" s="4" t="s">
        <v>15</v>
      </c>
      <c r="EU23" s="4" t="s">
        <v>15</v>
      </c>
      <c r="EV23" s="4" t="s">
        <v>15</v>
      </c>
      <c r="EW23" s="4" t="s">
        <v>15</v>
      </c>
      <c r="EX23" s="4" t="s">
        <v>15</v>
      </c>
      <c r="EY23" s="4" t="s">
        <v>15</v>
      </c>
      <c r="EZ23" s="4" t="s">
        <v>15</v>
      </c>
      <c r="FA23" s="4" t="s">
        <v>15</v>
      </c>
      <c r="FB23" s="4" t="s">
        <v>15</v>
      </c>
      <c r="FC23" s="4" t="s">
        <v>15</v>
      </c>
      <c r="FD23" s="4" t="s">
        <v>15</v>
      </c>
      <c r="FE23" s="4" t="s">
        <v>15</v>
      </c>
      <c r="FF23" s="4" t="s">
        <v>15</v>
      </c>
      <c r="FG23" s="4" t="s">
        <v>15</v>
      </c>
      <c r="FH23" s="4" t="s">
        <v>15</v>
      </c>
      <c r="FI23" s="4" t="s">
        <v>15</v>
      </c>
      <c r="FJ23" s="4" t="s">
        <v>15</v>
      </c>
      <c r="FK23" s="4" t="s">
        <v>15</v>
      </c>
      <c r="FL23" s="4" t="s">
        <v>15</v>
      </c>
      <c r="FM23" s="4" t="s">
        <v>15</v>
      </c>
      <c r="FN23" s="4" t="s">
        <v>15</v>
      </c>
      <c r="FO23" s="4" t="s">
        <v>15</v>
      </c>
    </row>
    <row r="24" spans="1:270">
      <c r="A24" t="n">
        <v>1748</v>
      </c>
      <c r="B24" s="6" t="n">
        <v>256</v>
      </c>
      <c r="C24" s="7" t="s">
        <v>27</v>
      </c>
      <c r="D24" s="7" t="n">
        <f t="normal" ca="1">16-LENB(INDIRECT(ADDRESS(24,3)))</f>
        <v>0</v>
      </c>
      <c r="E24" s="7" t="n">
        <v>416</v>
      </c>
      <c r="F24" s="7" t="n">
        <v>424</v>
      </c>
      <c r="G24" s="7" t="n">
        <v>424</v>
      </c>
      <c r="H24" s="7" t="n">
        <v>0</v>
      </c>
      <c r="I24" s="7" t="n">
        <v>0</v>
      </c>
      <c r="J24" s="7" t="n">
        <v>3</v>
      </c>
      <c r="K24" s="7" t="n">
        <v>0</v>
      </c>
      <c r="L24" s="7" t="n">
        <v>0</v>
      </c>
      <c r="M24" s="7" t="s">
        <v>28</v>
      </c>
      <c r="N24" s="7" t="n">
        <f t="normal" ca="1">16-LENB(INDIRECT(ADDRESS(24,13)))</f>
        <v>0</v>
      </c>
      <c r="O24" s="7" t="s">
        <v>29</v>
      </c>
      <c r="P24" s="7" t="n">
        <f t="normal" ca="1">16-LENB(INDIRECT(ADDRESS(24,15)))</f>
        <v>0</v>
      </c>
      <c r="Q24" s="7" t="s">
        <v>13</v>
      </c>
      <c r="R24" s="7" t="n">
        <f t="normal" ca="1">16-LENB(INDIRECT(ADDRESS(24,17)))</f>
        <v>0</v>
      </c>
      <c r="S24" s="7" t="s">
        <v>13</v>
      </c>
      <c r="T24" s="7" t="n">
        <f t="normal" ca="1">16-LENB(INDIRECT(ADDRESS(24,19)))</f>
        <v>0</v>
      </c>
      <c r="U24" s="7" t="s">
        <v>13</v>
      </c>
      <c r="V24" s="7" t="n">
        <f t="normal" ca="1">16-LENB(INDIRECT(ADDRESS(24,21)))</f>
        <v>0</v>
      </c>
      <c r="W24" s="7" t="s">
        <v>13</v>
      </c>
      <c r="X24" s="7" t="n">
        <f t="normal" ca="1">16-LENB(INDIRECT(ADDRESS(24,23)))</f>
        <v>0</v>
      </c>
      <c r="Y24" s="7" t="s">
        <v>13</v>
      </c>
      <c r="Z24" s="7" t="n">
        <f t="normal" ca="1">16-LENB(INDIRECT(ADDRESS(24,25)))</f>
        <v>0</v>
      </c>
      <c r="AA24" s="7" t="s">
        <v>13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1</v>
      </c>
      <c r="AT24" s="7" t="s">
        <v>30</v>
      </c>
      <c r="AU24" s="7" t="n">
        <f t="normal" ca="1">16-LENB(INDIRECT(ADDRESS(24,46)))</f>
        <v>0</v>
      </c>
      <c r="AV24" s="7" t="s">
        <v>31</v>
      </c>
      <c r="AW24" s="7" t="n">
        <f t="normal" ca="1">16-LENB(INDIRECT(ADDRESS(24,48)))</f>
        <v>0</v>
      </c>
      <c r="AX24" s="7" t="s">
        <v>13</v>
      </c>
      <c r="AY24" s="7" t="n">
        <f t="normal" ca="1">16-LENB(INDIRECT(ADDRESS(24,50)))</f>
        <v>0</v>
      </c>
      <c r="AZ24" s="7" t="s">
        <v>13</v>
      </c>
      <c r="BA24" s="7" t="n">
        <f t="normal" ca="1">16-LENB(INDIRECT(ADDRESS(24,52)))</f>
        <v>0</v>
      </c>
      <c r="BB24" s="7" t="s">
        <v>13</v>
      </c>
      <c r="BC24" s="7" t="n">
        <f t="normal" ca="1">16-LENB(INDIRECT(ADDRESS(24,54)))</f>
        <v>0</v>
      </c>
      <c r="BD24" s="7" t="s">
        <v>13</v>
      </c>
      <c r="BE24" s="7" t="n">
        <f t="normal" ca="1">16-LENB(INDIRECT(ADDRESS(24,56)))</f>
        <v>0</v>
      </c>
      <c r="BF24" s="7" t="s">
        <v>13</v>
      </c>
      <c r="BG24" s="7" t="n">
        <f t="normal" ca="1">16-LENB(INDIRECT(ADDRESS(24,58)))</f>
        <v>0</v>
      </c>
      <c r="BH24" s="7" t="s">
        <v>13</v>
      </c>
      <c r="BI24" s="7" t="n">
        <f t="normal" ca="1">16-LENB(INDIRECT(ADDRESS(24,60)))</f>
        <v>0</v>
      </c>
      <c r="BJ24" s="7" t="n">
        <v>100</v>
      </c>
      <c r="BK24" s="7" t="n">
        <v>100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  <c r="BU24" s="7" t="n">
        <v>0</v>
      </c>
      <c r="BV24" s="7" t="n">
        <v>0</v>
      </c>
      <c r="BW24" s="7" t="n">
        <v>0</v>
      </c>
      <c r="BX24" s="7" t="n">
        <v>0</v>
      </c>
      <c r="BY24" s="7" t="n">
        <v>0</v>
      </c>
      <c r="BZ24" s="7" t="n">
        <v>2</v>
      </c>
      <c r="CA24" s="7" t="s">
        <v>32</v>
      </c>
      <c r="CB24" s="7" t="n">
        <f t="normal" ca="1">16-LENB(INDIRECT(ADDRESS(24,79)))</f>
        <v>0</v>
      </c>
      <c r="CC24" s="7" t="s">
        <v>33</v>
      </c>
      <c r="CD24" s="7" t="n">
        <f t="normal" ca="1">16-LENB(INDIRECT(ADDRESS(24,81)))</f>
        <v>0</v>
      </c>
      <c r="CE24" s="7" t="s">
        <v>13</v>
      </c>
      <c r="CF24" s="7" t="n">
        <f t="normal" ca="1">16-LENB(INDIRECT(ADDRESS(24,83)))</f>
        <v>0</v>
      </c>
      <c r="CG24" s="7" t="s">
        <v>13</v>
      </c>
      <c r="CH24" s="7" t="n">
        <f t="normal" ca="1">16-LENB(INDIRECT(ADDRESS(24,85)))</f>
        <v>0</v>
      </c>
      <c r="CI24" s="7" t="s">
        <v>13</v>
      </c>
      <c r="CJ24" s="7" t="n">
        <f t="normal" ca="1">16-LENB(INDIRECT(ADDRESS(24,87)))</f>
        <v>0</v>
      </c>
      <c r="CK24" s="7" t="s">
        <v>13</v>
      </c>
      <c r="CL24" s="7" t="n">
        <f t="normal" ca="1">16-LENB(INDIRECT(ADDRESS(24,89)))</f>
        <v>0</v>
      </c>
      <c r="CM24" s="7" t="s">
        <v>13</v>
      </c>
      <c r="CN24" s="7" t="n">
        <f t="normal" ca="1">16-LENB(INDIRECT(ADDRESS(24,91)))</f>
        <v>0</v>
      </c>
      <c r="CO24" s="7" t="s">
        <v>13</v>
      </c>
      <c r="CP24" s="7" t="n">
        <f t="normal" ca="1">16-LENB(INDIRECT(ADDRESS(24,93)))</f>
        <v>0</v>
      </c>
      <c r="CQ24" s="7" t="n">
        <v>100</v>
      </c>
      <c r="CR24" s="7" t="n">
        <v>100</v>
      </c>
      <c r="CS24" s="7" t="n">
        <v>0</v>
      </c>
      <c r="CT24" s="7" t="n">
        <v>0</v>
      </c>
      <c r="CU24" s="7" t="n">
        <v>0</v>
      </c>
      <c r="CV24" s="7" t="n">
        <v>0</v>
      </c>
      <c r="CW24" s="7" t="n">
        <v>0</v>
      </c>
      <c r="CX24" s="7" t="n">
        <v>0</v>
      </c>
      <c r="CY24" s="7" t="n">
        <v>0</v>
      </c>
      <c r="CZ24" s="7" t="n">
        <v>0</v>
      </c>
      <c r="DA24" s="7" t="n">
        <v>0</v>
      </c>
      <c r="DB24" s="7" t="n">
        <v>0</v>
      </c>
      <c r="DC24" s="7" t="n">
        <v>0</v>
      </c>
      <c r="DD24" s="7" t="n">
        <v>0</v>
      </c>
      <c r="DE24" s="7" t="n">
        <v>0</v>
      </c>
      <c r="DF24" s="7" t="n">
        <v>0</v>
      </c>
      <c r="DG24" s="7" t="n">
        <v>3</v>
      </c>
      <c r="DH24" s="7" t="s">
        <v>34</v>
      </c>
      <c r="DI24" s="7" t="n">
        <f t="normal" ca="1">16-LENB(INDIRECT(ADDRESS(24,112)))</f>
        <v>0</v>
      </c>
      <c r="DJ24" s="7" t="s">
        <v>35</v>
      </c>
      <c r="DK24" s="7" t="n">
        <f t="normal" ca="1">16-LENB(INDIRECT(ADDRESS(24,114)))</f>
        <v>0</v>
      </c>
      <c r="DL24" s="7" t="s">
        <v>13</v>
      </c>
      <c r="DM24" s="7" t="n">
        <f t="normal" ca="1">16-LENB(INDIRECT(ADDRESS(24,116)))</f>
        <v>0</v>
      </c>
      <c r="DN24" s="7" t="s">
        <v>13</v>
      </c>
      <c r="DO24" s="7" t="n">
        <f t="normal" ca="1">16-LENB(INDIRECT(ADDRESS(24,118)))</f>
        <v>0</v>
      </c>
      <c r="DP24" s="7" t="s">
        <v>13</v>
      </c>
      <c r="DQ24" s="7" t="n">
        <f t="normal" ca="1">16-LENB(INDIRECT(ADDRESS(24,120)))</f>
        <v>0</v>
      </c>
      <c r="DR24" s="7" t="s">
        <v>13</v>
      </c>
      <c r="DS24" s="7" t="n">
        <f t="normal" ca="1">16-LENB(INDIRECT(ADDRESS(24,122)))</f>
        <v>0</v>
      </c>
      <c r="DT24" s="7" t="s">
        <v>13</v>
      </c>
      <c r="DU24" s="7" t="n">
        <f t="normal" ca="1">16-LENB(INDIRECT(ADDRESS(24,124)))</f>
        <v>0</v>
      </c>
      <c r="DV24" s="7" t="s">
        <v>13</v>
      </c>
      <c r="DW24" s="7" t="n">
        <f t="normal" ca="1">16-LENB(INDIRECT(ADDRESS(24,126)))</f>
        <v>0</v>
      </c>
      <c r="DX24" s="7" t="n">
        <v>100</v>
      </c>
      <c r="DY24" s="7" t="n">
        <v>100</v>
      </c>
      <c r="DZ24" s="7" t="n">
        <v>0</v>
      </c>
      <c r="EA24" s="7" t="n">
        <v>0</v>
      </c>
      <c r="EB24" s="7" t="n">
        <v>0</v>
      </c>
      <c r="EC24" s="7" t="n">
        <v>0</v>
      </c>
      <c r="ED24" s="7" t="n">
        <v>0</v>
      </c>
      <c r="EE24" s="7" t="n">
        <v>0</v>
      </c>
      <c r="EF24" s="7" t="n">
        <v>0</v>
      </c>
      <c r="EG24" s="7" t="n">
        <v>0</v>
      </c>
      <c r="EH24" s="7" t="n">
        <v>0</v>
      </c>
      <c r="EI24" s="7" t="n">
        <v>0</v>
      </c>
      <c r="EJ24" s="7" t="n">
        <v>0</v>
      </c>
      <c r="EK24" s="7" t="n">
        <v>0</v>
      </c>
      <c r="EL24" s="7" t="n">
        <v>0</v>
      </c>
      <c r="EM24" s="7" t="n">
        <v>0</v>
      </c>
      <c r="EN24" s="7" t="n">
        <v>255</v>
      </c>
      <c r="EO24" s="7" t="n">
        <v>255</v>
      </c>
      <c r="EP24" s="7" t="n">
        <v>255</v>
      </c>
      <c r="EQ24" s="7" t="n">
        <v>255</v>
      </c>
      <c r="ER24" s="7" t="n">
        <v>0</v>
      </c>
      <c r="ES24" s="7" t="n">
        <v>0</v>
      </c>
      <c r="ET24" s="7" t="n">
        <v>0</v>
      </c>
      <c r="EU24" s="7" t="n">
        <v>0</v>
      </c>
      <c r="EV24" s="7" t="n">
        <v>0</v>
      </c>
      <c r="EW24" s="7" t="n">
        <v>0</v>
      </c>
      <c r="EX24" s="7" t="n">
        <v>0</v>
      </c>
      <c r="EY24" s="7" t="n">
        <v>0</v>
      </c>
      <c r="EZ24" s="7" t="n">
        <v>0</v>
      </c>
      <c r="FA24" s="7" t="n">
        <v>0</v>
      </c>
      <c r="FB24" s="7" t="n">
        <v>0</v>
      </c>
      <c r="FC24" s="7" t="n">
        <v>0</v>
      </c>
      <c r="FD24" s="7" t="n">
        <v>0</v>
      </c>
      <c r="FE24" s="7" t="n">
        <v>0</v>
      </c>
      <c r="FF24" s="7" t="n">
        <v>0</v>
      </c>
      <c r="FG24" s="7" t="n">
        <v>0</v>
      </c>
      <c r="FH24" s="7" t="n">
        <v>0</v>
      </c>
      <c r="FI24" s="7" t="n">
        <v>0</v>
      </c>
      <c r="FJ24" s="7" t="n">
        <v>0</v>
      </c>
      <c r="FK24" s="7" t="n">
        <v>0</v>
      </c>
      <c r="FL24" s="7" t="n">
        <v>0</v>
      </c>
      <c r="FM24" s="7" t="n">
        <v>0</v>
      </c>
      <c r="FN24" s="7" t="n">
        <v>0</v>
      </c>
      <c r="FO24" s="7" t="n">
        <v>0</v>
      </c>
    </row>
    <row r="25" spans="1:270">
      <c r="A25" t="s">
        <v>4</v>
      </c>
      <c r="B25" s="4" t="s">
        <v>5</v>
      </c>
    </row>
    <row r="26" spans="1:270">
      <c r="A26" t="n">
        <v>2400</v>
      </c>
      <c r="B26" s="5" t="n">
        <v>1</v>
      </c>
    </row>
    <row r="27" spans="1:270" s="3" customFormat="1" customHeight="0">
      <c r="A27" s="3" t="s">
        <v>2</v>
      </c>
      <c r="B27" s="3" t="s">
        <v>6</v>
      </c>
    </row>
    <row r="28" spans="1:270">
      <c r="A28" t="s">
        <v>4</v>
      </c>
      <c r="B28" s="4" t="s">
        <v>5</v>
      </c>
      <c r="C28" s="4" t="s">
        <v>7</v>
      </c>
      <c r="D28" s="4" t="s">
        <v>9</v>
      </c>
      <c r="E28" s="4" t="s">
        <v>10</v>
      </c>
      <c r="F28" s="4" t="s">
        <v>11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L28" s="4" t="s">
        <v>10</v>
      </c>
      <c r="M28" s="4" t="s">
        <v>7</v>
      </c>
      <c r="N28" s="4" t="s">
        <v>9</v>
      </c>
      <c r="O28" s="4" t="s">
        <v>7</v>
      </c>
      <c r="P28" s="4" t="s">
        <v>9</v>
      </c>
      <c r="Q28" s="4" t="s">
        <v>7</v>
      </c>
      <c r="R28" s="4" t="s">
        <v>9</v>
      </c>
      <c r="S28" s="4" t="s">
        <v>7</v>
      </c>
      <c r="T28" s="4" t="s">
        <v>9</v>
      </c>
      <c r="U28" s="4" t="s">
        <v>7</v>
      </c>
      <c r="V28" s="4" t="s">
        <v>9</v>
      </c>
      <c r="W28" s="4" t="s">
        <v>7</v>
      </c>
      <c r="X28" s="4" t="s">
        <v>9</v>
      </c>
      <c r="Y28" s="4" t="s">
        <v>7</v>
      </c>
      <c r="Z28" s="4" t="s">
        <v>9</v>
      </c>
      <c r="AA28" s="4" t="s">
        <v>7</v>
      </c>
      <c r="AB28" s="4" t="s">
        <v>9</v>
      </c>
      <c r="AC28" s="4" t="s">
        <v>14</v>
      </c>
      <c r="AD28" s="4" t="s">
        <v>14</v>
      </c>
      <c r="AE28" s="4" t="s">
        <v>14</v>
      </c>
      <c r="AF28" s="4" t="s">
        <v>14</v>
      </c>
      <c r="AG28" s="4" t="s">
        <v>14</v>
      </c>
      <c r="AH28" s="4" t="s">
        <v>14</v>
      </c>
      <c r="AI28" s="4" t="s">
        <v>14</v>
      </c>
      <c r="AJ28" s="4" t="s">
        <v>14</v>
      </c>
      <c r="AK28" s="4" t="s">
        <v>15</v>
      </c>
      <c r="AL28" s="4" t="s">
        <v>15</v>
      </c>
      <c r="AM28" s="4" t="s">
        <v>15</v>
      </c>
      <c r="AN28" s="4" t="s">
        <v>15</v>
      </c>
      <c r="AO28" s="4" t="s">
        <v>15</v>
      </c>
      <c r="AP28" s="4" t="s">
        <v>15</v>
      </c>
      <c r="AQ28" s="4" t="s">
        <v>15</v>
      </c>
      <c r="AR28" s="4" t="s">
        <v>15</v>
      </c>
      <c r="AS28" s="4" t="s">
        <v>15</v>
      </c>
      <c r="AT28" s="4" t="s">
        <v>15</v>
      </c>
      <c r="AU28" s="4" t="s">
        <v>15</v>
      </c>
      <c r="AV28" s="4" t="s">
        <v>15</v>
      </c>
      <c r="AW28" s="4" t="s">
        <v>15</v>
      </c>
      <c r="AX28" s="4" t="s">
        <v>15</v>
      </c>
      <c r="AY28" s="4" t="s">
        <v>15</v>
      </c>
      <c r="AZ28" s="4" t="s">
        <v>15</v>
      </c>
      <c r="BA28" s="4" t="s">
        <v>15</v>
      </c>
      <c r="BB28" s="4" t="s">
        <v>15</v>
      </c>
      <c r="BC28" s="4" t="s">
        <v>15</v>
      </c>
      <c r="BD28" s="4" t="s">
        <v>15</v>
      </c>
      <c r="BE28" s="4" t="s">
        <v>15</v>
      </c>
      <c r="BF28" s="4" t="s">
        <v>15</v>
      </c>
      <c r="BG28" s="4" t="s">
        <v>15</v>
      </c>
      <c r="BH28" s="4" t="s">
        <v>15</v>
      </c>
      <c r="BI28" s="4" t="s">
        <v>15</v>
      </c>
      <c r="BJ28" s="4" t="s">
        <v>15</v>
      </c>
      <c r="BK28" s="4" t="s">
        <v>15</v>
      </c>
      <c r="BL28" s="4" t="s">
        <v>15</v>
      </c>
      <c r="BM28" s="4" t="s">
        <v>15</v>
      </c>
      <c r="BN28" s="4" t="s">
        <v>15</v>
      </c>
      <c r="BO28" s="4" t="s">
        <v>15</v>
      </c>
      <c r="BP28" s="4" t="s">
        <v>15</v>
      </c>
      <c r="BQ28" s="4" t="s">
        <v>15</v>
      </c>
      <c r="BR28" s="4" t="s">
        <v>15</v>
      </c>
      <c r="BS28" s="4" t="s">
        <v>15</v>
      </c>
      <c r="BT28" s="4" t="s">
        <v>15</v>
      </c>
    </row>
    <row r="29" spans="1:270">
      <c r="A29" t="n">
        <v>2404</v>
      </c>
      <c r="B29" s="6" t="n">
        <v>256</v>
      </c>
      <c r="C29" s="7" t="s">
        <v>36</v>
      </c>
      <c r="D29" s="7" t="n">
        <f t="normal" ca="1">16-LENB(INDIRECT(ADDRESS(29,3)))</f>
        <v>0</v>
      </c>
      <c r="E29" s="7" t="n">
        <v>2687177</v>
      </c>
      <c r="F29" s="7" t="n">
        <v>424</v>
      </c>
      <c r="G29" s="7" t="n">
        <v>424</v>
      </c>
      <c r="H29" s="7" t="n">
        <v>0</v>
      </c>
      <c r="I29" s="7" t="n">
        <v>0</v>
      </c>
      <c r="J29" s="7" t="n">
        <v>1</v>
      </c>
      <c r="K29" s="7" t="n">
        <v>0</v>
      </c>
      <c r="L29" s="7" t="n">
        <v>0</v>
      </c>
      <c r="M29" s="7" t="s">
        <v>37</v>
      </c>
      <c r="N29" s="7" t="n">
        <f t="normal" ca="1">16-LENB(INDIRECT(ADDRESS(29,13)))</f>
        <v>0</v>
      </c>
      <c r="O29" s="7" t="s">
        <v>38</v>
      </c>
      <c r="P29" s="7" t="n">
        <f t="normal" ca="1">16-LENB(INDIRECT(ADDRESS(29,15)))</f>
        <v>0</v>
      </c>
      <c r="Q29" s="7" t="s">
        <v>13</v>
      </c>
      <c r="R29" s="7" t="n">
        <f t="normal" ca="1">16-LENB(INDIRECT(ADDRESS(29,17)))</f>
        <v>0</v>
      </c>
      <c r="S29" s="7" t="s">
        <v>13</v>
      </c>
      <c r="T29" s="7" t="n">
        <f t="normal" ca="1">16-LENB(INDIRECT(ADDRESS(29,19)))</f>
        <v>0</v>
      </c>
      <c r="U29" s="7" t="s">
        <v>13</v>
      </c>
      <c r="V29" s="7" t="n">
        <f t="normal" ca="1">16-LENB(INDIRECT(ADDRESS(29,21)))</f>
        <v>0</v>
      </c>
      <c r="W29" s="7" t="s">
        <v>13</v>
      </c>
      <c r="X29" s="7" t="n">
        <f t="normal" ca="1">16-LENB(INDIRECT(ADDRESS(29,23)))</f>
        <v>0</v>
      </c>
      <c r="Y29" s="7" t="s">
        <v>13</v>
      </c>
      <c r="Z29" s="7" t="n">
        <f t="normal" ca="1">16-LENB(INDIRECT(ADDRESS(29,25)))</f>
        <v>0</v>
      </c>
      <c r="AA29" s="7" t="s">
        <v>13</v>
      </c>
      <c r="AB29" s="7" t="n">
        <f t="normal" ca="1">16-LENB(INDIRECT(ADDRESS(29,27)))</f>
        <v>0</v>
      </c>
      <c r="AC29" s="7" t="n">
        <v>100</v>
      </c>
      <c r="AD29" s="7" t="n">
        <v>100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255</v>
      </c>
      <c r="AT29" s="7" t="n">
        <v>255</v>
      </c>
      <c r="AU29" s="7" t="n">
        <v>255</v>
      </c>
      <c r="AV29" s="7" t="n">
        <v>255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</row>
    <row r="30" spans="1:270">
      <c r="A30" t="s">
        <v>4</v>
      </c>
      <c r="B30" s="4" t="s">
        <v>5</v>
      </c>
    </row>
    <row r="31" spans="1:270">
      <c r="A31" t="n">
        <v>2612</v>
      </c>
      <c r="B31" s="5" t="n">
        <v>1</v>
      </c>
    </row>
    <row r="32" spans="1:270" s="3" customFormat="1" customHeight="0">
      <c r="A32" s="3" t="s">
        <v>2</v>
      </c>
      <c r="B32" s="3" t="s">
        <v>6</v>
      </c>
    </row>
    <row r="33" spans="1:171">
      <c r="A33" t="s">
        <v>4</v>
      </c>
      <c r="B33" s="4" t="s">
        <v>5</v>
      </c>
      <c r="C33" s="4" t="s">
        <v>7</v>
      </c>
      <c r="D33" s="4" t="s">
        <v>9</v>
      </c>
      <c r="E33" s="4" t="s">
        <v>10</v>
      </c>
      <c r="F33" s="4" t="s">
        <v>11</v>
      </c>
      <c r="G33" s="4" t="s">
        <v>11</v>
      </c>
      <c r="H33" s="4" t="s">
        <v>11</v>
      </c>
      <c r="I33" s="4" t="s">
        <v>11</v>
      </c>
      <c r="J33" s="4" t="s">
        <v>11</v>
      </c>
      <c r="K33" s="4" t="s">
        <v>11</v>
      </c>
      <c r="L33" s="4" t="s">
        <v>10</v>
      </c>
      <c r="M33" s="4" t="s">
        <v>7</v>
      </c>
      <c r="N33" s="4" t="s">
        <v>9</v>
      </c>
      <c r="O33" s="4" t="s">
        <v>7</v>
      </c>
      <c r="P33" s="4" t="s">
        <v>9</v>
      </c>
      <c r="Q33" s="4" t="s">
        <v>7</v>
      </c>
      <c r="R33" s="4" t="s">
        <v>9</v>
      </c>
      <c r="S33" s="4" t="s">
        <v>7</v>
      </c>
      <c r="T33" s="4" t="s">
        <v>9</v>
      </c>
      <c r="U33" s="4" t="s">
        <v>7</v>
      </c>
      <c r="V33" s="4" t="s">
        <v>9</v>
      </c>
      <c r="W33" s="4" t="s">
        <v>7</v>
      </c>
      <c r="X33" s="4" t="s">
        <v>9</v>
      </c>
      <c r="Y33" s="4" t="s">
        <v>7</v>
      </c>
      <c r="Z33" s="4" t="s">
        <v>9</v>
      </c>
      <c r="AA33" s="4" t="s">
        <v>7</v>
      </c>
      <c r="AB33" s="4" t="s">
        <v>9</v>
      </c>
      <c r="AC33" s="4" t="s">
        <v>14</v>
      </c>
      <c r="AD33" s="4" t="s">
        <v>14</v>
      </c>
      <c r="AE33" s="4" t="s">
        <v>14</v>
      </c>
      <c r="AF33" s="4" t="s">
        <v>14</v>
      </c>
      <c r="AG33" s="4" t="s">
        <v>14</v>
      </c>
      <c r="AH33" s="4" t="s">
        <v>14</v>
      </c>
      <c r="AI33" s="4" t="s">
        <v>14</v>
      </c>
      <c r="AJ33" s="4" t="s">
        <v>14</v>
      </c>
      <c r="AK33" s="4" t="s">
        <v>15</v>
      </c>
      <c r="AL33" s="4" t="s">
        <v>15</v>
      </c>
      <c r="AM33" s="4" t="s">
        <v>15</v>
      </c>
      <c r="AN33" s="4" t="s">
        <v>15</v>
      </c>
      <c r="AO33" s="4" t="s">
        <v>15</v>
      </c>
      <c r="AP33" s="4" t="s">
        <v>15</v>
      </c>
      <c r="AQ33" s="4" t="s">
        <v>15</v>
      </c>
      <c r="AR33" s="4" t="s">
        <v>15</v>
      </c>
      <c r="AS33" s="4" t="s">
        <v>15</v>
      </c>
      <c r="AT33" s="4" t="s">
        <v>15</v>
      </c>
      <c r="AU33" s="4" t="s">
        <v>15</v>
      </c>
      <c r="AV33" s="4" t="s">
        <v>15</v>
      </c>
      <c r="AW33" s="4" t="s">
        <v>15</v>
      </c>
      <c r="AX33" s="4" t="s">
        <v>15</v>
      </c>
      <c r="AY33" s="4" t="s">
        <v>15</v>
      </c>
      <c r="AZ33" s="4" t="s">
        <v>15</v>
      </c>
      <c r="BA33" s="4" t="s">
        <v>15</v>
      </c>
      <c r="BB33" s="4" t="s">
        <v>15</v>
      </c>
      <c r="BC33" s="4" t="s">
        <v>15</v>
      </c>
      <c r="BD33" s="4" t="s">
        <v>15</v>
      </c>
      <c r="BE33" s="4" t="s">
        <v>15</v>
      </c>
      <c r="BF33" s="4" t="s">
        <v>15</v>
      </c>
      <c r="BG33" s="4" t="s">
        <v>15</v>
      </c>
      <c r="BH33" s="4" t="s">
        <v>15</v>
      </c>
      <c r="BI33" s="4" t="s">
        <v>15</v>
      </c>
      <c r="BJ33" s="4" t="s">
        <v>15</v>
      </c>
      <c r="BK33" s="4" t="s">
        <v>15</v>
      </c>
      <c r="BL33" s="4" t="s">
        <v>15</v>
      </c>
      <c r="BM33" s="4" t="s">
        <v>15</v>
      </c>
      <c r="BN33" s="4" t="s">
        <v>15</v>
      </c>
      <c r="BO33" s="4" t="s">
        <v>15</v>
      </c>
      <c r="BP33" s="4" t="s">
        <v>15</v>
      </c>
      <c r="BQ33" s="4" t="s">
        <v>15</v>
      </c>
      <c r="BR33" s="4" t="s">
        <v>15</v>
      </c>
      <c r="BS33" s="4" t="s">
        <v>15</v>
      </c>
      <c r="BT33" s="4" t="s">
        <v>15</v>
      </c>
    </row>
    <row r="34" spans="1:171">
      <c r="A34" t="n">
        <v>2616</v>
      </c>
      <c r="B34" s="6" t="n">
        <v>256</v>
      </c>
      <c r="C34" s="7" t="s">
        <v>39</v>
      </c>
      <c r="D34" s="7" t="n">
        <f t="normal" ca="1">16-LENB(INDIRECT(ADDRESS(34,3)))</f>
        <v>0</v>
      </c>
      <c r="E34" s="7" t="n">
        <v>65536</v>
      </c>
      <c r="F34" s="7" t="n">
        <v>422</v>
      </c>
      <c r="G34" s="7" t="n">
        <v>423</v>
      </c>
      <c r="H34" s="7" t="n">
        <v>0</v>
      </c>
      <c r="I34" s="7" t="n">
        <v>0</v>
      </c>
      <c r="J34" s="7" t="n">
        <v>1</v>
      </c>
      <c r="K34" s="7" t="n">
        <v>0</v>
      </c>
      <c r="L34" s="7" t="n">
        <v>0</v>
      </c>
      <c r="M34" s="7" t="s">
        <v>40</v>
      </c>
      <c r="N34" s="7" t="n">
        <f t="normal" ca="1">16-LENB(INDIRECT(ADDRESS(34,13)))</f>
        <v>0</v>
      </c>
      <c r="O34" s="7" t="s">
        <v>41</v>
      </c>
      <c r="P34" s="7" t="n">
        <f t="normal" ca="1">16-LENB(INDIRECT(ADDRESS(34,15)))</f>
        <v>0</v>
      </c>
      <c r="Q34" s="7" t="s">
        <v>41</v>
      </c>
      <c r="R34" s="7" t="n">
        <f t="normal" ca="1">16-LENB(INDIRECT(ADDRESS(34,17)))</f>
        <v>0</v>
      </c>
      <c r="S34" s="7" t="s">
        <v>13</v>
      </c>
      <c r="T34" s="7" t="n">
        <f t="normal" ca="1">16-LENB(INDIRECT(ADDRESS(34,19)))</f>
        <v>0</v>
      </c>
      <c r="U34" s="7" t="s">
        <v>13</v>
      </c>
      <c r="V34" s="7" t="n">
        <f t="normal" ca="1">16-LENB(INDIRECT(ADDRESS(34,21)))</f>
        <v>0</v>
      </c>
      <c r="W34" s="7" t="s">
        <v>13</v>
      </c>
      <c r="X34" s="7" t="n">
        <f t="normal" ca="1">16-LENB(INDIRECT(ADDRESS(34,23)))</f>
        <v>0</v>
      </c>
      <c r="Y34" s="7" t="s">
        <v>13</v>
      </c>
      <c r="Z34" s="7" t="n">
        <f t="normal" ca="1">16-LENB(INDIRECT(ADDRESS(34,25)))</f>
        <v>0</v>
      </c>
      <c r="AA34" s="7" t="s">
        <v>13</v>
      </c>
      <c r="AB34" s="7" t="n">
        <f t="normal" ca="1">16-LENB(INDIRECT(ADDRESS(34,27)))</f>
        <v>0</v>
      </c>
      <c r="AC34" s="7" t="n">
        <v>100</v>
      </c>
      <c r="AD34" s="7" t="n">
        <v>100</v>
      </c>
      <c r="AE34" s="7" t="n">
        <v>100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255</v>
      </c>
      <c r="AT34" s="7" t="n">
        <v>255</v>
      </c>
      <c r="AU34" s="7" t="n">
        <v>255</v>
      </c>
      <c r="AV34" s="7" t="n">
        <v>255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0</v>
      </c>
      <c r="BT34" s="7" t="n">
        <v>0</v>
      </c>
    </row>
    <row r="35" spans="1:171">
      <c r="A35" t="s">
        <v>4</v>
      </c>
      <c r="B35" s="4" t="s">
        <v>5</v>
      </c>
    </row>
    <row r="36" spans="1:171">
      <c r="A36" t="n">
        <v>2824</v>
      </c>
      <c r="B36" s="5" t="n">
        <v>1</v>
      </c>
    </row>
    <row r="37" spans="1:171" s="3" customFormat="1" customHeight="0">
      <c r="A37" s="3" t="s">
        <v>2</v>
      </c>
      <c r="B37" s="3" t="s">
        <v>6</v>
      </c>
    </row>
    <row r="38" spans="1:171">
      <c r="A38" t="s">
        <v>4</v>
      </c>
      <c r="B38" s="4" t="s">
        <v>5</v>
      </c>
      <c r="C38" s="4" t="s">
        <v>7</v>
      </c>
      <c r="D38" s="4" t="s">
        <v>9</v>
      </c>
      <c r="E38" s="4" t="s">
        <v>10</v>
      </c>
      <c r="F38" s="4" t="s">
        <v>11</v>
      </c>
      <c r="G38" s="4" t="s">
        <v>11</v>
      </c>
      <c r="H38" s="4" t="s">
        <v>11</v>
      </c>
      <c r="I38" s="4" t="s">
        <v>11</v>
      </c>
      <c r="J38" s="4" t="s">
        <v>11</v>
      </c>
      <c r="K38" s="4" t="s">
        <v>11</v>
      </c>
      <c r="L38" s="4" t="s">
        <v>10</v>
      </c>
      <c r="M38" s="4" t="s">
        <v>7</v>
      </c>
      <c r="N38" s="4" t="s">
        <v>9</v>
      </c>
      <c r="O38" s="4" t="s">
        <v>7</v>
      </c>
      <c r="P38" s="4" t="s">
        <v>9</v>
      </c>
      <c r="Q38" s="4" t="s">
        <v>7</v>
      </c>
      <c r="R38" s="4" t="s">
        <v>9</v>
      </c>
      <c r="S38" s="4" t="s">
        <v>7</v>
      </c>
      <c r="T38" s="4" t="s">
        <v>9</v>
      </c>
      <c r="U38" s="4" t="s">
        <v>7</v>
      </c>
      <c r="V38" s="4" t="s">
        <v>9</v>
      </c>
      <c r="W38" s="4" t="s">
        <v>7</v>
      </c>
      <c r="X38" s="4" t="s">
        <v>9</v>
      </c>
      <c r="Y38" s="4" t="s">
        <v>7</v>
      </c>
      <c r="Z38" s="4" t="s">
        <v>9</v>
      </c>
      <c r="AA38" s="4" t="s">
        <v>7</v>
      </c>
      <c r="AB38" s="4" t="s">
        <v>9</v>
      </c>
      <c r="AC38" s="4" t="s">
        <v>14</v>
      </c>
      <c r="AD38" s="4" t="s">
        <v>14</v>
      </c>
      <c r="AE38" s="4" t="s">
        <v>14</v>
      </c>
      <c r="AF38" s="4" t="s">
        <v>14</v>
      </c>
      <c r="AG38" s="4" t="s">
        <v>14</v>
      </c>
      <c r="AH38" s="4" t="s">
        <v>14</v>
      </c>
      <c r="AI38" s="4" t="s">
        <v>14</v>
      </c>
      <c r="AJ38" s="4" t="s">
        <v>14</v>
      </c>
      <c r="AK38" s="4" t="s">
        <v>15</v>
      </c>
      <c r="AL38" s="4" t="s">
        <v>15</v>
      </c>
      <c r="AM38" s="4" t="s">
        <v>15</v>
      </c>
      <c r="AN38" s="4" t="s">
        <v>15</v>
      </c>
      <c r="AO38" s="4" t="s">
        <v>15</v>
      </c>
      <c r="AP38" s="4" t="s">
        <v>15</v>
      </c>
      <c r="AQ38" s="4" t="s">
        <v>15</v>
      </c>
      <c r="AR38" s="4" t="s">
        <v>15</v>
      </c>
      <c r="AS38" s="4" t="s">
        <v>15</v>
      </c>
      <c r="AT38" s="4" t="s">
        <v>15</v>
      </c>
      <c r="AU38" s="4" t="s">
        <v>15</v>
      </c>
      <c r="AV38" s="4" t="s">
        <v>15</v>
      </c>
      <c r="AW38" s="4" t="s">
        <v>15</v>
      </c>
      <c r="AX38" s="4" t="s">
        <v>15</v>
      </c>
      <c r="AY38" s="4" t="s">
        <v>15</v>
      </c>
      <c r="AZ38" s="4" t="s">
        <v>15</v>
      </c>
      <c r="BA38" s="4" t="s">
        <v>15</v>
      </c>
      <c r="BB38" s="4" t="s">
        <v>15</v>
      </c>
      <c r="BC38" s="4" t="s">
        <v>15</v>
      </c>
      <c r="BD38" s="4" t="s">
        <v>15</v>
      </c>
      <c r="BE38" s="4" t="s">
        <v>15</v>
      </c>
      <c r="BF38" s="4" t="s">
        <v>15</v>
      </c>
      <c r="BG38" s="4" t="s">
        <v>15</v>
      </c>
      <c r="BH38" s="4" t="s">
        <v>15</v>
      </c>
      <c r="BI38" s="4" t="s">
        <v>15</v>
      </c>
      <c r="BJ38" s="4" t="s">
        <v>15</v>
      </c>
      <c r="BK38" s="4" t="s">
        <v>15</v>
      </c>
      <c r="BL38" s="4" t="s">
        <v>15</v>
      </c>
      <c r="BM38" s="4" t="s">
        <v>15</v>
      </c>
      <c r="BN38" s="4" t="s">
        <v>15</v>
      </c>
      <c r="BO38" s="4" t="s">
        <v>15</v>
      </c>
      <c r="BP38" s="4" t="s">
        <v>15</v>
      </c>
      <c r="BQ38" s="4" t="s">
        <v>15</v>
      </c>
      <c r="BR38" s="4" t="s">
        <v>15</v>
      </c>
      <c r="BS38" s="4" t="s">
        <v>15</v>
      </c>
      <c r="BT38" s="4" t="s">
        <v>15</v>
      </c>
    </row>
    <row r="39" spans="1:171">
      <c r="A39" t="n">
        <v>2828</v>
      </c>
      <c r="B39" s="6" t="n">
        <v>256</v>
      </c>
      <c r="C39" s="7" t="s">
        <v>42</v>
      </c>
      <c r="D39" s="7" t="n">
        <f t="normal" ca="1">16-LENB(INDIRECT(ADDRESS(39,3)))</f>
        <v>0</v>
      </c>
      <c r="E39" s="7" t="n">
        <v>590029</v>
      </c>
      <c r="F39" s="7" t="n">
        <v>425</v>
      </c>
      <c r="G39" s="7" t="n">
        <v>425</v>
      </c>
      <c r="H39" s="7" t="n">
        <v>0</v>
      </c>
      <c r="I39" s="7" t="n">
        <v>0</v>
      </c>
      <c r="J39" s="7" t="n">
        <v>3</v>
      </c>
      <c r="K39" s="7" t="n">
        <v>0</v>
      </c>
      <c r="L39" s="7" t="n">
        <v>0</v>
      </c>
      <c r="M39" s="7" t="s">
        <v>43</v>
      </c>
      <c r="N39" s="7" t="n">
        <f t="normal" ca="1">16-LENB(INDIRECT(ADDRESS(39,13)))</f>
        <v>0</v>
      </c>
      <c r="O39" s="7" t="s">
        <v>13</v>
      </c>
      <c r="P39" s="7" t="n">
        <f t="normal" ca="1">16-LENB(INDIRECT(ADDRESS(39,15)))</f>
        <v>0</v>
      </c>
      <c r="Q39" s="7" t="s">
        <v>13</v>
      </c>
      <c r="R39" s="7" t="n">
        <f t="normal" ca="1">16-LENB(INDIRECT(ADDRESS(39,17)))</f>
        <v>0</v>
      </c>
      <c r="S39" s="7" t="s">
        <v>13</v>
      </c>
      <c r="T39" s="7" t="n">
        <f t="normal" ca="1">16-LENB(INDIRECT(ADDRESS(39,19)))</f>
        <v>0</v>
      </c>
      <c r="U39" s="7" t="s">
        <v>13</v>
      </c>
      <c r="V39" s="7" t="n">
        <f t="normal" ca="1">16-LENB(INDIRECT(ADDRESS(39,21)))</f>
        <v>0</v>
      </c>
      <c r="W39" s="7" t="s">
        <v>13</v>
      </c>
      <c r="X39" s="7" t="n">
        <f t="normal" ca="1">16-LENB(INDIRECT(ADDRESS(39,23)))</f>
        <v>0</v>
      </c>
      <c r="Y39" s="7" t="s">
        <v>13</v>
      </c>
      <c r="Z39" s="7" t="n">
        <f t="normal" ca="1">16-LENB(INDIRECT(ADDRESS(39,25)))</f>
        <v>0</v>
      </c>
      <c r="AA39" s="7" t="s">
        <v>13</v>
      </c>
      <c r="AB39" s="7" t="n">
        <f t="normal" ca="1">16-LENB(INDIRECT(ADDRESS(39,27)))</f>
        <v>0</v>
      </c>
      <c r="AC39" s="7" t="n">
        <v>100</v>
      </c>
      <c r="AD39" s="7" t="n">
        <v>0</v>
      </c>
      <c r="AE39" s="7" t="n">
        <v>0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  <c r="AL39" s="7" t="n">
        <v>0</v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255</v>
      </c>
      <c r="AT39" s="7" t="n">
        <v>255</v>
      </c>
      <c r="AU39" s="7" t="n">
        <v>255</v>
      </c>
      <c r="AV39" s="7" t="n">
        <v>255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0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</row>
    <row r="40" spans="1:171">
      <c r="A40" t="s">
        <v>4</v>
      </c>
      <c r="B40" s="4" t="s">
        <v>5</v>
      </c>
    </row>
    <row r="41" spans="1:171">
      <c r="A41" t="n">
        <v>3036</v>
      </c>
      <c r="B41" s="5" t="n">
        <v>1</v>
      </c>
    </row>
    <row r="42" spans="1:171" s="3" customFormat="1" customHeight="0">
      <c r="A42" s="3" t="s">
        <v>2</v>
      </c>
      <c r="B42" s="3" t="s">
        <v>6</v>
      </c>
    </row>
    <row r="43" spans="1:171">
      <c r="A43" t="s">
        <v>4</v>
      </c>
      <c r="B43" s="4" t="s">
        <v>5</v>
      </c>
      <c r="C43" s="4" t="s">
        <v>7</v>
      </c>
      <c r="D43" s="4" t="s">
        <v>9</v>
      </c>
      <c r="E43" s="4" t="s">
        <v>10</v>
      </c>
      <c r="F43" s="4" t="s">
        <v>11</v>
      </c>
      <c r="G43" s="4" t="s">
        <v>11</v>
      </c>
      <c r="H43" s="4" t="s">
        <v>11</v>
      </c>
      <c r="I43" s="4" t="s">
        <v>11</v>
      </c>
      <c r="J43" s="4" t="s">
        <v>11</v>
      </c>
      <c r="K43" s="4" t="s">
        <v>11</v>
      </c>
      <c r="L43" s="4" t="s">
        <v>10</v>
      </c>
      <c r="M43" s="4" t="s">
        <v>7</v>
      </c>
      <c r="N43" s="4" t="s">
        <v>9</v>
      </c>
      <c r="O43" s="4" t="s">
        <v>7</v>
      </c>
      <c r="P43" s="4" t="s">
        <v>9</v>
      </c>
      <c r="Q43" s="4" t="s">
        <v>7</v>
      </c>
      <c r="R43" s="4" t="s">
        <v>9</v>
      </c>
      <c r="S43" s="4" t="s">
        <v>7</v>
      </c>
      <c r="T43" s="4" t="s">
        <v>9</v>
      </c>
      <c r="U43" s="4" t="s">
        <v>7</v>
      </c>
      <c r="V43" s="4" t="s">
        <v>9</v>
      </c>
      <c r="W43" s="4" t="s">
        <v>7</v>
      </c>
      <c r="X43" s="4" t="s">
        <v>9</v>
      </c>
      <c r="Y43" s="4" t="s">
        <v>7</v>
      </c>
      <c r="Z43" s="4" t="s">
        <v>9</v>
      </c>
      <c r="AA43" s="4" t="s">
        <v>7</v>
      </c>
      <c r="AB43" s="4" t="s">
        <v>9</v>
      </c>
      <c r="AC43" s="4" t="s">
        <v>14</v>
      </c>
      <c r="AD43" s="4" t="s">
        <v>14</v>
      </c>
      <c r="AE43" s="4" t="s">
        <v>14</v>
      </c>
      <c r="AF43" s="4" t="s">
        <v>14</v>
      </c>
      <c r="AG43" s="4" t="s">
        <v>14</v>
      </c>
      <c r="AH43" s="4" t="s">
        <v>14</v>
      </c>
      <c r="AI43" s="4" t="s">
        <v>14</v>
      </c>
      <c r="AJ43" s="4" t="s">
        <v>14</v>
      </c>
      <c r="AK43" s="4" t="s">
        <v>15</v>
      </c>
      <c r="AL43" s="4" t="s">
        <v>15</v>
      </c>
      <c r="AM43" s="4" t="s">
        <v>15</v>
      </c>
      <c r="AN43" s="4" t="s">
        <v>15</v>
      </c>
      <c r="AO43" s="4" t="s">
        <v>15</v>
      </c>
      <c r="AP43" s="4" t="s">
        <v>15</v>
      </c>
      <c r="AQ43" s="4" t="s">
        <v>15</v>
      </c>
      <c r="AR43" s="4" t="s">
        <v>15</v>
      </c>
      <c r="AS43" s="4" t="s">
        <v>15</v>
      </c>
      <c r="AT43" s="4" t="s">
        <v>15</v>
      </c>
      <c r="AU43" s="4" t="s">
        <v>15</v>
      </c>
      <c r="AV43" s="4" t="s">
        <v>15</v>
      </c>
      <c r="AW43" s="4" t="s">
        <v>15</v>
      </c>
      <c r="AX43" s="4" t="s">
        <v>15</v>
      </c>
      <c r="AY43" s="4" t="s">
        <v>15</v>
      </c>
      <c r="AZ43" s="4" t="s">
        <v>15</v>
      </c>
      <c r="BA43" s="4" t="s">
        <v>15</v>
      </c>
      <c r="BB43" s="4" t="s">
        <v>15</v>
      </c>
      <c r="BC43" s="4" t="s">
        <v>15</v>
      </c>
      <c r="BD43" s="4" t="s">
        <v>15</v>
      </c>
      <c r="BE43" s="4" t="s">
        <v>15</v>
      </c>
      <c r="BF43" s="4" t="s">
        <v>15</v>
      </c>
      <c r="BG43" s="4" t="s">
        <v>15</v>
      </c>
      <c r="BH43" s="4" t="s">
        <v>15</v>
      </c>
      <c r="BI43" s="4" t="s">
        <v>15</v>
      </c>
      <c r="BJ43" s="4" t="s">
        <v>15</v>
      </c>
      <c r="BK43" s="4" t="s">
        <v>15</v>
      </c>
      <c r="BL43" s="4" t="s">
        <v>15</v>
      </c>
      <c r="BM43" s="4" t="s">
        <v>15</v>
      </c>
      <c r="BN43" s="4" t="s">
        <v>15</v>
      </c>
      <c r="BO43" s="4" t="s">
        <v>15</v>
      </c>
      <c r="BP43" s="4" t="s">
        <v>15</v>
      </c>
      <c r="BQ43" s="4" t="s">
        <v>15</v>
      </c>
      <c r="BR43" s="4" t="s">
        <v>15</v>
      </c>
      <c r="BS43" s="4" t="s">
        <v>15</v>
      </c>
      <c r="BT43" s="4" t="s">
        <v>15</v>
      </c>
    </row>
    <row r="44" spans="1:171">
      <c r="A44" t="n">
        <v>3040</v>
      </c>
      <c r="B44" s="6" t="n">
        <v>256</v>
      </c>
      <c r="C44" s="7" t="s">
        <v>44</v>
      </c>
      <c r="D44" s="7" t="n">
        <f t="normal" ca="1">16-LENB(INDIRECT(ADDRESS(44,3)))</f>
        <v>0</v>
      </c>
      <c r="E44" s="7" t="n">
        <v>2687190</v>
      </c>
      <c r="F44" s="7" t="n">
        <v>424</v>
      </c>
      <c r="G44" s="7" t="n">
        <v>424</v>
      </c>
      <c r="H44" s="7" t="n">
        <v>0</v>
      </c>
      <c r="I44" s="7" t="n">
        <v>0</v>
      </c>
      <c r="J44" s="7" t="n">
        <v>3</v>
      </c>
      <c r="K44" s="7" t="n">
        <v>0</v>
      </c>
      <c r="L44" s="7" t="n">
        <v>0</v>
      </c>
      <c r="M44" s="7" t="s">
        <v>45</v>
      </c>
      <c r="N44" s="7" t="n">
        <f t="normal" ca="1">16-LENB(INDIRECT(ADDRESS(44,13)))</f>
        <v>0</v>
      </c>
      <c r="O44" s="7" t="s">
        <v>46</v>
      </c>
      <c r="P44" s="7" t="n">
        <f t="normal" ca="1">16-LENB(INDIRECT(ADDRESS(44,15)))</f>
        <v>0</v>
      </c>
      <c r="Q44" s="7" t="s">
        <v>13</v>
      </c>
      <c r="R44" s="7" t="n">
        <f t="normal" ca="1">16-LENB(INDIRECT(ADDRESS(44,17)))</f>
        <v>0</v>
      </c>
      <c r="S44" s="7" t="s">
        <v>13</v>
      </c>
      <c r="T44" s="7" t="n">
        <f t="normal" ca="1">16-LENB(INDIRECT(ADDRESS(44,19)))</f>
        <v>0</v>
      </c>
      <c r="U44" s="7" t="s">
        <v>13</v>
      </c>
      <c r="V44" s="7" t="n">
        <f t="normal" ca="1">16-LENB(INDIRECT(ADDRESS(44,21)))</f>
        <v>0</v>
      </c>
      <c r="W44" s="7" t="s">
        <v>13</v>
      </c>
      <c r="X44" s="7" t="n">
        <f t="normal" ca="1">16-LENB(INDIRECT(ADDRESS(44,23)))</f>
        <v>0</v>
      </c>
      <c r="Y44" s="7" t="s">
        <v>13</v>
      </c>
      <c r="Z44" s="7" t="n">
        <f t="normal" ca="1">16-LENB(INDIRECT(ADDRESS(44,25)))</f>
        <v>0</v>
      </c>
      <c r="AA44" s="7" t="s">
        <v>13</v>
      </c>
      <c r="AB44" s="7" t="n">
        <f t="normal" ca="1">16-LENB(INDIRECT(ADDRESS(44,27)))</f>
        <v>0</v>
      </c>
      <c r="AC44" s="7" t="n">
        <v>100</v>
      </c>
      <c r="AD44" s="7" t="n">
        <v>100</v>
      </c>
      <c r="AE44" s="7" t="n">
        <v>0</v>
      </c>
      <c r="AF44" s="7" t="n">
        <v>0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  <c r="AL44" s="7" t="n">
        <v>0</v>
      </c>
      <c r="AM44" s="7" t="n">
        <v>0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255</v>
      </c>
      <c r="AT44" s="7" t="n">
        <v>255</v>
      </c>
      <c r="AU44" s="7" t="n">
        <v>255</v>
      </c>
      <c r="AV44" s="7" t="n">
        <v>255</v>
      </c>
      <c r="AW44" s="7" t="n">
        <v>0</v>
      </c>
      <c r="AX44" s="7" t="n">
        <v>0</v>
      </c>
      <c r="AY44" s="7" t="n">
        <v>0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0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0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</row>
    <row r="45" spans="1:171">
      <c r="A45" t="s">
        <v>4</v>
      </c>
      <c r="B45" s="4" t="s">
        <v>5</v>
      </c>
    </row>
    <row r="46" spans="1:171">
      <c r="A46" t="n">
        <v>3248</v>
      </c>
      <c r="B46" s="5" t="n">
        <v>1</v>
      </c>
    </row>
    <row r="47" spans="1:171" s="3" customFormat="1" customHeight="0">
      <c r="A47" s="3" t="s">
        <v>2</v>
      </c>
      <c r="B47" s="3" t="s">
        <v>47</v>
      </c>
    </row>
    <row r="48" spans="1:171">
      <c r="A48" t="s">
        <v>4</v>
      </c>
      <c r="B48" s="4" t="s">
        <v>5</v>
      </c>
      <c r="C48" s="4" t="s">
        <v>14</v>
      </c>
      <c r="D48" s="4" t="s">
        <v>14</v>
      </c>
      <c r="E48" s="4" t="s">
        <v>14</v>
      </c>
      <c r="F48" s="4" t="s">
        <v>14</v>
      </c>
    </row>
    <row r="49" spans="1:72">
      <c r="A49" t="n">
        <v>3252</v>
      </c>
      <c r="B49" s="8" t="n">
        <v>14</v>
      </c>
      <c r="C49" s="7" t="n">
        <v>0</v>
      </c>
      <c r="D49" s="7" t="n">
        <v>0</v>
      </c>
      <c r="E49" s="7" t="n">
        <v>64</v>
      </c>
      <c r="F49" s="7" t="n">
        <v>0</v>
      </c>
    </row>
    <row r="50" spans="1:72">
      <c r="A50" t="s">
        <v>4</v>
      </c>
      <c r="B50" s="4" t="s">
        <v>5</v>
      </c>
    </row>
    <row r="51" spans="1:72">
      <c r="A51" t="n">
        <v>3257</v>
      </c>
      <c r="B51" s="5" t="n">
        <v>1</v>
      </c>
    </row>
    <row r="52" spans="1:72" s="3" customFormat="1" customHeight="0">
      <c r="A52" s="3" t="s">
        <v>2</v>
      </c>
      <c r="B52" s="3" t="s">
        <v>48</v>
      </c>
    </row>
    <row r="53" spans="1:72">
      <c r="A53" t="s">
        <v>4</v>
      </c>
      <c r="B53" s="4" t="s">
        <v>5</v>
      </c>
      <c r="C53" s="4" t="s">
        <v>11</v>
      </c>
      <c r="D53" s="4" t="s">
        <v>7</v>
      </c>
      <c r="E53" s="4" t="s">
        <v>7</v>
      </c>
      <c r="F53" s="4" t="s">
        <v>7</v>
      </c>
      <c r="G53" s="4" t="s">
        <v>14</v>
      </c>
      <c r="H53" s="4" t="s">
        <v>10</v>
      </c>
      <c r="I53" s="4" t="s">
        <v>51</v>
      </c>
      <c r="J53" s="4" t="s">
        <v>51</v>
      </c>
      <c r="K53" s="4" t="s">
        <v>51</v>
      </c>
      <c r="L53" s="4" t="s">
        <v>51</v>
      </c>
      <c r="M53" s="4" t="s">
        <v>51</v>
      </c>
      <c r="N53" s="4" t="s">
        <v>51</v>
      </c>
      <c r="O53" s="4" t="s">
        <v>51</v>
      </c>
      <c r="P53" s="4" t="s">
        <v>7</v>
      </c>
      <c r="Q53" s="4" t="s">
        <v>7</v>
      </c>
      <c r="R53" s="4" t="s">
        <v>10</v>
      </c>
      <c r="S53" s="4" t="s">
        <v>14</v>
      </c>
      <c r="T53" s="4" t="s">
        <v>10</v>
      </c>
      <c r="U53" s="4" t="s">
        <v>10</v>
      </c>
      <c r="V53" s="4" t="s">
        <v>11</v>
      </c>
    </row>
    <row r="54" spans="1:72">
      <c r="A54" t="n">
        <v>3260</v>
      </c>
      <c r="B54" s="9" t="n">
        <v>19</v>
      </c>
      <c r="C54" s="7" t="n">
        <v>2001</v>
      </c>
      <c r="D54" s="7" t="s">
        <v>49</v>
      </c>
      <c r="E54" s="7" t="s">
        <v>50</v>
      </c>
      <c r="F54" s="7" t="s">
        <v>13</v>
      </c>
      <c r="G54" s="7" t="n">
        <v>0</v>
      </c>
      <c r="H54" s="7" t="n">
        <v>0</v>
      </c>
      <c r="I54" s="7" t="n">
        <v>2</v>
      </c>
      <c r="J54" s="7" t="n">
        <v>0</v>
      </c>
      <c r="K54" s="7" t="n">
        <v>0.319999992847443</v>
      </c>
      <c r="L54" s="7" t="n">
        <v>1.79999995231628</v>
      </c>
      <c r="M54" s="7" t="n">
        <v>1</v>
      </c>
      <c r="N54" s="7" t="n">
        <v>1.60000002384186</v>
      </c>
      <c r="O54" s="7" t="n">
        <v>0.300000011920929</v>
      </c>
      <c r="P54" s="7" t="s">
        <v>13</v>
      </c>
      <c r="Q54" s="7" t="s">
        <v>52</v>
      </c>
      <c r="R54" s="7" t="n">
        <v>-1</v>
      </c>
      <c r="S54" s="7" t="n">
        <v>0</v>
      </c>
      <c r="T54" s="7" t="n">
        <v>0</v>
      </c>
      <c r="U54" s="7" t="n">
        <v>0</v>
      </c>
      <c r="V54" s="7" t="n">
        <v>0</v>
      </c>
    </row>
    <row r="55" spans="1:72">
      <c r="A55" t="s">
        <v>4</v>
      </c>
      <c r="B55" s="4" t="s">
        <v>5</v>
      </c>
      <c r="C55" s="4" t="s">
        <v>11</v>
      </c>
      <c r="D55" s="4" t="s">
        <v>7</v>
      </c>
      <c r="E55" s="4" t="s">
        <v>7</v>
      </c>
      <c r="F55" s="4" t="s">
        <v>7</v>
      </c>
      <c r="G55" s="4" t="s">
        <v>14</v>
      </c>
      <c r="H55" s="4" t="s">
        <v>10</v>
      </c>
      <c r="I55" s="4" t="s">
        <v>51</v>
      </c>
      <c r="J55" s="4" t="s">
        <v>51</v>
      </c>
      <c r="K55" s="4" t="s">
        <v>51</v>
      </c>
      <c r="L55" s="4" t="s">
        <v>51</v>
      </c>
      <c r="M55" s="4" t="s">
        <v>51</v>
      </c>
      <c r="N55" s="4" t="s">
        <v>51</v>
      </c>
      <c r="O55" s="4" t="s">
        <v>51</v>
      </c>
      <c r="P55" s="4" t="s">
        <v>7</v>
      </c>
      <c r="Q55" s="4" t="s">
        <v>7</v>
      </c>
      <c r="R55" s="4" t="s">
        <v>10</v>
      </c>
      <c r="S55" s="4" t="s">
        <v>14</v>
      </c>
      <c r="T55" s="4" t="s">
        <v>10</v>
      </c>
      <c r="U55" s="4" t="s">
        <v>10</v>
      </c>
      <c r="V55" s="4" t="s">
        <v>11</v>
      </c>
    </row>
    <row r="56" spans="1:72">
      <c r="A56" t="n">
        <v>3341</v>
      </c>
      <c r="B56" s="9" t="n">
        <v>19</v>
      </c>
      <c r="C56" s="7" t="n">
        <v>2002</v>
      </c>
      <c r="D56" s="7" t="s">
        <v>53</v>
      </c>
      <c r="E56" s="7" t="s">
        <v>54</v>
      </c>
      <c r="F56" s="7" t="s">
        <v>13</v>
      </c>
      <c r="G56" s="7" t="n">
        <v>0</v>
      </c>
      <c r="H56" s="7" t="n">
        <v>0</v>
      </c>
      <c r="I56" s="7" t="n">
        <v>-2</v>
      </c>
      <c r="J56" s="7" t="n">
        <v>0</v>
      </c>
      <c r="K56" s="7" t="n">
        <v>0.319999992847443</v>
      </c>
      <c r="L56" s="7" t="n">
        <v>1.79999995231628</v>
      </c>
      <c r="M56" s="7" t="n">
        <v>1</v>
      </c>
      <c r="N56" s="7" t="n">
        <v>1.60000002384186</v>
      </c>
      <c r="O56" s="7" t="n">
        <v>0.300000011920929</v>
      </c>
      <c r="P56" s="7" t="s">
        <v>13</v>
      </c>
      <c r="Q56" s="7" t="s">
        <v>55</v>
      </c>
      <c r="R56" s="7" t="n">
        <v>-1</v>
      </c>
      <c r="S56" s="7" t="n">
        <v>0</v>
      </c>
      <c r="T56" s="7" t="n">
        <v>0</v>
      </c>
      <c r="U56" s="7" t="n">
        <v>0</v>
      </c>
      <c r="V56" s="7" t="n">
        <v>0</v>
      </c>
    </row>
    <row r="57" spans="1:72">
      <c r="A57" t="s">
        <v>4</v>
      </c>
      <c r="B57" s="4" t="s">
        <v>5</v>
      </c>
      <c r="C57" s="4" t="s">
        <v>11</v>
      </c>
      <c r="D57" s="4" t="s">
        <v>7</v>
      </c>
      <c r="E57" s="4" t="s">
        <v>7</v>
      </c>
      <c r="F57" s="4" t="s">
        <v>7</v>
      </c>
      <c r="G57" s="4" t="s">
        <v>14</v>
      </c>
      <c r="H57" s="4" t="s">
        <v>10</v>
      </c>
      <c r="I57" s="4" t="s">
        <v>51</v>
      </c>
      <c r="J57" s="4" t="s">
        <v>51</v>
      </c>
      <c r="K57" s="4" t="s">
        <v>51</v>
      </c>
      <c r="L57" s="4" t="s">
        <v>51</v>
      </c>
      <c r="M57" s="4" t="s">
        <v>51</v>
      </c>
      <c r="N57" s="4" t="s">
        <v>51</v>
      </c>
      <c r="O57" s="4" t="s">
        <v>51</v>
      </c>
      <c r="P57" s="4" t="s">
        <v>7</v>
      </c>
      <c r="Q57" s="4" t="s">
        <v>7</v>
      </c>
      <c r="R57" s="4" t="s">
        <v>10</v>
      </c>
      <c r="S57" s="4" t="s">
        <v>14</v>
      </c>
      <c r="T57" s="4" t="s">
        <v>10</v>
      </c>
      <c r="U57" s="4" t="s">
        <v>10</v>
      </c>
      <c r="V57" s="4" t="s">
        <v>11</v>
      </c>
    </row>
    <row r="58" spans="1:72">
      <c r="A58" t="n">
        <v>3428</v>
      </c>
      <c r="B58" s="9" t="n">
        <v>19</v>
      </c>
      <c r="C58" s="7" t="n">
        <v>2003</v>
      </c>
      <c r="D58" s="7" t="s">
        <v>56</v>
      </c>
      <c r="E58" s="7" t="s">
        <v>57</v>
      </c>
      <c r="F58" s="7" t="s">
        <v>13</v>
      </c>
      <c r="G58" s="7" t="n">
        <v>0</v>
      </c>
      <c r="H58" s="7" t="n">
        <v>0</v>
      </c>
      <c r="I58" s="7" t="n">
        <v>-6</v>
      </c>
      <c r="J58" s="7" t="n">
        <v>0</v>
      </c>
      <c r="K58" s="7" t="n">
        <v>0.319999992847443</v>
      </c>
      <c r="L58" s="7" t="n">
        <v>1.79999995231628</v>
      </c>
      <c r="M58" s="7" t="n">
        <v>1</v>
      </c>
      <c r="N58" s="7" t="n">
        <v>1.60000002384186</v>
      </c>
      <c r="O58" s="7" t="n">
        <v>0.300000011920929</v>
      </c>
      <c r="P58" s="7" t="s">
        <v>13</v>
      </c>
      <c r="Q58" s="7" t="s">
        <v>58</v>
      </c>
      <c r="R58" s="7" t="n">
        <v>-1</v>
      </c>
      <c r="S58" s="7" t="n">
        <v>0</v>
      </c>
      <c r="T58" s="7" t="n">
        <v>0</v>
      </c>
      <c r="U58" s="7" t="n">
        <v>0</v>
      </c>
      <c r="V58" s="7" t="n">
        <v>0</v>
      </c>
    </row>
    <row r="59" spans="1:72">
      <c r="A59" t="s">
        <v>4</v>
      </c>
      <c r="B59" s="4" t="s">
        <v>5</v>
      </c>
      <c r="C59" s="4" t="s">
        <v>11</v>
      </c>
      <c r="D59" s="4" t="s">
        <v>7</v>
      </c>
      <c r="E59" s="4" t="s">
        <v>7</v>
      </c>
      <c r="F59" s="4" t="s">
        <v>7</v>
      </c>
      <c r="G59" s="4" t="s">
        <v>14</v>
      </c>
      <c r="H59" s="4" t="s">
        <v>10</v>
      </c>
      <c r="I59" s="4" t="s">
        <v>51</v>
      </c>
      <c r="J59" s="4" t="s">
        <v>51</v>
      </c>
      <c r="K59" s="4" t="s">
        <v>51</v>
      </c>
      <c r="L59" s="4" t="s">
        <v>51</v>
      </c>
      <c r="M59" s="4" t="s">
        <v>51</v>
      </c>
      <c r="N59" s="4" t="s">
        <v>51</v>
      </c>
      <c r="O59" s="4" t="s">
        <v>51</v>
      </c>
      <c r="P59" s="4" t="s">
        <v>7</v>
      </c>
      <c r="Q59" s="4" t="s">
        <v>7</v>
      </c>
      <c r="R59" s="4" t="s">
        <v>10</v>
      </c>
      <c r="S59" s="4" t="s">
        <v>14</v>
      </c>
      <c r="T59" s="4" t="s">
        <v>10</v>
      </c>
      <c r="U59" s="4" t="s">
        <v>10</v>
      </c>
      <c r="V59" s="4" t="s">
        <v>11</v>
      </c>
    </row>
    <row r="60" spans="1:72">
      <c r="A60" t="n">
        <v>3522</v>
      </c>
      <c r="B60" s="9" t="n">
        <v>19</v>
      </c>
      <c r="C60" s="7" t="n">
        <v>2010</v>
      </c>
      <c r="D60" s="7" t="s">
        <v>13</v>
      </c>
      <c r="E60" s="7" t="s">
        <v>13</v>
      </c>
      <c r="F60" s="7" t="s">
        <v>59</v>
      </c>
      <c r="G60" s="7" t="n">
        <v>2</v>
      </c>
      <c r="H60" s="7" t="n">
        <v>0</v>
      </c>
      <c r="I60" s="7" t="n">
        <v>-38</v>
      </c>
      <c r="J60" s="7" t="n">
        <v>0.150000005960464</v>
      </c>
      <c r="K60" s="7" t="n">
        <v>-45</v>
      </c>
      <c r="L60" s="7" t="n">
        <v>305.799987792969</v>
      </c>
      <c r="M60" s="7" t="n">
        <v>-1</v>
      </c>
      <c r="N60" s="7" t="n">
        <v>0</v>
      </c>
      <c r="O60" s="7" t="n">
        <v>0</v>
      </c>
      <c r="P60" s="7" t="s">
        <v>13</v>
      </c>
      <c r="Q60" s="7" t="s">
        <v>13</v>
      </c>
      <c r="R60" s="7" t="n">
        <v>1</v>
      </c>
      <c r="S60" s="7" t="n">
        <v>0</v>
      </c>
      <c r="T60" s="7" t="n">
        <v>1094713344</v>
      </c>
      <c r="U60" s="7" t="n">
        <v>1101004800</v>
      </c>
      <c r="V60" s="7" t="n">
        <v>0</v>
      </c>
    </row>
    <row r="61" spans="1:72">
      <c r="A61" t="s">
        <v>4</v>
      </c>
      <c r="B61" s="4" t="s">
        <v>5</v>
      </c>
      <c r="C61" s="4" t="s">
        <v>11</v>
      </c>
      <c r="D61" s="4" t="s">
        <v>7</v>
      </c>
      <c r="E61" s="4" t="s">
        <v>7</v>
      </c>
      <c r="F61" s="4" t="s">
        <v>7</v>
      </c>
      <c r="G61" s="4" t="s">
        <v>14</v>
      </c>
      <c r="H61" s="4" t="s">
        <v>10</v>
      </c>
      <c r="I61" s="4" t="s">
        <v>51</v>
      </c>
      <c r="J61" s="4" t="s">
        <v>51</v>
      </c>
      <c r="K61" s="4" t="s">
        <v>51</v>
      </c>
      <c r="L61" s="4" t="s">
        <v>51</v>
      </c>
      <c r="M61" s="4" t="s">
        <v>51</v>
      </c>
      <c r="N61" s="4" t="s">
        <v>51</v>
      </c>
      <c r="O61" s="4" t="s">
        <v>51</v>
      </c>
      <c r="P61" s="4" t="s">
        <v>7</v>
      </c>
      <c r="Q61" s="4" t="s">
        <v>7</v>
      </c>
      <c r="R61" s="4" t="s">
        <v>10</v>
      </c>
      <c r="S61" s="4" t="s">
        <v>14</v>
      </c>
      <c r="T61" s="4" t="s">
        <v>10</v>
      </c>
      <c r="U61" s="4" t="s">
        <v>10</v>
      </c>
      <c r="V61" s="4" t="s">
        <v>11</v>
      </c>
    </row>
    <row r="62" spans="1:72">
      <c r="A62" t="n">
        <v>3584</v>
      </c>
      <c r="B62" s="9" t="n">
        <v>19</v>
      </c>
      <c r="C62" s="7" t="n">
        <v>2011</v>
      </c>
      <c r="D62" s="7" t="s">
        <v>13</v>
      </c>
      <c r="E62" s="7" t="s">
        <v>13</v>
      </c>
      <c r="F62" s="7" t="s">
        <v>59</v>
      </c>
      <c r="G62" s="7" t="n">
        <v>2</v>
      </c>
      <c r="H62" s="7" t="n">
        <v>0</v>
      </c>
      <c r="I62" s="7" t="n">
        <v>-37</v>
      </c>
      <c r="J62" s="7" t="n">
        <v>0.150000005960464</v>
      </c>
      <c r="K62" s="7" t="n">
        <v>-45</v>
      </c>
      <c r="L62" s="7" t="n">
        <v>305.799987792969</v>
      </c>
      <c r="M62" s="7" t="n">
        <v>-1</v>
      </c>
      <c r="N62" s="7" t="n">
        <v>0</v>
      </c>
      <c r="O62" s="7" t="n">
        <v>0</v>
      </c>
      <c r="P62" s="7" t="s">
        <v>13</v>
      </c>
      <c r="Q62" s="7" t="s">
        <v>13</v>
      </c>
      <c r="R62" s="7" t="n">
        <v>1</v>
      </c>
      <c r="S62" s="7" t="n">
        <v>0</v>
      </c>
      <c r="T62" s="7" t="n">
        <v>1094713344</v>
      </c>
      <c r="U62" s="7" t="n">
        <v>1101004800</v>
      </c>
      <c r="V62" s="7" t="n">
        <v>0</v>
      </c>
    </row>
    <row r="63" spans="1:72">
      <c r="A63" t="s">
        <v>4</v>
      </c>
      <c r="B63" s="4" t="s">
        <v>5</v>
      </c>
      <c r="C63" s="4" t="s">
        <v>11</v>
      </c>
      <c r="D63" s="4" t="s">
        <v>7</v>
      </c>
      <c r="E63" s="4" t="s">
        <v>7</v>
      </c>
      <c r="F63" s="4" t="s">
        <v>7</v>
      </c>
      <c r="G63" s="4" t="s">
        <v>14</v>
      </c>
      <c r="H63" s="4" t="s">
        <v>10</v>
      </c>
      <c r="I63" s="4" t="s">
        <v>51</v>
      </c>
      <c r="J63" s="4" t="s">
        <v>51</v>
      </c>
      <c r="K63" s="4" t="s">
        <v>51</v>
      </c>
      <c r="L63" s="4" t="s">
        <v>51</v>
      </c>
      <c r="M63" s="4" t="s">
        <v>51</v>
      </c>
      <c r="N63" s="4" t="s">
        <v>51</v>
      </c>
      <c r="O63" s="4" t="s">
        <v>51</v>
      </c>
      <c r="P63" s="4" t="s">
        <v>7</v>
      </c>
      <c r="Q63" s="4" t="s">
        <v>7</v>
      </c>
      <c r="R63" s="4" t="s">
        <v>10</v>
      </c>
      <c r="S63" s="4" t="s">
        <v>14</v>
      </c>
      <c r="T63" s="4" t="s">
        <v>10</v>
      </c>
      <c r="U63" s="4" t="s">
        <v>10</v>
      </c>
      <c r="V63" s="4" t="s">
        <v>11</v>
      </c>
    </row>
    <row r="64" spans="1:72">
      <c r="A64" t="n">
        <v>3646</v>
      </c>
      <c r="B64" s="9" t="n">
        <v>19</v>
      </c>
      <c r="C64" s="7" t="n">
        <v>2012</v>
      </c>
      <c r="D64" s="7" t="s">
        <v>13</v>
      </c>
      <c r="E64" s="7" t="s">
        <v>13</v>
      </c>
      <c r="F64" s="7" t="s">
        <v>59</v>
      </c>
      <c r="G64" s="7" t="n">
        <v>2</v>
      </c>
      <c r="H64" s="7" t="n">
        <v>0</v>
      </c>
      <c r="I64" s="7" t="n">
        <v>-36</v>
      </c>
      <c r="J64" s="7" t="n">
        <v>0.150000005960464</v>
      </c>
      <c r="K64" s="7" t="n">
        <v>-45</v>
      </c>
      <c r="L64" s="7" t="n">
        <v>305.799987792969</v>
      </c>
      <c r="M64" s="7" t="n">
        <v>-1</v>
      </c>
      <c r="N64" s="7" t="n">
        <v>0</v>
      </c>
      <c r="O64" s="7" t="n">
        <v>0</v>
      </c>
      <c r="P64" s="7" t="s">
        <v>13</v>
      </c>
      <c r="Q64" s="7" t="s">
        <v>13</v>
      </c>
      <c r="R64" s="7" t="n">
        <v>1</v>
      </c>
      <c r="S64" s="7" t="n">
        <v>0</v>
      </c>
      <c r="T64" s="7" t="n">
        <v>1094713344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11</v>
      </c>
      <c r="D65" s="4" t="s">
        <v>7</v>
      </c>
      <c r="E65" s="4" t="s">
        <v>7</v>
      </c>
      <c r="F65" s="4" t="s">
        <v>7</v>
      </c>
      <c r="G65" s="4" t="s">
        <v>14</v>
      </c>
      <c r="H65" s="4" t="s">
        <v>10</v>
      </c>
      <c r="I65" s="4" t="s">
        <v>51</v>
      </c>
      <c r="J65" s="4" t="s">
        <v>51</v>
      </c>
      <c r="K65" s="4" t="s">
        <v>51</v>
      </c>
      <c r="L65" s="4" t="s">
        <v>51</v>
      </c>
      <c r="M65" s="4" t="s">
        <v>51</v>
      </c>
      <c r="N65" s="4" t="s">
        <v>51</v>
      </c>
      <c r="O65" s="4" t="s">
        <v>51</v>
      </c>
      <c r="P65" s="4" t="s">
        <v>7</v>
      </c>
      <c r="Q65" s="4" t="s">
        <v>7</v>
      </c>
      <c r="R65" s="4" t="s">
        <v>10</v>
      </c>
      <c r="S65" s="4" t="s">
        <v>14</v>
      </c>
      <c r="T65" s="4" t="s">
        <v>10</v>
      </c>
      <c r="U65" s="4" t="s">
        <v>10</v>
      </c>
      <c r="V65" s="4" t="s">
        <v>11</v>
      </c>
    </row>
    <row r="66" spans="1:22">
      <c r="A66" t="n">
        <v>3708</v>
      </c>
      <c r="B66" s="9" t="n">
        <v>19</v>
      </c>
      <c r="C66" s="7" t="n">
        <v>2013</v>
      </c>
      <c r="D66" s="7" t="s">
        <v>13</v>
      </c>
      <c r="E66" s="7" t="s">
        <v>13</v>
      </c>
      <c r="F66" s="7" t="s">
        <v>59</v>
      </c>
      <c r="G66" s="7" t="n">
        <v>2</v>
      </c>
      <c r="H66" s="7" t="n">
        <v>0</v>
      </c>
      <c r="I66" s="7" t="n">
        <v>-35</v>
      </c>
      <c r="J66" s="7" t="n">
        <v>0.150000005960464</v>
      </c>
      <c r="K66" s="7" t="n">
        <v>-45</v>
      </c>
      <c r="L66" s="7" t="n">
        <v>305.799987792969</v>
      </c>
      <c r="M66" s="7" t="n">
        <v>-1</v>
      </c>
      <c r="N66" s="7" t="n">
        <v>0</v>
      </c>
      <c r="O66" s="7" t="n">
        <v>0</v>
      </c>
      <c r="P66" s="7" t="s">
        <v>13</v>
      </c>
      <c r="Q66" s="7" t="s">
        <v>13</v>
      </c>
      <c r="R66" s="7" t="n">
        <v>1</v>
      </c>
      <c r="S66" s="7" t="n">
        <v>0</v>
      </c>
      <c r="T66" s="7" t="n">
        <v>1094713344</v>
      </c>
      <c r="U66" s="7" t="n">
        <v>1101004800</v>
      </c>
      <c r="V66" s="7" t="n">
        <v>0</v>
      </c>
    </row>
    <row r="67" spans="1:22">
      <c r="A67" t="s">
        <v>4</v>
      </c>
      <c r="B67" s="4" t="s">
        <v>5</v>
      </c>
      <c r="C67" s="4" t="s">
        <v>11</v>
      </c>
      <c r="D67" s="4" t="s">
        <v>7</v>
      </c>
      <c r="E67" s="4" t="s">
        <v>7</v>
      </c>
      <c r="F67" s="4" t="s">
        <v>7</v>
      </c>
      <c r="G67" s="4" t="s">
        <v>14</v>
      </c>
      <c r="H67" s="4" t="s">
        <v>10</v>
      </c>
      <c r="I67" s="4" t="s">
        <v>51</v>
      </c>
      <c r="J67" s="4" t="s">
        <v>51</v>
      </c>
      <c r="K67" s="4" t="s">
        <v>51</v>
      </c>
      <c r="L67" s="4" t="s">
        <v>51</v>
      </c>
      <c r="M67" s="4" t="s">
        <v>51</v>
      </c>
      <c r="N67" s="4" t="s">
        <v>51</v>
      </c>
      <c r="O67" s="4" t="s">
        <v>51</v>
      </c>
      <c r="P67" s="4" t="s">
        <v>7</v>
      </c>
      <c r="Q67" s="4" t="s">
        <v>7</v>
      </c>
      <c r="R67" s="4" t="s">
        <v>10</v>
      </c>
      <c r="S67" s="4" t="s">
        <v>14</v>
      </c>
      <c r="T67" s="4" t="s">
        <v>10</v>
      </c>
      <c r="U67" s="4" t="s">
        <v>10</v>
      </c>
      <c r="V67" s="4" t="s">
        <v>11</v>
      </c>
    </row>
    <row r="68" spans="1:22">
      <c r="A68" t="n">
        <v>3770</v>
      </c>
      <c r="B68" s="9" t="n">
        <v>19</v>
      </c>
      <c r="C68" s="7" t="n">
        <v>2014</v>
      </c>
      <c r="D68" s="7" t="s">
        <v>13</v>
      </c>
      <c r="E68" s="7" t="s">
        <v>13</v>
      </c>
      <c r="F68" s="7" t="s">
        <v>59</v>
      </c>
      <c r="G68" s="7" t="n">
        <v>2</v>
      </c>
      <c r="H68" s="7" t="n">
        <v>0</v>
      </c>
      <c r="I68" s="7" t="n">
        <v>-34</v>
      </c>
      <c r="J68" s="7" t="n">
        <v>0.150000005960464</v>
      </c>
      <c r="K68" s="7" t="n">
        <v>-45</v>
      </c>
      <c r="L68" s="7" t="n">
        <v>305.799987792969</v>
      </c>
      <c r="M68" s="7" t="n">
        <v>-1</v>
      </c>
      <c r="N68" s="7" t="n">
        <v>0</v>
      </c>
      <c r="O68" s="7" t="n">
        <v>0</v>
      </c>
      <c r="P68" s="7" t="s">
        <v>13</v>
      </c>
      <c r="Q68" s="7" t="s">
        <v>13</v>
      </c>
      <c r="R68" s="7" t="n">
        <v>1</v>
      </c>
      <c r="S68" s="7" t="n">
        <v>0</v>
      </c>
      <c r="T68" s="7" t="n">
        <v>1094713344</v>
      </c>
      <c r="U68" s="7" t="n">
        <v>1101004800</v>
      </c>
      <c r="V68" s="7" t="n">
        <v>0</v>
      </c>
    </row>
    <row r="69" spans="1:22">
      <c r="A69" t="s">
        <v>4</v>
      </c>
      <c r="B69" s="4" t="s">
        <v>5</v>
      </c>
      <c r="C69" s="4" t="s">
        <v>11</v>
      </c>
      <c r="D69" s="4" t="s">
        <v>7</v>
      </c>
      <c r="E69" s="4" t="s">
        <v>7</v>
      </c>
      <c r="F69" s="4" t="s">
        <v>7</v>
      </c>
      <c r="G69" s="4" t="s">
        <v>14</v>
      </c>
      <c r="H69" s="4" t="s">
        <v>10</v>
      </c>
      <c r="I69" s="4" t="s">
        <v>51</v>
      </c>
      <c r="J69" s="4" t="s">
        <v>51</v>
      </c>
      <c r="K69" s="4" t="s">
        <v>51</v>
      </c>
      <c r="L69" s="4" t="s">
        <v>51</v>
      </c>
      <c r="M69" s="4" t="s">
        <v>51</v>
      </c>
      <c r="N69" s="4" t="s">
        <v>51</v>
      </c>
      <c r="O69" s="4" t="s">
        <v>51</v>
      </c>
      <c r="P69" s="4" t="s">
        <v>7</v>
      </c>
      <c r="Q69" s="4" t="s">
        <v>7</v>
      </c>
      <c r="R69" s="4" t="s">
        <v>10</v>
      </c>
      <c r="S69" s="4" t="s">
        <v>14</v>
      </c>
      <c r="T69" s="4" t="s">
        <v>10</v>
      </c>
      <c r="U69" s="4" t="s">
        <v>10</v>
      </c>
      <c r="V69" s="4" t="s">
        <v>11</v>
      </c>
    </row>
    <row r="70" spans="1:22">
      <c r="A70" t="n">
        <v>3832</v>
      </c>
      <c r="B70" s="9" t="n">
        <v>19</v>
      </c>
      <c r="C70" s="7" t="n">
        <v>2015</v>
      </c>
      <c r="D70" s="7" t="s">
        <v>13</v>
      </c>
      <c r="E70" s="7" t="s">
        <v>13</v>
      </c>
      <c r="F70" s="7" t="s">
        <v>59</v>
      </c>
      <c r="G70" s="7" t="n">
        <v>2</v>
      </c>
      <c r="H70" s="7" t="n">
        <v>0</v>
      </c>
      <c r="I70" s="7" t="n">
        <v>-33</v>
      </c>
      <c r="J70" s="7" t="n">
        <v>0.150000005960464</v>
      </c>
      <c r="K70" s="7" t="n">
        <v>-45</v>
      </c>
      <c r="L70" s="7" t="n">
        <v>305.799987792969</v>
      </c>
      <c r="M70" s="7" t="n">
        <v>-1</v>
      </c>
      <c r="N70" s="7" t="n">
        <v>0</v>
      </c>
      <c r="O70" s="7" t="n">
        <v>0</v>
      </c>
      <c r="P70" s="7" t="s">
        <v>13</v>
      </c>
      <c r="Q70" s="7" t="s">
        <v>13</v>
      </c>
      <c r="R70" s="7" t="n">
        <v>1</v>
      </c>
      <c r="S70" s="7" t="n">
        <v>0</v>
      </c>
      <c r="T70" s="7" t="n">
        <v>1094713344</v>
      </c>
      <c r="U70" s="7" t="n">
        <v>1101004800</v>
      </c>
      <c r="V70" s="7" t="n">
        <v>0</v>
      </c>
    </row>
    <row r="71" spans="1:22">
      <c r="A71" t="s">
        <v>4</v>
      </c>
      <c r="B71" s="4" t="s">
        <v>5</v>
      </c>
      <c r="C71" s="4" t="s">
        <v>11</v>
      </c>
      <c r="D71" s="4" t="s">
        <v>7</v>
      </c>
      <c r="E71" s="4" t="s">
        <v>7</v>
      </c>
      <c r="F71" s="4" t="s">
        <v>7</v>
      </c>
      <c r="G71" s="4" t="s">
        <v>14</v>
      </c>
      <c r="H71" s="4" t="s">
        <v>10</v>
      </c>
      <c r="I71" s="4" t="s">
        <v>51</v>
      </c>
      <c r="J71" s="4" t="s">
        <v>51</v>
      </c>
      <c r="K71" s="4" t="s">
        <v>51</v>
      </c>
      <c r="L71" s="4" t="s">
        <v>51</v>
      </c>
      <c r="M71" s="4" t="s">
        <v>51</v>
      </c>
      <c r="N71" s="4" t="s">
        <v>51</v>
      </c>
      <c r="O71" s="4" t="s">
        <v>51</v>
      </c>
      <c r="P71" s="4" t="s">
        <v>7</v>
      </c>
      <c r="Q71" s="4" t="s">
        <v>7</v>
      </c>
      <c r="R71" s="4" t="s">
        <v>10</v>
      </c>
      <c r="S71" s="4" t="s">
        <v>14</v>
      </c>
      <c r="T71" s="4" t="s">
        <v>10</v>
      </c>
      <c r="U71" s="4" t="s">
        <v>10</v>
      </c>
      <c r="V71" s="4" t="s">
        <v>11</v>
      </c>
    </row>
    <row r="72" spans="1:22">
      <c r="A72" t="n">
        <v>3894</v>
      </c>
      <c r="B72" s="9" t="n">
        <v>19</v>
      </c>
      <c r="C72" s="7" t="n">
        <v>2016</v>
      </c>
      <c r="D72" s="7" t="s">
        <v>13</v>
      </c>
      <c r="E72" s="7" t="s">
        <v>13</v>
      </c>
      <c r="F72" s="7" t="s">
        <v>59</v>
      </c>
      <c r="G72" s="7" t="n">
        <v>2</v>
      </c>
      <c r="H72" s="7" t="n">
        <v>0</v>
      </c>
      <c r="I72" s="7" t="n">
        <v>-32</v>
      </c>
      <c r="J72" s="7" t="n">
        <v>0.150000005960464</v>
      </c>
      <c r="K72" s="7" t="n">
        <v>-45</v>
      </c>
      <c r="L72" s="7" t="n">
        <v>305.799987792969</v>
      </c>
      <c r="M72" s="7" t="n">
        <v>-1</v>
      </c>
      <c r="N72" s="7" t="n">
        <v>0</v>
      </c>
      <c r="O72" s="7" t="n">
        <v>0</v>
      </c>
      <c r="P72" s="7" t="s">
        <v>13</v>
      </c>
      <c r="Q72" s="7" t="s">
        <v>13</v>
      </c>
      <c r="R72" s="7" t="n">
        <v>1</v>
      </c>
      <c r="S72" s="7" t="n">
        <v>0</v>
      </c>
      <c r="T72" s="7" t="n">
        <v>1094713344</v>
      </c>
      <c r="U72" s="7" t="n">
        <v>1101004800</v>
      </c>
      <c r="V72" s="7" t="n">
        <v>0</v>
      </c>
    </row>
    <row r="73" spans="1:22">
      <c r="A73" t="s">
        <v>4</v>
      </c>
      <c r="B73" s="4" t="s">
        <v>5</v>
      </c>
      <c r="C73" s="4" t="s">
        <v>11</v>
      </c>
      <c r="D73" s="4" t="s">
        <v>7</v>
      </c>
      <c r="E73" s="4" t="s">
        <v>7</v>
      </c>
      <c r="F73" s="4" t="s">
        <v>7</v>
      </c>
      <c r="G73" s="4" t="s">
        <v>14</v>
      </c>
      <c r="H73" s="4" t="s">
        <v>10</v>
      </c>
      <c r="I73" s="4" t="s">
        <v>51</v>
      </c>
      <c r="J73" s="4" t="s">
        <v>51</v>
      </c>
      <c r="K73" s="4" t="s">
        <v>51</v>
      </c>
      <c r="L73" s="4" t="s">
        <v>51</v>
      </c>
      <c r="M73" s="4" t="s">
        <v>51</v>
      </c>
      <c r="N73" s="4" t="s">
        <v>51</v>
      </c>
      <c r="O73" s="4" t="s">
        <v>51</v>
      </c>
      <c r="P73" s="4" t="s">
        <v>7</v>
      </c>
      <c r="Q73" s="4" t="s">
        <v>7</v>
      </c>
      <c r="R73" s="4" t="s">
        <v>10</v>
      </c>
      <c r="S73" s="4" t="s">
        <v>14</v>
      </c>
      <c r="T73" s="4" t="s">
        <v>10</v>
      </c>
      <c r="U73" s="4" t="s">
        <v>10</v>
      </c>
      <c r="V73" s="4" t="s">
        <v>11</v>
      </c>
    </row>
    <row r="74" spans="1:22">
      <c r="A74" t="n">
        <v>3956</v>
      </c>
      <c r="B74" s="9" t="n">
        <v>19</v>
      </c>
      <c r="C74" s="7" t="n">
        <v>2017</v>
      </c>
      <c r="D74" s="7" t="s">
        <v>13</v>
      </c>
      <c r="E74" s="7" t="s">
        <v>13</v>
      </c>
      <c r="F74" s="7" t="s">
        <v>59</v>
      </c>
      <c r="G74" s="7" t="n">
        <v>2</v>
      </c>
      <c r="H74" s="7" t="n">
        <v>0</v>
      </c>
      <c r="I74" s="7" t="n">
        <v>-31</v>
      </c>
      <c r="J74" s="7" t="n">
        <v>0.150000005960464</v>
      </c>
      <c r="K74" s="7" t="n">
        <v>-45</v>
      </c>
      <c r="L74" s="7" t="n">
        <v>305.799987792969</v>
      </c>
      <c r="M74" s="7" t="n">
        <v>-1</v>
      </c>
      <c r="N74" s="7" t="n">
        <v>0</v>
      </c>
      <c r="O74" s="7" t="n">
        <v>0</v>
      </c>
      <c r="P74" s="7" t="s">
        <v>13</v>
      </c>
      <c r="Q74" s="7" t="s">
        <v>13</v>
      </c>
      <c r="R74" s="7" t="n">
        <v>1</v>
      </c>
      <c r="S74" s="7" t="n">
        <v>0</v>
      </c>
      <c r="T74" s="7" t="n">
        <v>1094713344</v>
      </c>
      <c r="U74" s="7" t="n">
        <v>1101004800</v>
      </c>
      <c r="V74" s="7" t="n">
        <v>0</v>
      </c>
    </row>
    <row r="75" spans="1:22">
      <c r="A75" t="s">
        <v>4</v>
      </c>
      <c r="B75" s="4" t="s">
        <v>5</v>
      </c>
      <c r="C75" s="4" t="s">
        <v>11</v>
      </c>
      <c r="D75" s="4" t="s">
        <v>7</v>
      </c>
      <c r="E75" s="4" t="s">
        <v>7</v>
      </c>
      <c r="F75" s="4" t="s">
        <v>7</v>
      </c>
      <c r="G75" s="4" t="s">
        <v>14</v>
      </c>
      <c r="H75" s="4" t="s">
        <v>10</v>
      </c>
      <c r="I75" s="4" t="s">
        <v>51</v>
      </c>
      <c r="J75" s="4" t="s">
        <v>51</v>
      </c>
      <c r="K75" s="4" t="s">
        <v>51</v>
      </c>
      <c r="L75" s="4" t="s">
        <v>51</v>
      </c>
      <c r="M75" s="4" t="s">
        <v>51</v>
      </c>
      <c r="N75" s="4" t="s">
        <v>51</v>
      </c>
      <c r="O75" s="4" t="s">
        <v>51</v>
      </c>
      <c r="P75" s="4" t="s">
        <v>7</v>
      </c>
      <c r="Q75" s="4" t="s">
        <v>7</v>
      </c>
      <c r="R75" s="4" t="s">
        <v>10</v>
      </c>
      <c r="S75" s="4" t="s">
        <v>14</v>
      </c>
      <c r="T75" s="4" t="s">
        <v>10</v>
      </c>
      <c r="U75" s="4" t="s">
        <v>10</v>
      </c>
      <c r="V75" s="4" t="s">
        <v>11</v>
      </c>
    </row>
    <row r="76" spans="1:22">
      <c r="A76" t="n">
        <v>4018</v>
      </c>
      <c r="B76" s="9" t="n">
        <v>19</v>
      </c>
      <c r="C76" s="7" t="n">
        <v>2018</v>
      </c>
      <c r="D76" s="7" t="s">
        <v>13</v>
      </c>
      <c r="E76" s="7" t="s">
        <v>13</v>
      </c>
      <c r="F76" s="7" t="s">
        <v>59</v>
      </c>
      <c r="G76" s="7" t="n">
        <v>2</v>
      </c>
      <c r="H76" s="7" t="n">
        <v>0</v>
      </c>
      <c r="I76" s="7" t="n">
        <v>-30</v>
      </c>
      <c r="J76" s="7" t="n">
        <v>0.150000005960464</v>
      </c>
      <c r="K76" s="7" t="n">
        <v>-45</v>
      </c>
      <c r="L76" s="7" t="n">
        <v>305.799987792969</v>
      </c>
      <c r="M76" s="7" t="n">
        <v>-1</v>
      </c>
      <c r="N76" s="7" t="n">
        <v>0</v>
      </c>
      <c r="O76" s="7" t="n">
        <v>0</v>
      </c>
      <c r="P76" s="7" t="s">
        <v>13</v>
      </c>
      <c r="Q76" s="7" t="s">
        <v>13</v>
      </c>
      <c r="R76" s="7" t="n">
        <v>1</v>
      </c>
      <c r="S76" s="7" t="n">
        <v>0</v>
      </c>
      <c r="T76" s="7" t="n">
        <v>1094713344</v>
      </c>
      <c r="U76" s="7" t="n">
        <v>1101004800</v>
      </c>
      <c r="V76" s="7" t="n">
        <v>0</v>
      </c>
    </row>
    <row r="77" spans="1:22">
      <c r="A77" t="s">
        <v>4</v>
      </c>
      <c r="B77" s="4" t="s">
        <v>5</v>
      </c>
      <c r="C77" s="4" t="s">
        <v>11</v>
      </c>
      <c r="D77" s="4" t="s">
        <v>7</v>
      </c>
      <c r="E77" s="4" t="s">
        <v>7</v>
      </c>
      <c r="F77" s="4" t="s">
        <v>7</v>
      </c>
      <c r="G77" s="4" t="s">
        <v>14</v>
      </c>
      <c r="H77" s="4" t="s">
        <v>10</v>
      </c>
      <c r="I77" s="4" t="s">
        <v>51</v>
      </c>
      <c r="J77" s="4" t="s">
        <v>51</v>
      </c>
      <c r="K77" s="4" t="s">
        <v>51</v>
      </c>
      <c r="L77" s="4" t="s">
        <v>51</v>
      </c>
      <c r="M77" s="4" t="s">
        <v>51</v>
      </c>
      <c r="N77" s="4" t="s">
        <v>51</v>
      </c>
      <c r="O77" s="4" t="s">
        <v>51</v>
      </c>
      <c r="P77" s="4" t="s">
        <v>7</v>
      </c>
      <c r="Q77" s="4" t="s">
        <v>7</v>
      </c>
      <c r="R77" s="4" t="s">
        <v>10</v>
      </c>
      <c r="S77" s="4" t="s">
        <v>14</v>
      </c>
      <c r="T77" s="4" t="s">
        <v>10</v>
      </c>
      <c r="U77" s="4" t="s">
        <v>10</v>
      </c>
      <c r="V77" s="4" t="s">
        <v>11</v>
      </c>
    </row>
    <row r="78" spans="1:22">
      <c r="A78" t="n">
        <v>4080</v>
      </c>
      <c r="B78" s="9" t="n">
        <v>19</v>
      </c>
      <c r="C78" s="7" t="n">
        <v>2019</v>
      </c>
      <c r="D78" s="7" t="s">
        <v>13</v>
      </c>
      <c r="E78" s="7" t="s">
        <v>13</v>
      </c>
      <c r="F78" s="7" t="s">
        <v>59</v>
      </c>
      <c r="G78" s="7" t="n">
        <v>2</v>
      </c>
      <c r="H78" s="7" t="n">
        <v>0</v>
      </c>
      <c r="I78" s="7" t="n">
        <v>-29</v>
      </c>
      <c r="J78" s="7" t="n">
        <v>0.150000005960464</v>
      </c>
      <c r="K78" s="7" t="n">
        <v>-45</v>
      </c>
      <c r="L78" s="7" t="n">
        <v>305.799987792969</v>
      </c>
      <c r="M78" s="7" t="n">
        <v>-1</v>
      </c>
      <c r="N78" s="7" t="n">
        <v>0</v>
      </c>
      <c r="O78" s="7" t="n">
        <v>0</v>
      </c>
      <c r="P78" s="7" t="s">
        <v>13</v>
      </c>
      <c r="Q78" s="7" t="s">
        <v>13</v>
      </c>
      <c r="R78" s="7" t="n">
        <v>1</v>
      </c>
      <c r="S78" s="7" t="n">
        <v>0</v>
      </c>
      <c r="T78" s="7" t="n">
        <v>1094713344</v>
      </c>
      <c r="U78" s="7" t="n">
        <v>1101004800</v>
      </c>
      <c r="V78" s="7" t="n">
        <v>0</v>
      </c>
    </row>
    <row r="79" spans="1:22">
      <c r="A79" t="s">
        <v>4</v>
      </c>
      <c r="B79" s="4" t="s">
        <v>5</v>
      </c>
      <c r="C79" s="4" t="s">
        <v>11</v>
      </c>
      <c r="D79" s="4" t="s">
        <v>7</v>
      </c>
      <c r="E79" s="4" t="s">
        <v>7</v>
      </c>
      <c r="F79" s="4" t="s">
        <v>7</v>
      </c>
      <c r="G79" s="4" t="s">
        <v>14</v>
      </c>
      <c r="H79" s="4" t="s">
        <v>10</v>
      </c>
      <c r="I79" s="4" t="s">
        <v>51</v>
      </c>
      <c r="J79" s="4" t="s">
        <v>51</v>
      </c>
      <c r="K79" s="4" t="s">
        <v>51</v>
      </c>
      <c r="L79" s="4" t="s">
        <v>51</v>
      </c>
      <c r="M79" s="4" t="s">
        <v>51</v>
      </c>
      <c r="N79" s="4" t="s">
        <v>51</v>
      </c>
      <c r="O79" s="4" t="s">
        <v>51</v>
      </c>
      <c r="P79" s="4" t="s">
        <v>7</v>
      </c>
      <c r="Q79" s="4" t="s">
        <v>7</v>
      </c>
      <c r="R79" s="4" t="s">
        <v>10</v>
      </c>
      <c r="S79" s="4" t="s">
        <v>14</v>
      </c>
      <c r="T79" s="4" t="s">
        <v>10</v>
      </c>
      <c r="U79" s="4" t="s">
        <v>10</v>
      </c>
      <c r="V79" s="4" t="s">
        <v>11</v>
      </c>
    </row>
    <row r="80" spans="1:22">
      <c r="A80" t="n">
        <v>4142</v>
      </c>
      <c r="B80" s="9" t="n">
        <v>19</v>
      </c>
      <c r="C80" s="7" t="n">
        <v>2020</v>
      </c>
      <c r="D80" s="7" t="s">
        <v>13</v>
      </c>
      <c r="E80" s="7" t="s">
        <v>13</v>
      </c>
      <c r="F80" s="7" t="s">
        <v>59</v>
      </c>
      <c r="G80" s="7" t="n">
        <v>2</v>
      </c>
      <c r="H80" s="7" t="n">
        <v>0</v>
      </c>
      <c r="I80" s="7" t="n">
        <v>-28</v>
      </c>
      <c r="J80" s="7" t="n">
        <v>0.150000005960464</v>
      </c>
      <c r="K80" s="7" t="n">
        <v>-45</v>
      </c>
      <c r="L80" s="7" t="n">
        <v>305.799987792969</v>
      </c>
      <c r="M80" s="7" t="n">
        <v>-1</v>
      </c>
      <c r="N80" s="7" t="n">
        <v>0</v>
      </c>
      <c r="O80" s="7" t="n">
        <v>0</v>
      </c>
      <c r="P80" s="7" t="s">
        <v>13</v>
      </c>
      <c r="Q80" s="7" t="s">
        <v>13</v>
      </c>
      <c r="R80" s="7" t="n">
        <v>1</v>
      </c>
      <c r="S80" s="7" t="n">
        <v>0</v>
      </c>
      <c r="T80" s="7" t="n">
        <v>1094713344</v>
      </c>
      <c r="U80" s="7" t="n">
        <v>1101004800</v>
      </c>
      <c r="V80" s="7" t="n">
        <v>0</v>
      </c>
    </row>
    <row r="81" spans="1:22">
      <c r="A81" t="s">
        <v>4</v>
      </c>
      <c r="B81" s="4" t="s">
        <v>5</v>
      </c>
      <c r="C81" s="4" t="s">
        <v>11</v>
      </c>
      <c r="D81" s="4" t="s">
        <v>7</v>
      </c>
      <c r="E81" s="4" t="s">
        <v>7</v>
      </c>
      <c r="F81" s="4" t="s">
        <v>7</v>
      </c>
      <c r="G81" s="4" t="s">
        <v>14</v>
      </c>
      <c r="H81" s="4" t="s">
        <v>10</v>
      </c>
      <c r="I81" s="4" t="s">
        <v>51</v>
      </c>
      <c r="J81" s="4" t="s">
        <v>51</v>
      </c>
      <c r="K81" s="4" t="s">
        <v>51</v>
      </c>
      <c r="L81" s="4" t="s">
        <v>51</v>
      </c>
      <c r="M81" s="4" t="s">
        <v>51</v>
      </c>
      <c r="N81" s="4" t="s">
        <v>51</v>
      </c>
      <c r="O81" s="4" t="s">
        <v>51</v>
      </c>
      <c r="P81" s="4" t="s">
        <v>7</v>
      </c>
      <c r="Q81" s="4" t="s">
        <v>7</v>
      </c>
      <c r="R81" s="4" t="s">
        <v>10</v>
      </c>
      <c r="S81" s="4" t="s">
        <v>14</v>
      </c>
      <c r="T81" s="4" t="s">
        <v>10</v>
      </c>
      <c r="U81" s="4" t="s">
        <v>10</v>
      </c>
      <c r="V81" s="4" t="s">
        <v>11</v>
      </c>
    </row>
    <row r="82" spans="1:22">
      <c r="A82" t="n">
        <v>4204</v>
      </c>
      <c r="B82" s="9" t="n">
        <v>19</v>
      </c>
      <c r="C82" s="7" t="n">
        <v>2021</v>
      </c>
      <c r="D82" s="7" t="s">
        <v>13</v>
      </c>
      <c r="E82" s="7" t="s">
        <v>13</v>
      </c>
      <c r="F82" s="7" t="s">
        <v>59</v>
      </c>
      <c r="G82" s="7" t="n">
        <v>2</v>
      </c>
      <c r="H82" s="7" t="n">
        <v>0</v>
      </c>
      <c r="I82" s="7" t="n">
        <v>-27</v>
      </c>
      <c r="J82" s="7" t="n">
        <v>0.150000005960464</v>
      </c>
      <c r="K82" s="7" t="n">
        <v>-45</v>
      </c>
      <c r="L82" s="7" t="n">
        <v>305.799987792969</v>
      </c>
      <c r="M82" s="7" t="n">
        <v>-1</v>
      </c>
      <c r="N82" s="7" t="n">
        <v>0</v>
      </c>
      <c r="O82" s="7" t="n">
        <v>0</v>
      </c>
      <c r="P82" s="7" t="s">
        <v>13</v>
      </c>
      <c r="Q82" s="7" t="s">
        <v>13</v>
      </c>
      <c r="R82" s="7" t="n">
        <v>1</v>
      </c>
      <c r="S82" s="7" t="n">
        <v>0</v>
      </c>
      <c r="T82" s="7" t="n">
        <v>1094713344</v>
      </c>
      <c r="U82" s="7" t="n">
        <v>1101004800</v>
      </c>
      <c r="V82" s="7" t="n">
        <v>0</v>
      </c>
    </row>
    <row r="83" spans="1:22">
      <c r="A83" t="s">
        <v>4</v>
      </c>
      <c r="B83" s="4" t="s">
        <v>5</v>
      </c>
      <c r="C83" s="4" t="s">
        <v>11</v>
      </c>
      <c r="D83" s="4" t="s">
        <v>7</v>
      </c>
      <c r="E83" s="4" t="s">
        <v>7</v>
      </c>
      <c r="F83" s="4" t="s">
        <v>7</v>
      </c>
      <c r="G83" s="4" t="s">
        <v>14</v>
      </c>
      <c r="H83" s="4" t="s">
        <v>10</v>
      </c>
      <c r="I83" s="4" t="s">
        <v>51</v>
      </c>
      <c r="J83" s="4" t="s">
        <v>51</v>
      </c>
      <c r="K83" s="4" t="s">
        <v>51</v>
      </c>
      <c r="L83" s="4" t="s">
        <v>51</v>
      </c>
      <c r="M83" s="4" t="s">
        <v>51</v>
      </c>
      <c r="N83" s="4" t="s">
        <v>51</v>
      </c>
      <c r="O83" s="4" t="s">
        <v>51</v>
      </c>
      <c r="P83" s="4" t="s">
        <v>7</v>
      </c>
      <c r="Q83" s="4" t="s">
        <v>7</v>
      </c>
      <c r="R83" s="4" t="s">
        <v>10</v>
      </c>
      <c r="S83" s="4" t="s">
        <v>14</v>
      </c>
      <c r="T83" s="4" t="s">
        <v>10</v>
      </c>
      <c r="U83" s="4" t="s">
        <v>10</v>
      </c>
      <c r="V83" s="4" t="s">
        <v>11</v>
      </c>
    </row>
    <row r="84" spans="1:22">
      <c r="A84" t="n">
        <v>4266</v>
      </c>
      <c r="B84" s="9" t="n">
        <v>19</v>
      </c>
      <c r="C84" s="7" t="n">
        <v>2022</v>
      </c>
      <c r="D84" s="7" t="s">
        <v>13</v>
      </c>
      <c r="E84" s="7" t="s">
        <v>13</v>
      </c>
      <c r="F84" s="7" t="s">
        <v>59</v>
      </c>
      <c r="G84" s="7" t="n">
        <v>2</v>
      </c>
      <c r="H84" s="7" t="n">
        <v>0</v>
      </c>
      <c r="I84" s="7" t="n">
        <v>-26</v>
      </c>
      <c r="J84" s="7" t="n">
        <v>0.150000005960464</v>
      </c>
      <c r="K84" s="7" t="n">
        <v>-45</v>
      </c>
      <c r="L84" s="7" t="n">
        <v>305.799987792969</v>
      </c>
      <c r="M84" s="7" t="n">
        <v>-1</v>
      </c>
      <c r="N84" s="7" t="n">
        <v>0</v>
      </c>
      <c r="O84" s="7" t="n">
        <v>0</v>
      </c>
      <c r="P84" s="7" t="s">
        <v>13</v>
      </c>
      <c r="Q84" s="7" t="s">
        <v>13</v>
      </c>
      <c r="R84" s="7" t="n">
        <v>1</v>
      </c>
      <c r="S84" s="7" t="n">
        <v>0</v>
      </c>
      <c r="T84" s="7" t="n">
        <v>1094713344</v>
      </c>
      <c r="U84" s="7" t="n">
        <v>1101004800</v>
      </c>
      <c r="V84" s="7" t="n">
        <v>0</v>
      </c>
    </row>
    <row r="85" spans="1:22">
      <c r="A85" t="s">
        <v>4</v>
      </c>
      <c r="B85" s="4" t="s">
        <v>5</v>
      </c>
      <c r="C85" s="4" t="s">
        <v>11</v>
      </c>
      <c r="D85" s="4" t="s">
        <v>7</v>
      </c>
      <c r="E85" s="4" t="s">
        <v>7</v>
      </c>
      <c r="F85" s="4" t="s">
        <v>7</v>
      </c>
      <c r="G85" s="4" t="s">
        <v>14</v>
      </c>
      <c r="H85" s="4" t="s">
        <v>10</v>
      </c>
      <c r="I85" s="4" t="s">
        <v>51</v>
      </c>
      <c r="J85" s="4" t="s">
        <v>51</v>
      </c>
      <c r="K85" s="4" t="s">
        <v>51</v>
      </c>
      <c r="L85" s="4" t="s">
        <v>51</v>
      </c>
      <c r="M85" s="4" t="s">
        <v>51</v>
      </c>
      <c r="N85" s="4" t="s">
        <v>51</v>
      </c>
      <c r="O85" s="4" t="s">
        <v>51</v>
      </c>
      <c r="P85" s="4" t="s">
        <v>7</v>
      </c>
      <c r="Q85" s="4" t="s">
        <v>7</v>
      </c>
      <c r="R85" s="4" t="s">
        <v>10</v>
      </c>
      <c r="S85" s="4" t="s">
        <v>14</v>
      </c>
      <c r="T85" s="4" t="s">
        <v>10</v>
      </c>
      <c r="U85" s="4" t="s">
        <v>10</v>
      </c>
      <c r="V85" s="4" t="s">
        <v>11</v>
      </c>
    </row>
    <row r="86" spans="1:22">
      <c r="A86" t="n">
        <v>4328</v>
      </c>
      <c r="B86" s="9" t="n">
        <v>19</v>
      </c>
      <c r="C86" s="7" t="n">
        <v>2023</v>
      </c>
      <c r="D86" s="7" t="s">
        <v>13</v>
      </c>
      <c r="E86" s="7" t="s">
        <v>13</v>
      </c>
      <c r="F86" s="7" t="s">
        <v>59</v>
      </c>
      <c r="G86" s="7" t="n">
        <v>2</v>
      </c>
      <c r="H86" s="7" t="n">
        <v>0</v>
      </c>
      <c r="I86" s="7" t="n">
        <v>-25</v>
      </c>
      <c r="J86" s="7" t="n">
        <v>0.150000005960464</v>
      </c>
      <c r="K86" s="7" t="n">
        <v>-45</v>
      </c>
      <c r="L86" s="7" t="n">
        <v>305.799987792969</v>
      </c>
      <c r="M86" s="7" t="n">
        <v>-1</v>
      </c>
      <c r="N86" s="7" t="n">
        <v>0</v>
      </c>
      <c r="O86" s="7" t="n">
        <v>0</v>
      </c>
      <c r="P86" s="7" t="s">
        <v>13</v>
      </c>
      <c r="Q86" s="7" t="s">
        <v>13</v>
      </c>
      <c r="R86" s="7" t="n">
        <v>1</v>
      </c>
      <c r="S86" s="7" t="n">
        <v>0</v>
      </c>
      <c r="T86" s="7" t="n">
        <v>1094713344</v>
      </c>
      <c r="U86" s="7" t="n">
        <v>1101004800</v>
      </c>
      <c r="V86" s="7" t="n">
        <v>0</v>
      </c>
    </row>
    <row r="87" spans="1:22">
      <c r="A87" t="s">
        <v>4</v>
      </c>
      <c r="B87" s="4" t="s">
        <v>5</v>
      </c>
      <c r="C87" s="4" t="s">
        <v>11</v>
      </c>
      <c r="D87" s="4" t="s">
        <v>7</v>
      </c>
      <c r="E87" s="4" t="s">
        <v>7</v>
      </c>
      <c r="F87" s="4" t="s">
        <v>7</v>
      </c>
      <c r="G87" s="4" t="s">
        <v>14</v>
      </c>
      <c r="H87" s="4" t="s">
        <v>10</v>
      </c>
      <c r="I87" s="4" t="s">
        <v>51</v>
      </c>
      <c r="J87" s="4" t="s">
        <v>51</v>
      </c>
      <c r="K87" s="4" t="s">
        <v>51</v>
      </c>
      <c r="L87" s="4" t="s">
        <v>51</v>
      </c>
      <c r="M87" s="4" t="s">
        <v>51</v>
      </c>
      <c r="N87" s="4" t="s">
        <v>51</v>
      </c>
      <c r="O87" s="4" t="s">
        <v>51</v>
      </c>
      <c r="P87" s="4" t="s">
        <v>7</v>
      </c>
      <c r="Q87" s="4" t="s">
        <v>7</v>
      </c>
      <c r="R87" s="4" t="s">
        <v>10</v>
      </c>
      <c r="S87" s="4" t="s">
        <v>14</v>
      </c>
      <c r="T87" s="4" t="s">
        <v>10</v>
      </c>
      <c r="U87" s="4" t="s">
        <v>10</v>
      </c>
      <c r="V87" s="4" t="s">
        <v>11</v>
      </c>
    </row>
    <row r="88" spans="1:22">
      <c r="A88" t="n">
        <v>4390</v>
      </c>
      <c r="B88" s="9" t="n">
        <v>19</v>
      </c>
      <c r="C88" s="7" t="n">
        <v>2024</v>
      </c>
      <c r="D88" s="7" t="s">
        <v>13</v>
      </c>
      <c r="E88" s="7" t="s">
        <v>13</v>
      </c>
      <c r="F88" s="7" t="s">
        <v>59</v>
      </c>
      <c r="G88" s="7" t="n">
        <v>2</v>
      </c>
      <c r="H88" s="7" t="n">
        <v>0</v>
      </c>
      <c r="I88" s="7" t="n">
        <v>-24</v>
      </c>
      <c r="J88" s="7" t="n">
        <v>0.150000005960464</v>
      </c>
      <c r="K88" s="7" t="n">
        <v>-45</v>
      </c>
      <c r="L88" s="7" t="n">
        <v>305.799987792969</v>
      </c>
      <c r="M88" s="7" t="n">
        <v>-1</v>
      </c>
      <c r="N88" s="7" t="n">
        <v>0</v>
      </c>
      <c r="O88" s="7" t="n">
        <v>0</v>
      </c>
      <c r="P88" s="7" t="s">
        <v>13</v>
      </c>
      <c r="Q88" s="7" t="s">
        <v>13</v>
      </c>
      <c r="R88" s="7" t="n">
        <v>1</v>
      </c>
      <c r="S88" s="7" t="n">
        <v>0</v>
      </c>
      <c r="T88" s="7" t="n">
        <v>1094713344</v>
      </c>
      <c r="U88" s="7" t="n">
        <v>1101004800</v>
      </c>
      <c r="V88" s="7" t="n">
        <v>0</v>
      </c>
    </row>
    <row r="89" spans="1:22">
      <c r="A89" t="s">
        <v>4</v>
      </c>
      <c r="B89" s="4" t="s">
        <v>5</v>
      </c>
      <c r="C89" s="4" t="s">
        <v>11</v>
      </c>
      <c r="D89" s="4" t="s">
        <v>7</v>
      </c>
      <c r="E89" s="4" t="s">
        <v>7</v>
      </c>
      <c r="F89" s="4" t="s">
        <v>7</v>
      </c>
      <c r="G89" s="4" t="s">
        <v>14</v>
      </c>
      <c r="H89" s="4" t="s">
        <v>10</v>
      </c>
      <c r="I89" s="4" t="s">
        <v>51</v>
      </c>
      <c r="J89" s="4" t="s">
        <v>51</v>
      </c>
      <c r="K89" s="4" t="s">
        <v>51</v>
      </c>
      <c r="L89" s="4" t="s">
        <v>51</v>
      </c>
      <c r="M89" s="4" t="s">
        <v>51</v>
      </c>
      <c r="N89" s="4" t="s">
        <v>51</v>
      </c>
      <c r="O89" s="4" t="s">
        <v>51</v>
      </c>
      <c r="P89" s="4" t="s">
        <v>7</v>
      </c>
      <c r="Q89" s="4" t="s">
        <v>7</v>
      </c>
      <c r="R89" s="4" t="s">
        <v>10</v>
      </c>
      <c r="S89" s="4" t="s">
        <v>14</v>
      </c>
      <c r="T89" s="4" t="s">
        <v>10</v>
      </c>
      <c r="U89" s="4" t="s">
        <v>10</v>
      </c>
      <c r="V89" s="4" t="s">
        <v>11</v>
      </c>
    </row>
    <row r="90" spans="1:22">
      <c r="A90" t="n">
        <v>4452</v>
      </c>
      <c r="B90" s="9" t="n">
        <v>19</v>
      </c>
      <c r="C90" s="7" t="n">
        <v>2025</v>
      </c>
      <c r="D90" s="7" t="s">
        <v>13</v>
      </c>
      <c r="E90" s="7" t="s">
        <v>13</v>
      </c>
      <c r="F90" s="7" t="s">
        <v>59</v>
      </c>
      <c r="G90" s="7" t="n">
        <v>2</v>
      </c>
      <c r="H90" s="7" t="n">
        <v>0</v>
      </c>
      <c r="I90" s="7" t="n">
        <v>-23</v>
      </c>
      <c r="J90" s="7" t="n">
        <v>0.150000005960464</v>
      </c>
      <c r="K90" s="7" t="n">
        <v>-45</v>
      </c>
      <c r="L90" s="7" t="n">
        <v>305.799987792969</v>
      </c>
      <c r="M90" s="7" t="n">
        <v>-1</v>
      </c>
      <c r="N90" s="7" t="n">
        <v>0</v>
      </c>
      <c r="O90" s="7" t="n">
        <v>0</v>
      </c>
      <c r="P90" s="7" t="s">
        <v>13</v>
      </c>
      <c r="Q90" s="7" t="s">
        <v>13</v>
      </c>
      <c r="R90" s="7" t="n">
        <v>1</v>
      </c>
      <c r="S90" s="7" t="n">
        <v>0</v>
      </c>
      <c r="T90" s="7" t="n">
        <v>1094713344</v>
      </c>
      <c r="U90" s="7" t="n">
        <v>1101004800</v>
      </c>
      <c r="V90" s="7" t="n">
        <v>0</v>
      </c>
    </row>
    <row r="91" spans="1:22">
      <c r="A91" t="s">
        <v>4</v>
      </c>
      <c r="B91" s="4" t="s">
        <v>5</v>
      </c>
    </row>
    <row r="92" spans="1:22">
      <c r="A92" t="n">
        <v>4514</v>
      </c>
      <c r="B92" s="5" t="n">
        <v>1</v>
      </c>
    </row>
    <row r="93" spans="1:22" s="3" customFormat="1" customHeight="0">
      <c r="A93" s="3" t="s">
        <v>2</v>
      </c>
      <c r="B93" s="3" t="s">
        <v>60</v>
      </c>
    </row>
    <row r="94" spans="1:22">
      <c r="A94" t="s">
        <v>4</v>
      </c>
      <c r="B94" s="4" t="s">
        <v>5</v>
      </c>
    </row>
    <row r="95" spans="1:22">
      <c r="A95" t="n">
        <v>4516</v>
      </c>
      <c r="B95" s="5" t="n">
        <v>1</v>
      </c>
    </row>
    <row r="96" spans="1:22" s="3" customFormat="1" customHeight="0">
      <c r="A96" s="3" t="s">
        <v>2</v>
      </c>
      <c r="B96" s="3" t="s">
        <v>61</v>
      </c>
    </row>
    <row r="97" spans="1:22">
      <c r="A97" t="s">
        <v>4</v>
      </c>
      <c r="B97" s="4" t="s">
        <v>5</v>
      </c>
      <c r="C97" s="4" t="s">
        <v>14</v>
      </c>
      <c r="D97" s="4" t="s">
        <v>11</v>
      </c>
    </row>
    <row r="98" spans="1:22">
      <c r="A98" t="n">
        <v>4520</v>
      </c>
      <c r="B98" s="10" t="n">
        <v>22</v>
      </c>
      <c r="C98" s="7" t="n">
        <v>10</v>
      </c>
      <c r="D98" s="7" t="n">
        <v>0</v>
      </c>
    </row>
    <row r="99" spans="1:22">
      <c r="A99" t="s">
        <v>4</v>
      </c>
      <c r="B99" s="4" t="s">
        <v>5</v>
      </c>
      <c r="C99" s="4" t="s">
        <v>14</v>
      </c>
      <c r="D99" s="4" t="s">
        <v>14</v>
      </c>
      <c r="E99" s="4" t="s">
        <v>11</v>
      </c>
      <c r="F99" s="4" t="s">
        <v>10</v>
      </c>
    </row>
    <row r="100" spans="1:22">
      <c r="A100" t="n">
        <v>4524</v>
      </c>
      <c r="B100" s="11" t="n">
        <v>31</v>
      </c>
      <c r="C100" s="7" t="n">
        <v>0</v>
      </c>
      <c r="D100" s="7" t="n">
        <v>0</v>
      </c>
      <c r="E100" s="7" t="n">
        <v>0</v>
      </c>
      <c r="F100" s="7" t="n">
        <v>1107296256</v>
      </c>
    </row>
    <row r="101" spans="1:22">
      <c r="A101" t="s">
        <v>4</v>
      </c>
      <c r="B101" s="4" t="s">
        <v>5</v>
      </c>
      <c r="C101" s="4" t="s">
        <v>14</v>
      </c>
      <c r="D101" s="4" t="s">
        <v>14</v>
      </c>
      <c r="E101" s="4" t="s">
        <v>7</v>
      </c>
      <c r="F101" s="4" t="s">
        <v>11</v>
      </c>
    </row>
    <row r="102" spans="1:22">
      <c r="A102" t="n">
        <v>4533</v>
      </c>
      <c r="B102" s="11" t="n">
        <v>31</v>
      </c>
      <c r="C102" s="7" t="n">
        <v>1</v>
      </c>
      <c r="D102" s="7" t="n">
        <v>0</v>
      </c>
      <c r="E102" s="7" t="s">
        <v>62</v>
      </c>
      <c r="F102" s="7" t="n">
        <v>0</v>
      </c>
    </row>
    <row r="103" spans="1:22">
      <c r="A103" t="s">
        <v>4</v>
      </c>
      <c r="B103" s="4" t="s">
        <v>5</v>
      </c>
      <c r="C103" s="4" t="s">
        <v>14</v>
      </c>
      <c r="D103" s="4" t="s">
        <v>14</v>
      </c>
      <c r="E103" s="4" t="s">
        <v>7</v>
      </c>
      <c r="F103" s="4" t="s">
        <v>11</v>
      </c>
    </row>
    <row r="104" spans="1:22">
      <c r="A104" t="n">
        <v>4550</v>
      </c>
      <c r="B104" s="11" t="n">
        <v>31</v>
      </c>
      <c r="C104" s="7" t="n">
        <v>1</v>
      </c>
      <c r="D104" s="7" t="n">
        <v>0</v>
      </c>
      <c r="E104" s="7" t="s">
        <v>63</v>
      </c>
      <c r="F104" s="7" t="n">
        <v>1</v>
      </c>
    </row>
    <row r="105" spans="1:22">
      <c r="A105" t="s">
        <v>4</v>
      </c>
      <c r="B105" s="4" t="s">
        <v>5</v>
      </c>
      <c r="C105" s="4" t="s">
        <v>14</v>
      </c>
      <c r="D105" s="4" t="s">
        <v>14</v>
      </c>
      <c r="E105" s="4" t="s">
        <v>14</v>
      </c>
      <c r="F105" s="4" t="s">
        <v>11</v>
      </c>
      <c r="G105" s="4" t="s">
        <v>11</v>
      </c>
      <c r="H105" s="4" t="s">
        <v>14</v>
      </c>
    </row>
    <row r="106" spans="1:22">
      <c r="A106" t="n">
        <v>4562</v>
      </c>
      <c r="B106" s="11" t="n">
        <v>31</v>
      </c>
      <c r="C106" s="7" t="n">
        <v>2</v>
      </c>
      <c r="D106" s="7" t="n">
        <v>0</v>
      </c>
      <c r="E106" s="7" t="n">
        <v>1</v>
      </c>
      <c r="F106" s="7" t="n">
        <v>65535</v>
      </c>
      <c r="G106" s="7" t="n">
        <v>65535</v>
      </c>
      <c r="H106" s="7" t="n">
        <v>0</v>
      </c>
    </row>
    <row r="107" spans="1:22">
      <c r="A107" t="s">
        <v>4</v>
      </c>
      <c r="B107" s="4" t="s">
        <v>5</v>
      </c>
      <c r="C107" s="4" t="s">
        <v>14</v>
      </c>
      <c r="D107" s="4" t="s">
        <v>14</v>
      </c>
      <c r="E107" s="4" t="s">
        <v>14</v>
      </c>
    </row>
    <row r="108" spans="1:22">
      <c r="A108" t="n">
        <v>4571</v>
      </c>
      <c r="B108" s="11" t="n">
        <v>31</v>
      </c>
      <c r="C108" s="7" t="n">
        <v>4</v>
      </c>
      <c r="D108" s="7" t="n">
        <v>0</v>
      </c>
      <c r="E108" s="7" t="n">
        <v>0</v>
      </c>
    </row>
    <row r="109" spans="1:22">
      <c r="A109" t="s">
        <v>4</v>
      </c>
      <c r="B109" s="4" t="s">
        <v>5</v>
      </c>
      <c r="C109" s="4" t="s">
        <v>14</v>
      </c>
      <c r="D109" s="4" t="s">
        <v>14</v>
      </c>
    </row>
    <row r="110" spans="1:22">
      <c r="A110" t="n">
        <v>4575</v>
      </c>
      <c r="B110" s="11" t="n">
        <v>31</v>
      </c>
      <c r="C110" s="7" t="n">
        <v>3</v>
      </c>
      <c r="D110" s="7" t="n">
        <v>0</v>
      </c>
    </row>
    <row r="111" spans="1:22">
      <c r="A111" t="s">
        <v>4</v>
      </c>
      <c r="B111" s="4" t="s">
        <v>5</v>
      </c>
      <c r="C111" s="4" t="s">
        <v>14</v>
      </c>
    </row>
    <row r="112" spans="1:22">
      <c r="A112" t="n">
        <v>4578</v>
      </c>
      <c r="B112" s="12" t="n">
        <v>45</v>
      </c>
      <c r="C112" s="7" t="n">
        <v>0</v>
      </c>
    </row>
    <row r="113" spans="1:8">
      <c r="A113" t="s">
        <v>4</v>
      </c>
      <c r="B113" s="4" t="s">
        <v>5</v>
      </c>
      <c r="C113" s="4" t="s">
        <v>14</v>
      </c>
    </row>
    <row r="114" spans="1:8">
      <c r="A114" t="n">
        <v>4580</v>
      </c>
      <c r="B114" s="13" t="n">
        <v>23</v>
      </c>
      <c r="C114" s="7" t="n">
        <v>10</v>
      </c>
    </row>
    <row r="115" spans="1:8">
      <c r="A115" t="s">
        <v>4</v>
      </c>
      <c r="B115" s="4" t="s">
        <v>5</v>
      </c>
      <c r="C115" s="4" t="s">
        <v>14</v>
      </c>
      <c r="D115" s="4" t="s">
        <v>14</v>
      </c>
      <c r="E115" s="4" t="s">
        <v>14</v>
      </c>
      <c r="F115" s="4" t="s">
        <v>10</v>
      </c>
      <c r="G115" s="4" t="s">
        <v>14</v>
      </c>
      <c r="H115" s="4" t="s">
        <v>14</v>
      </c>
      <c r="I115" s="4" t="s">
        <v>64</v>
      </c>
    </row>
    <row r="116" spans="1:8">
      <c r="A116" t="n">
        <v>4582</v>
      </c>
      <c r="B116" s="14" t="n">
        <v>5</v>
      </c>
      <c r="C116" s="7" t="n">
        <v>35</v>
      </c>
      <c r="D116" s="7" t="n">
        <v>0</v>
      </c>
      <c r="E116" s="7" t="n">
        <v>0</v>
      </c>
      <c r="F116" s="7" t="n">
        <v>0</v>
      </c>
      <c r="G116" s="7" t="n">
        <v>2</v>
      </c>
      <c r="H116" s="7" t="n">
        <v>1</v>
      </c>
      <c r="I116" s="15" t="n">
        <f t="normal" ca="1">A296</f>
        <v>0</v>
      </c>
    </row>
    <row r="117" spans="1:8">
      <c r="A117" t="s">
        <v>4</v>
      </c>
      <c r="B117" s="4" t="s">
        <v>5</v>
      </c>
      <c r="C117" s="4" t="s">
        <v>14</v>
      </c>
      <c r="D117" s="4" t="s">
        <v>11</v>
      </c>
      <c r="E117" s="4" t="s">
        <v>14</v>
      </c>
      <c r="F117" s="4" t="s">
        <v>14</v>
      </c>
      <c r="G117" s="4" t="s">
        <v>64</v>
      </c>
    </row>
    <row r="118" spans="1:8">
      <c r="A118" t="n">
        <v>4596</v>
      </c>
      <c r="B118" s="14" t="n">
        <v>5</v>
      </c>
      <c r="C118" s="7" t="n">
        <v>30</v>
      </c>
      <c r="D118" s="7" t="n">
        <v>6400</v>
      </c>
      <c r="E118" s="7" t="n">
        <v>8</v>
      </c>
      <c r="F118" s="7" t="n">
        <v>1</v>
      </c>
      <c r="G118" s="15" t="n">
        <f t="normal" ca="1">A294</f>
        <v>0</v>
      </c>
    </row>
    <row r="119" spans="1:8">
      <c r="A119" t="s">
        <v>4</v>
      </c>
      <c r="B119" s="4" t="s">
        <v>5</v>
      </c>
      <c r="C119" s="4" t="s">
        <v>11</v>
      </c>
    </row>
    <row r="120" spans="1:8">
      <c r="A120" t="n">
        <v>4606</v>
      </c>
      <c r="B120" s="16" t="n">
        <v>12</v>
      </c>
      <c r="C120" s="7" t="n">
        <v>6400</v>
      </c>
    </row>
    <row r="121" spans="1:8">
      <c r="A121" t="s">
        <v>4</v>
      </c>
      <c r="B121" s="4" t="s">
        <v>5</v>
      </c>
      <c r="C121" s="4" t="s">
        <v>11</v>
      </c>
    </row>
    <row r="122" spans="1:8">
      <c r="A122" t="n">
        <v>4609</v>
      </c>
      <c r="B122" s="16" t="n">
        <v>12</v>
      </c>
      <c r="C122" s="7" t="n">
        <v>6416</v>
      </c>
    </row>
    <row r="123" spans="1:8">
      <c r="A123" t="s">
        <v>4</v>
      </c>
      <c r="B123" s="4" t="s">
        <v>5</v>
      </c>
      <c r="C123" s="4" t="s">
        <v>11</v>
      </c>
    </row>
    <row r="124" spans="1:8">
      <c r="A124" t="n">
        <v>4612</v>
      </c>
      <c r="B124" s="16" t="n">
        <v>12</v>
      </c>
      <c r="C124" s="7" t="n">
        <v>6417</v>
      </c>
    </row>
    <row r="125" spans="1:8">
      <c r="A125" t="s">
        <v>4</v>
      </c>
      <c r="B125" s="4" t="s">
        <v>5</v>
      </c>
      <c r="C125" s="4" t="s">
        <v>11</v>
      </c>
    </row>
    <row r="126" spans="1:8">
      <c r="A126" t="n">
        <v>4615</v>
      </c>
      <c r="B126" s="16" t="n">
        <v>12</v>
      </c>
      <c r="C126" s="7" t="n">
        <v>6418</v>
      </c>
    </row>
    <row r="127" spans="1:8">
      <c r="A127" t="s">
        <v>4</v>
      </c>
      <c r="B127" s="4" t="s">
        <v>5</v>
      </c>
      <c r="C127" s="4" t="s">
        <v>14</v>
      </c>
      <c r="D127" s="4" t="s">
        <v>11</v>
      </c>
      <c r="E127" s="4" t="s">
        <v>11</v>
      </c>
      <c r="F127" s="4" t="s">
        <v>11</v>
      </c>
    </row>
    <row r="128" spans="1:8">
      <c r="A128" t="n">
        <v>4618</v>
      </c>
      <c r="B128" s="17" t="n">
        <v>63</v>
      </c>
      <c r="C128" s="7" t="n">
        <v>0</v>
      </c>
      <c r="D128" s="7" t="n">
        <v>0</v>
      </c>
      <c r="E128" s="7" t="n">
        <v>0</v>
      </c>
      <c r="F128" s="7" t="n">
        <v>7</v>
      </c>
    </row>
    <row r="129" spans="1:9">
      <c r="A129" t="s">
        <v>4</v>
      </c>
      <c r="B129" s="4" t="s">
        <v>5</v>
      </c>
      <c r="C129" s="4" t="s">
        <v>14</v>
      </c>
      <c r="D129" s="4" t="s">
        <v>11</v>
      </c>
      <c r="E129" s="4" t="s">
        <v>11</v>
      </c>
      <c r="F129" s="4" t="s">
        <v>11</v>
      </c>
    </row>
    <row r="130" spans="1:9">
      <c r="A130" t="n">
        <v>4626</v>
      </c>
      <c r="B130" s="17" t="n">
        <v>63</v>
      </c>
      <c r="C130" s="7" t="n">
        <v>0</v>
      </c>
      <c r="D130" s="7" t="n">
        <v>1</v>
      </c>
      <c r="E130" s="7" t="n">
        <v>0</v>
      </c>
      <c r="F130" s="7" t="n">
        <v>7</v>
      </c>
    </row>
    <row r="131" spans="1:9">
      <c r="A131" t="s">
        <v>4</v>
      </c>
      <c r="B131" s="4" t="s">
        <v>5</v>
      </c>
      <c r="C131" s="4" t="s">
        <v>14</v>
      </c>
      <c r="D131" s="4" t="s">
        <v>11</v>
      </c>
      <c r="E131" s="4" t="s">
        <v>11</v>
      </c>
      <c r="F131" s="4" t="s">
        <v>11</v>
      </c>
    </row>
    <row r="132" spans="1:9">
      <c r="A132" t="n">
        <v>4634</v>
      </c>
      <c r="B132" s="17" t="n">
        <v>63</v>
      </c>
      <c r="C132" s="7" t="n">
        <v>0</v>
      </c>
      <c r="D132" s="7" t="n">
        <v>2</v>
      </c>
      <c r="E132" s="7" t="n">
        <v>0</v>
      </c>
      <c r="F132" s="7" t="n">
        <v>7</v>
      </c>
    </row>
    <row r="133" spans="1:9">
      <c r="A133" t="s">
        <v>4</v>
      </c>
      <c r="B133" s="4" t="s">
        <v>5</v>
      </c>
      <c r="C133" s="4" t="s">
        <v>14</v>
      </c>
      <c r="D133" s="4" t="s">
        <v>11</v>
      </c>
      <c r="E133" s="4" t="s">
        <v>11</v>
      </c>
      <c r="F133" s="4" t="s">
        <v>11</v>
      </c>
    </row>
    <row r="134" spans="1:9">
      <c r="A134" t="n">
        <v>4642</v>
      </c>
      <c r="B134" s="17" t="n">
        <v>63</v>
      </c>
      <c r="C134" s="7" t="n">
        <v>0</v>
      </c>
      <c r="D134" s="7" t="n">
        <v>3</v>
      </c>
      <c r="E134" s="7" t="n">
        <v>0</v>
      </c>
      <c r="F134" s="7" t="n">
        <v>7</v>
      </c>
    </row>
    <row r="135" spans="1:9">
      <c r="A135" t="s">
        <v>4</v>
      </c>
      <c r="B135" s="4" t="s">
        <v>5</v>
      </c>
      <c r="C135" s="4" t="s">
        <v>14</v>
      </c>
      <c r="D135" s="4" t="s">
        <v>11</v>
      </c>
      <c r="E135" s="4" t="s">
        <v>11</v>
      </c>
      <c r="F135" s="4" t="s">
        <v>11</v>
      </c>
    </row>
    <row r="136" spans="1:9">
      <c r="A136" t="n">
        <v>4650</v>
      </c>
      <c r="B136" s="17" t="n">
        <v>63</v>
      </c>
      <c r="C136" s="7" t="n">
        <v>0</v>
      </c>
      <c r="D136" s="7" t="n">
        <v>4</v>
      </c>
      <c r="E136" s="7" t="n">
        <v>0</v>
      </c>
      <c r="F136" s="7" t="n">
        <v>7</v>
      </c>
    </row>
    <row r="137" spans="1:9">
      <c r="A137" t="s">
        <v>4</v>
      </c>
      <c r="B137" s="4" t="s">
        <v>5</v>
      </c>
      <c r="C137" s="4" t="s">
        <v>14</v>
      </c>
      <c r="D137" s="4" t="s">
        <v>11</v>
      </c>
      <c r="E137" s="4" t="s">
        <v>11</v>
      </c>
      <c r="F137" s="4" t="s">
        <v>11</v>
      </c>
    </row>
    <row r="138" spans="1:9">
      <c r="A138" t="n">
        <v>4658</v>
      </c>
      <c r="B138" s="17" t="n">
        <v>63</v>
      </c>
      <c r="C138" s="7" t="n">
        <v>0</v>
      </c>
      <c r="D138" s="7" t="n">
        <v>5</v>
      </c>
      <c r="E138" s="7" t="n">
        <v>0</v>
      </c>
      <c r="F138" s="7" t="n">
        <v>7</v>
      </c>
    </row>
    <row r="139" spans="1:9">
      <c r="A139" t="s">
        <v>4</v>
      </c>
      <c r="B139" s="4" t="s">
        <v>5</v>
      </c>
      <c r="C139" s="4" t="s">
        <v>14</v>
      </c>
      <c r="D139" s="4" t="s">
        <v>11</v>
      </c>
      <c r="E139" s="4" t="s">
        <v>11</v>
      </c>
      <c r="F139" s="4" t="s">
        <v>11</v>
      </c>
    </row>
    <row r="140" spans="1:9">
      <c r="A140" t="n">
        <v>4666</v>
      </c>
      <c r="B140" s="17" t="n">
        <v>63</v>
      </c>
      <c r="C140" s="7" t="n">
        <v>0</v>
      </c>
      <c r="D140" s="7" t="n">
        <v>6</v>
      </c>
      <c r="E140" s="7" t="n">
        <v>0</v>
      </c>
      <c r="F140" s="7" t="n">
        <v>7</v>
      </c>
    </row>
    <row r="141" spans="1:9">
      <c r="A141" t="s">
        <v>4</v>
      </c>
      <c r="B141" s="4" t="s">
        <v>5</v>
      </c>
      <c r="C141" s="4" t="s">
        <v>14</v>
      </c>
      <c r="D141" s="4" t="s">
        <v>11</v>
      </c>
      <c r="E141" s="4" t="s">
        <v>11</v>
      </c>
      <c r="F141" s="4" t="s">
        <v>11</v>
      </c>
    </row>
    <row r="142" spans="1:9">
      <c r="A142" t="n">
        <v>4674</v>
      </c>
      <c r="B142" s="17" t="n">
        <v>63</v>
      </c>
      <c r="C142" s="7" t="n">
        <v>0</v>
      </c>
      <c r="D142" s="7" t="n">
        <v>7</v>
      </c>
      <c r="E142" s="7" t="n">
        <v>0</v>
      </c>
      <c r="F142" s="7" t="n">
        <v>7</v>
      </c>
    </row>
    <row r="143" spans="1:9">
      <c r="A143" t="s">
        <v>4</v>
      </c>
      <c r="B143" s="4" t="s">
        <v>5</v>
      </c>
      <c r="C143" s="4" t="s">
        <v>14</v>
      </c>
      <c r="D143" s="4" t="s">
        <v>11</v>
      </c>
      <c r="E143" s="4" t="s">
        <v>11</v>
      </c>
      <c r="F143" s="4" t="s">
        <v>11</v>
      </c>
    </row>
    <row r="144" spans="1:9">
      <c r="A144" t="n">
        <v>4682</v>
      </c>
      <c r="B144" s="17" t="n">
        <v>63</v>
      </c>
      <c r="C144" s="7" t="n">
        <v>0</v>
      </c>
      <c r="D144" s="7" t="n">
        <v>8</v>
      </c>
      <c r="E144" s="7" t="n">
        <v>0</v>
      </c>
      <c r="F144" s="7" t="n">
        <v>7</v>
      </c>
    </row>
    <row r="145" spans="1:6">
      <c r="A145" t="s">
        <v>4</v>
      </c>
      <c r="B145" s="4" t="s">
        <v>5</v>
      </c>
      <c r="C145" s="4" t="s">
        <v>14</v>
      </c>
      <c r="D145" s="4" t="s">
        <v>11</v>
      </c>
      <c r="E145" s="4" t="s">
        <v>11</v>
      </c>
      <c r="F145" s="4" t="s">
        <v>11</v>
      </c>
    </row>
    <row r="146" spans="1:6">
      <c r="A146" t="n">
        <v>4690</v>
      </c>
      <c r="B146" s="17" t="n">
        <v>63</v>
      </c>
      <c r="C146" s="7" t="n">
        <v>0</v>
      </c>
      <c r="D146" s="7" t="n">
        <v>11</v>
      </c>
      <c r="E146" s="7" t="n">
        <v>0</v>
      </c>
      <c r="F146" s="7" t="n">
        <v>7</v>
      </c>
    </row>
    <row r="147" spans="1:6">
      <c r="A147" t="s">
        <v>4</v>
      </c>
      <c r="B147" s="4" t="s">
        <v>5</v>
      </c>
      <c r="C147" s="4" t="s">
        <v>14</v>
      </c>
      <c r="D147" s="4" t="s">
        <v>11</v>
      </c>
      <c r="E147" s="4" t="s">
        <v>10</v>
      </c>
    </row>
    <row r="148" spans="1:6">
      <c r="A148" t="n">
        <v>4698</v>
      </c>
      <c r="B148" s="18" t="n">
        <v>92</v>
      </c>
      <c r="C148" s="7" t="n">
        <v>2</v>
      </c>
      <c r="D148" s="7" t="n">
        <v>0</v>
      </c>
      <c r="E148" s="7" t="n">
        <v>0</v>
      </c>
    </row>
    <row r="149" spans="1:6">
      <c r="A149" t="s">
        <v>4</v>
      </c>
      <c r="B149" s="4" t="s">
        <v>5</v>
      </c>
      <c r="C149" s="4" t="s">
        <v>14</v>
      </c>
      <c r="D149" s="4" t="s">
        <v>11</v>
      </c>
      <c r="E149" s="4" t="s">
        <v>10</v>
      </c>
    </row>
    <row r="150" spans="1:6">
      <c r="A150" t="n">
        <v>4706</v>
      </c>
      <c r="B150" s="18" t="n">
        <v>92</v>
      </c>
      <c r="C150" s="7" t="n">
        <v>2</v>
      </c>
      <c r="D150" s="7" t="n">
        <v>1</v>
      </c>
      <c r="E150" s="7" t="n">
        <v>0</v>
      </c>
    </row>
    <row r="151" spans="1:6">
      <c r="A151" t="s">
        <v>4</v>
      </c>
      <c r="B151" s="4" t="s">
        <v>5</v>
      </c>
      <c r="C151" s="4" t="s">
        <v>14</v>
      </c>
      <c r="D151" s="4" t="s">
        <v>11</v>
      </c>
      <c r="E151" s="4" t="s">
        <v>10</v>
      </c>
    </row>
    <row r="152" spans="1:6">
      <c r="A152" t="n">
        <v>4714</v>
      </c>
      <c r="B152" s="18" t="n">
        <v>92</v>
      </c>
      <c r="C152" s="7" t="n">
        <v>2</v>
      </c>
      <c r="D152" s="7" t="n">
        <v>2</v>
      </c>
      <c r="E152" s="7" t="n">
        <v>0</v>
      </c>
    </row>
    <row r="153" spans="1:6">
      <c r="A153" t="s">
        <v>4</v>
      </c>
      <c r="B153" s="4" t="s">
        <v>5</v>
      </c>
      <c r="C153" s="4" t="s">
        <v>14</v>
      </c>
      <c r="D153" s="4" t="s">
        <v>11</v>
      </c>
      <c r="E153" s="4" t="s">
        <v>10</v>
      </c>
    </row>
    <row r="154" spans="1:6">
      <c r="A154" t="n">
        <v>4722</v>
      </c>
      <c r="B154" s="18" t="n">
        <v>92</v>
      </c>
      <c r="C154" s="7" t="n">
        <v>2</v>
      </c>
      <c r="D154" s="7" t="n">
        <v>3</v>
      </c>
      <c r="E154" s="7" t="n">
        <v>0</v>
      </c>
    </row>
    <row r="155" spans="1:6">
      <c r="A155" t="s">
        <v>4</v>
      </c>
      <c r="B155" s="4" t="s">
        <v>5</v>
      </c>
      <c r="C155" s="4" t="s">
        <v>14</v>
      </c>
      <c r="D155" s="4" t="s">
        <v>11</v>
      </c>
      <c r="E155" s="4" t="s">
        <v>10</v>
      </c>
    </row>
    <row r="156" spans="1:6">
      <c r="A156" t="n">
        <v>4730</v>
      </c>
      <c r="B156" s="18" t="n">
        <v>92</v>
      </c>
      <c r="C156" s="7" t="n">
        <v>2</v>
      </c>
      <c r="D156" s="7" t="n">
        <v>4</v>
      </c>
      <c r="E156" s="7" t="n">
        <v>0</v>
      </c>
    </row>
    <row r="157" spans="1:6">
      <c r="A157" t="s">
        <v>4</v>
      </c>
      <c r="B157" s="4" t="s">
        <v>5</v>
      </c>
      <c r="C157" s="4" t="s">
        <v>14</v>
      </c>
      <c r="D157" s="4" t="s">
        <v>11</v>
      </c>
      <c r="E157" s="4" t="s">
        <v>10</v>
      </c>
    </row>
    <row r="158" spans="1:6">
      <c r="A158" t="n">
        <v>4738</v>
      </c>
      <c r="B158" s="18" t="n">
        <v>92</v>
      </c>
      <c r="C158" s="7" t="n">
        <v>2</v>
      </c>
      <c r="D158" s="7" t="n">
        <v>5</v>
      </c>
      <c r="E158" s="7" t="n">
        <v>0</v>
      </c>
    </row>
    <row r="159" spans="1:6">
      <c r="A159" t="s">
        <v>4</v>
      </c>
      <c r="B159" s="4" t="s">
        <v>5</v>
      </c>
      <c r="C159" s="4" t="s">
        <v>14</v>
      </c>
      <c r="D159" s="4" t="s">
        <v>11</v>
      </c>
      <c r="E159" s="4" t="s">
        <v>10</v>
      </c>
    </row>
    <row r="160" spans="1:6">
      <c r="A160" t="n">
        <v>4746</v>
      </c>
      <c r="B160" s="18" t="n">
        <v>92</v>
      </c>
      <c r="C160" s="7" t="n">
        <v>2</v>
      </c>
      <c r="D160" s="7" t="n">
        <v>6</v>
      </c>
      <c r="E160" s="7" t="n">
        <v>0</v>
      </c>
    </row>
    <row r="161" spans="1:6">
      <c r="A161" t="s">
        <v>4</v>
      </c>
      <c r="B161" s="4" t="s">
        <v>5</v>
      </c>
      <c r="C161" s="4" t="s">
        <v>14</v>
      </c>
      <c r="D161" s="4" t="s">
        <v>11</v>
      </c>
      <c r="E161" s="4" t="s">
        <v>10</v>
      </c>
    </row>
    <row r="162" spans="1:6">
      <c r="A162" t="n">
        <v>4754</v>
      </c>
      <c r="B162" s="18" t="n">
        <v>92</v>
      </c>
      <c r="C162" s="7" t="n">
        <v>2</v>
      </c>
      <c r="D162" s="7" t="n">
        <v>7</v>
      </c>
      <c r="E162" s="7" t="n">
        <v>0</v>
      </c>
    </row>
    <row r="163" spans="1:6">
      <c r="A163" t="s">
        <v>4</v>
      </c>
      <c r="B163" s="4" t="s">
        <v>5</v>
      </c>
      <c r="C163" s="4" t="s">
        <v>14</v>
      </c>
      <c r="D163" s="4" t="s">
        <v>11</v>
      </c>
      <c r="E163" s="4" t="s">
        <v>10</v>
      </c>
    </row>
    <row r="164" spans="1:6">
      <c r="A164" t="n">
        <v>4762</v>
      </c>
      <c r="B164" s="18" t="n">
        <v>92</v>
      </c>
      <c r="C164" s="7" t="n">
        <v>2</v>
      </c>
      <c r="D164" s="7" t="n">
        <v>8</v>
      </c>
      <c r="E164" s="7" t="n">
        <v>0</v>
      </c>
    </row>
    <row r="165" spans="1:6">
      <c r="A165" t="s">
        <v>4</v>
      </c>
      <c r="B165" s="4" t="s">
        <v>5</v>
      </c>
      <c r="C165" s="4" t="s">
        <v>14</v>
      </c>
      <c r="D165" s="4" t="s">
        <v>11</v>
      </c>
      <c r="E165" s="4" t="s">
        <v>10</v>
      </c>
    </row>
    <row r="166" spans="1:6">
      <c r="A166" t="n">
        <v>4770</v>
      </c>
      <c r="B166" s="18" t="n">
        <v>92</v>
      </c>
      <c r="C166" s="7" t="n">
        <v>2</v>
      </c>
      <c r="D166" s="7" t="n">
        <v>11</v>
      </c>
      <c r="E166" s="7" t="n">
        <v>0</v>
      </c>
    </row>
    <row r="167" spans="1:6">
      <c r="A167" t="s">
        <v>4</v>
      </c>
      <c r="B167" s="4" t="s">
        <v>5</v>
      </c>
      <c r="C167" s="4" t="s">
        <v>14</v>
      </c>
      <c r="D167" s="4" t="s">
        <v>11</v>
      </c>
    </row>
    <row r="168" spans="1:6">
      <c r="A168" t="n">
        <v>4778</v>
      </c>
      <c r="B168" s="19" t="n">
        <v>93</v>
      </c>
      <c r="C168" s="7" t="n">
        <v>2</v>
      </c>
      <c r="D168" s="7" t="n">
        <v>0</v>
      </c>
    </row>
    <row r="169" spans="1:6">
      <c r="A169" t="s">
        <v>4</v>
      </c>
      <c r="B169" s="4" t="s">
        <v>5</v>
      </c>
      <c r="C169" s="4" t="s">
        <v>14</v>
      </c>
      <c r="D169" s="4" t="s">
        <v>11</v>
      </c>
    </row>
    <row r="170" spans="1:6">
      <c r="A170" t="n">
        <v>4782</v>
      </c>
      <c r="B170" s="19" t="n">
        <v>93</v>
      </c>
      <c r="C170" s="7" t="n">
        <v>2</v>
      </c>
      <c r="D170" s="7" t="n">
        <v>1</v>
      </c>
    </row>
    <row r="171" spans="1:6">
      <c r="A171" t="s">
        <v>4</v>
      </c>
      <c r="B171" s="4" t="s">
        <v>5</v>
      </c>
      <c r="C171" s="4" t="s">
        <v>14</v>
      </c>
      <c r="D171" s="4" t="s">
        <v>11</v>
      </c>
    </row>
    <row r="172" spans="1:6">
      <c r="A172" t="n">
        <v>4786</v>
      </c>
      <c r="B172" s="19" t="n">
        <v>93</v>
      </c>
      <c r="C172" s="7" t="n">
        <v>2</v>
      </c>
      <c r="D172" s="7" t="n">
        <v>2</v>
      </c>
    </row>
    <row r="173" spans="1:6">
      <c r="A173" t="s">
        <v>4</v>
      </c>
      <c r="B173" s="4" t="s">
        <v>5</v>
      </c>
      <c r="C173" s="4" t="s">
        <v>14</v>
      </c>
      <c r="D173" s="4" t="s">
        <v>11</v>
      </c>
    </row>
    <row r="174" spans="1:6">
      <c r="A174" t="n">
        <v>4790</v>
      </c>
      <c r="B174" s="19" t="n">
        <v>93</v>
      </c>
      <c r="C174" s="7" t="n">
        <v>2</v>
      </c>
      <c r="D174" s="7" t="n">
        <v>3</v>
      </c>
    </row>
    <row r="175" spans="1:6">
      <c r="A175" t="s">
        <v>4</v>
      </c>
      <c r="B175" s="4" t="s">
        <v>5</v>
      </c>
      <c r="C175" s="4" t="s">
        <v>14</v>
      </c>
      <c r="D175" s="4" t="s">
        <v>11</v>
      </c>
    </row>
    <row r="176" spans="1:6">
      <c r="A176" t="n">
        <v>4794</v>
      </c>
      <c r="B176" s="19" t="n">
        <v>93</v>
      </c>
      <c r="C176" s="7" t="n">
        <v>2</v>
      </c>
      <c r="D176" s="7" t="n">
        <v>4</v>
      </c>
    </row>
    <row r="177" spans="1:5">
      <c r="A177" t="s">
        <v>4</v>
      </c>
      <c r="B177" s="4" t="s">
        <v>5</v>
      </c>
      <c r="C177" s="4" t="s">
        <v>14</v>
      </c>
      <c r="D177" s="4" t="s">
        <v>11</v>
      </c>
    </row>
    <row r="178" spans="1:5">
      <c r="A178" t="n">
        <v>4798</v>
      </c>
      <c r="B178" s="19" t="n">
        <v>93</v>
      </c>
      <c r="C178" s="7" t="n">
        <v>2</v>
      </c>
      <c r="D178" s="7" t="n">
        <v>5</v>
      </c>
    </row>
    <row r="179" spans="1:5">
      <c r="A179" t="s">
        <v>4</v>
      </c>
      <c r="B179" s="4" t="s">
        <v>5</v>
      </c>
      <c r="C179" s="4" t="s">
        <v>14</v>
      </c>
      <c r="D179" s="4" t="s">
        <v>11</v>
      </c>
    </row>
    <row r="180" spans="1:5">
      <c r="A180" t="n">
        <v>4802</v>
      </c>
      <c r="B180" s="19" t="n">
        <v>93</v>
      </c>
      <c r="C180" s="7" t="n">
        <v>2</v>
      </c>
      <c r="D180" s="7" t="n">
        <v>6</v>
      </c>
    </row>
    <row r="181" spans="1:5">
      <c r="A181" t="s">
        <v>4</v>
      </c>
      <c r="B181" s="4" t="s">
        <v>5</v>
      </c>
      <c r="C181" s="4" t="s">
        <v>14</v>
      </c>
      <c r="D181" s="4" t="s">
        <v>11</v>
      </c>
    </row>
    <row r="182" spans="1:5">
      <c r="A182" t="n">
        <v>4806</v>
      </c>
      <c r="B182" s="19" t="n">
        <v>93</v>
      </c>
      <c r="C182" s="7" t="n">
        <v>2</v>
      </c>
      <c r="D182" s="7" t="n">
        <v>7</v>
      </c>
    </row>
    <row r="183" spans="1:5">
      <c r="A183" t="s">
        <v>4</v>
      </c>
      <c r="B183" s="4" t="s">
        <v>5</v>
      </c>
      <c r="C183" s="4" t="s">
        <v>14</v>
      </c>
      <c r="D183" s="4" t="s">
        <v>11</v>
      </c>
    </row>
    <row r="184" spans="1:5">
      <c r="A184" t="n">
        <v>4810</v>
      </c>
      <c r="B184" s="19" t="n">
        <v>93</v>
      </c>
      <c r="C184" s="7" t="n">
        <v>2</v>
      </c>
      <c r="D184" s="7" t="n">
        <v>8</v>
      </c>
    </row>
    <row r="185" spans="1:5">
      <c r="A185" t="s">
        <v>4</v>
      </c>
      <c r="B185" s="4" t="s">
        <v>5</v>
      </c>
      <c r="C185" s="4" t="s">
        <v>14</v>
      </c>
      <c r="D185" s="4" t="s">
        <v>11</v>
      </c>
    </row>
    <row r="186" spans="1:5">
      <c r="A186" t="n">
        <v>4814</v>
      </c>
      <c r="B186" s="19" t="n">
        <v>93</v>
      </c>
      <c r="C186" s="7" t="n">
        <v>2</v>
      </c>
      <c r="D186" s="7" t="n">
        <v>11</v>
      </c>
    </row>
    <row r="187" spans="1:5">
      <c r="A187" t="s">
        <v>4</v>
      </c>
      <c r="B187" s="4" t="s">
        <v>5</v>
      </c>
      <c r="C187" s="4" t="s">
        <v>14</v>
      </c>
      <c r="D187" s="4" t="s">
        <v>11</v>
      </c>
    </row>
    <row r="188" spans="1:5">
      <c r="A188" t="n">
        <v>4818</v>
      </c>
      <c r="B188" s="20" t="n">
        <v>95</v>
      </c>
      <c r="C188" s="7" t="n">
        <v>4</v>
      </c>
      <c r="D188" s="7" t="n">
        <v>3</v>
      </c>
    </row>
    <row r="189" spans="1:5">
      <c r="A189" t="s">
        <v>4</v>
      </c>
      <c r="B189" s="4" t="s">
        <v>5</v>
      </c>
      <c r="C189" s="4" t="s">
        <v>14</v>
      </c>
      <c r="D189" s="4" t="s">
        <v>11</v>
      </c>
      <c r="E189" s="4" t="s">
        <v>11</v>
      </c>
      <c r="F189" s="4" t="s">
        <v>11</v>
      </c>
    </row>
    <row r="190" spans="1:5">
      <c r="A190" t="n">
        <v>4822</v>
      </c>
      <c r="B190" s="20" t="n">
        <v>95</v>
      </c>
      <c r="C190" s="7" t="n">
        <v>2</v>
      </c>
      <c r="D190" s="7" t="n">
        <v>0</v>
      </c>
      <c r="E190" s="7" t="n">
        <v>1</v>
      </c>
      <c r="F190" s="7" t="n">
        <v>1</v>
      </c>
    </row>
    <row r="191" spans="1:5">
      <c r="A191" t="s">
        <v>4</v>
      </c>
      <c r="B191" s="4" t="s">
        <v>5</v>
      </c>
      <c r="C191" s="4" t="s">
        <v>14</v>
      </c>
      <c r="D191" s="4" t="s">
        <v>11</v>
      </c>
      <c r="E191" s="4" t="s">
        <v>11</v>
      </c>
      <c r="F191" s="4" t="s">
        <v>11</v>
      </c>
    </row>
    <row r="192" spans="1:5">
      <c r="A192" t="n">
        <v>4830</v>
      </c>
      <c r="B192" s="20" t="n">
        <v>95</v>
      </c>
      <c r="C192" s="7" t="n">
        <v>2</v>
      </c>
      <c r="D192" s="7" t="n">
        <v>0</v>
      </c>
      <c r="E192" s="7" t="n">
        <v>2</v>
      </c>
      <c r="F192" s="7" t="n">
        <v>1</v>
      </c>
    </row>
    <row r="193" spans="1:6">
      <c r="A193" t="s">
        <v>4</v>
      </c>
      <c r="B193" s="4" t="s">
        <v>5</v>
      </c>
      <c r="C193" s="4" t="s">
        <v>14</v>
      </c>
      <c r="D193" s="4" t="s">
        <v>11</v>
      </c>
      <c r="E193" s="4" t="s">
        <v>11</v>
      </c>
      <c r="F193" s="4" t="s">
        <v>11</v>
      </c>
    </row>
    <row r="194" spans="1:6">
      <c r="A194" t="n">
        <v>4838</v>
      </c>
      <c r="B194" s="20" t="n">
        <v>95</v>
      </c>
      <c r="C194" s="7" t="n">
        <v>2</v>
      </c>
      <c r="D194" s="7" t="n">
        <v>0</v>
      </c>
      <c r="E194" s="7" t="n">
        <v>3</v>
      </c>
      <c r="F194" s="7" t="n">
        <v>1</v>
      </c>
    </row>
    <row r="195" spans="1:6">
      <c r="A195" t="s">
        <v>4</v>
      </c>
      <c r="B195" s="4" t="s">
        <v>5</v>
      </c>
      <c r="C195" s="4" t="s">
        <v>14</v>
      </c>
      <c r="D195" s="4" t="s">
        <v>11</v>
      </c>
      <c r="E195" s="4" t="s">
        <v>11</v>
      </c>
      <c r="F195" s="4" t="s">
        <v>11</v>
      </c>
    </row>
    <row r="196" spans="1:6">
      <c r="A196" t="n">
        <v>4846</v>
      </c>
      <c r="B196" s="20" t="n">
        <v>95</v>
      </c>
      <c r="C196" s="7" t="n">
        <v>2</v>
      </c>
      <c r="D196" s="7" t="n">
        <v>1</v>
      </c>
      <c r="E196" s="7" t="n">
        <v>2</v>
      </c>
      <c r="F196" s="7" t="n">
        <v>1</v>
      </c>
    </row>
    <row r="197" spans="1:6">
      <c r="A197" t="s">
        <v>4</v>
      </c>
      <c r="B197" s="4" t="s">
        <v>5</v>
      </c>
      <c r="C197" s="4" t="s">
        <v>14</v>
      </c>
      <c r="D197" s="4" t="s">
        <v>11</v>
      </c>
      <c r="E197" s="4" t="s">
        <v>11</v>
      </c>
      <c r="F197" s="4" t="s">
        <v>11</v>
      </c>
    </row>
    <row r="198" spans="1:6">
      <c r="A198" t="n">
        <v>4854</v>
      </c>
      <c r="B198" s="20" t="n">
        <v>95</v>
      </c>
      <c r="C198" s="7" t="n">
        <v>2</v>
      </c>
      <c r="D198" s="7" t="n">
        <v>1</v>
      </c>
      <c r="E198" s="7" t="n">
        <v>3</v>
      </c>
      <c r="F198" s="7" t="n">
        <v>1</v>
      </c>
    </row>
    <row r="199" spans="1:6">
      <c r="A199" t="s">
        <v>4</v>
      </c>
      <c r="B199" s="4" t="s">
        <v>5</v>
      </c>
      <c r="C199" s="4" t="s">
        <v>14</v>
      </c>
      <c r="D199" s="4" t="s">
        <v>11</v>
      </c>
      <c r="E199" s="4" t="s">
        <v>11</v>
      </c>
      <c r="F199" s="4" t="s">
        <v>11</v>
      </c>
    </row>
    <row r="200" spans="1:6">
      <c r="A200" t="n">
        <v>4862</v>
      </c>
      <c r="B200" s="20" t="n">
        <v>95</v>
      </c>
      <c r="C200" s="7" t="n">
        <v>2</v>
      </c>
      <c r="D200" s="7" t="n">
        <v>2</v>
      </c>
      <c r="E200" s="7" t="n">
        <v>3</v>
      </c>
      <c r="F200" s="7" t="n">
        <v>1</v>
      </c>
    </row>
    <row r="201" spans="1:6">
      <c r="A201" t="s">
        <v>4</v>
      </c>
      <c r="B201" s="4" t="s">
        <v>5</v>
      </c>
      <c r="C201" s="4" t="s">
        <v>14</v>
      </c>
      <c r="D201" s="4" t="s">
        <v>11</v>
      </c>
      <c r="E201" s="4" t="s">
        <v>11</v>
      </c>
      <c r="F201" s="4" t="s">
        <v>14</v>
      </c>
      <c r="G201" s="4" t="s">
        <v>10</v>
      </c>
    </row>
    <row r="202" spans="1:6">
      <c r="A202" t="n">
        <v>4870</v>
      </c>
      <c r="B202" s="20" t="n">
        <v>95</v>
      </c>
      <c r="C202" s="7" t="n">
        <v>0</v>
      </c>
      <c r="D202" s="7" t="n">
        <v>0</v>
      </c>
      <c r="E202" s="7" t="n">
        <v>1</v>
      </c>
      <c r="F202" s="7" t="n">
        <v>255</v>
      </c>
      <c r="G202" s="7" t="n">
        <v>0</v>
      </c>
    </row>
    <row r="203" spans="1:6">
      <c r="A203" t="s">
        <v>4</v>
      </c>
      <c r="B203" s="4" t="s">
        <v>5</v>
      </c>
      <c r="C203" s="4" t="s">
        <v>14</v>
      </c>
      <c r="D203" s="4" t="s">
        <v>11</v>
      </c>
      <c r="E203" s="4" t="s">
        <v>11</v>
      </c>
      <c r="F203" s="4" t="s">
        <v>14</v>
      </c>
      <c r="G203" s="4" t="s">
        <v>10</v>
      </c>
    </row>
    <row r="204" spans="1:6">
      <c r="A204" t="n">
        <v>4881</v>
      </c>
      <c r="B204" s="20" t="n">
        <v>95</v>
      </c>
      <c r="C204" s="7" t="n">
        <v>0</v>
      </c>
      <c r="D204" s="7" t="n">
        <v>2</v>
      </c>
      <c r="E204" s="7" t="n">
        <v>3</v>
      </c>
      <c r="F204" s="7" t="n">
        <v>255</v>
      </c>
      <c r="G204" s="7" t="n">
        <v>0</v>
      </c>
    </row>
    <row r="205" spans="1:6">
      <c r="A205" t="s">
        <v>4</v>
      </c>
      <c r="B205" s="4" t="s">
        <v>5</v>
      </c>
      <c r="C205" s="4" t="s">
        <v>14</v>
      </c>
      <c r="D205" s="4" t="s">
        <v>11</v>
      </c>
      <c r="E205" s="4" t="s">
        <v>10</v>
      </c>
    </row>
    <row r="206" spans="1:6">
      <c r="A206" t="n">
        <v>4892</v>
      </c>
      <c r="B206" s="21" t="n">
        <v>101</v>
      </c>
      <c r="C206" s="7" t="n">
        <v>0</v>
      </c>
      <c r="D206" s="7" t="n">
        <v>1200</v>
      </c>
      <c r="E206" s="7" t="n">
        <v>1</v>
      </c>
    </row>
    <row r="207" spans="1:6">
      <c r="A207" t="s">
        <v>4</v>
      </c>
      <c r="B207" s="4" t="s">
        <v>5</v>
      </c>
      <c r="C207" s="4" t="s">
        <v>14</v>
      </c>
      <c r="D207" s="4" t="s">
        <v>11</v>
      </c>
      <c r="E207" s="4" t="s">
        <v>10</v>
      </c>
    </row>
    <row r="208" spans="1:6">
      <c r="A208" t="n">
        <v>4900</v>
      </c>
      <c r="B208" s="21" t="n">
        <v>101</v>
      </c>
      <c r="C208" s="7" t="n">
        <v>0</v>
      </c>
      <c r="D208" s="7" t="n">
        <v>1201</v>
      </c>
      <c r="E208" s="7" t="n">
        <v>1</v>
      </c>
    </row>
    <row r="209" spans="1:7">
      <c r="A209" t="s">
        <v>4</v>
      </c>
      <c r="B209" s="4" t="s">
        <v>5</v>
      </c>
      <c r="C209" s="4" t="s">
        <v>14</v>
      </c>
      <c r="D209" s="4" t="s">
        <v>11</v>
      </c>
      <c r="E209" s="4" t="s">
        <v>10</v>
      </c>
    </row>
    <row r="210" spans="1:7">
      <c r="A210" t="n">
        <v>4908</v>
      </c>
      <c r="B210" s="21" t="n">
        <v>101</v>
      </c>
      <c r="C210" s="7" t="n">
        <v>0</v>
      </c>
      <c r="D210" s="7" t="n">
        <v>1202</v>
      </c>
      <c r="E210" s="7" t="n">
        <v>1</v>
      </c>
    </row>
    <row r="211" spans="1:7">
      <c r="A211" t="s">
        <v>4</v>
      </c>
      <c r="B211" s="4" t="s">
        <v>5</v>
      </c>
      <c r="C211" s="4" t="s">
        <v>14</v>
      </c>
      <c r="D211" s="4" t="s">
        <v>11</v>
      </c>
      <c r="E211" s="4" t="s">
        <v>10</v>
      </c>
    </row>
    <row r="212" spans="1:7">
      <c r="A212" t="n">
        <v>4916</v>
      </c>
      <c r="B212" s="21" t="n">
        <v>101</v>
      </c>
      <c r="C212" s="7" t="n">
        <v>0</v>
      </c>
      <c r="D212" s="7" t="n">
        <v>1250</v>
      </c>
      <c r="E212" s="7" t="n">
        <v>1</v>
      </c>
    </row>
    <row r="213" spans="1:7">
      <c r="A213" t="s">
        <v>4</v>
      </c>
      <c r="B213" s="4" t="s">
        <v>5</v>
      </c>
      <c r="C213" s="4" t="s">
        <v>14</v>
      </c>
      <c r="D213" s="4" t="s">
        <v>11</v>
      </c>
      <c r="E213" s="4" t="s">
        <v>10</v>
      </c>
    </row>
    <row r="214" spans="1:7">
      <c r="A214" t="n">
        <v>4924</v>
      </c>
      <c r="B214" s="21" t="n">
        <v>101</v>
      </c>
      <c r="C214" s="7" t="n">
        <v>0</v>
      </c>
      <c r="D214" s="7" t="n">
        <v>1350</v>
      </c>
      <c r="E214" s="7" t="n">
        <v>1</v>
      </c>
    </row>
    <row r="215" spans="1:7">
      <c r="A215" t="s">
        <v>4</v>
      </c>
      <c r="B215" s="4" t="s">
        <v>5</v>
      </c>
      <c r="C215" s="4" t="s">
        <v>14</v>
      </c>
      <c r="D215" s="4" t="s">
        <v>11</v>
      </c>
      <c r="E215" s="4" t="s">
        <v>10</v>
      </c>
    </row>
    <row r="216" spans="1:7">
      <c r="A216" t="n">
        <v>4932</v>
      </c>
      <c r="B216" s="21" t="n">
        <v>101</v>
      </c>
      <c r="C216" s="7" t="n">
        <v>0</v>
      </c>
      <c r="D216" s="7" t="n">
        <v>1450</v>
      </c>
      <c r="E216" s="7" t="n">
        <v>1</v>
      </c>
    </row>
    <row r="217" spans="1:7">
      <c r="A217" t="s">
        <v>4</v>
      </c>
      <c r="B217" s="4" t="s">
        <v>5</v>
      </c>
      <c r="C217" s="4" t="s">
        <v>14</v>
      </c>
      <c r="D217" s="4" t="s">
        <v>11</v>
      </c>
      <c r="E217" s="4" t="s">
        <v>10</v>
      </c>
    </row>
    <row r="218" spans="1:7">
      <c r="A218" t="n">
        <v>4940</v>
      </c>
      <c r="B218" s="21" t="n">
        <v>101</v>
      </c>
      <c r="C218" s="7" t="n">
        <v>0</v>
      </c>
      <c r="D218" s="7" t="n">
        <v>1500</v>
      </c>
      <c r="E218" s="7" t="n">
        <v>1</v>
      </c>
    </row>
    <row r="219" spans="1:7">
      <c r="A219" t="s">
        <v>4</v>
      </c>
      <c r="B219" s="4" t="s">
        <v>5</v>
      </c>
      <c r="C219" s="4" t="s">
        <v>14</v>
      </c>
      <c r="D219" s="4" t="s">
        <v>11</v>
      </c>
      <c r="E219" s="4" t="s">
        <v>10</v>
      </c>
    </row>
    <row r="220" spans="1:7">
      <c r="A220" t="n">
        <v>4948</v>
      </c>
      <c r="B220" s="21" t="n">
        <v>101</v>
      </c>
      <c r="C220" s="7" t="n">
        <v>0</v>
      </c>
      <c r="D220" s="7" t="n">
        <v>1350</v>
      </c>
      <c r="E220" s="7" t="n">
        <v>1</v>
      </c>
    </row>
    <row r="221" spans="1:7">
      <c r="A221" t="s">
        <v>4</v>
      </c>
      <c r="B221" s="4" t="s">
        <v>5</v>
      </c>
      <c r="C221" s="4" t="s">
        <v>14</v>
      </c>
      <c r="D221" s="4" t="s">
        <v>11</v>
      </c>
      <c r="E221" s="4" t="s">
        <v>10</v>
      </c>
    </row>
    <row r="222" spans="1:7">
      <c r="A222" t="n">
        <v>4956</v>
      </c>
      <c r="B222" s="21" t="n">
        <v>101</v>
      </c>
      <c r="C222" s="7" t="n">
        <v>0</v>
      </c>
      <c r="D222" s="7" t="n">
        <v>1550</v>
      </c>
      <c r="E222" s="7" t="n">
        <v>1</v>
      </c>
    </row>
    <row r="223" spans="1:7">
      <c r="A223" t="s">
        <v>4</v>
      </c>
      <c r="B223" s="4" t="s">
        <v>5</v>
      </c>
      <c r="C223" s="4" t="s">
        <v>14</v>
      </c>
      <c r="D223" s="4" t="s">
        <v>11</v>
      </c>
      <c r="E223" s="4" t="s">
        <v>10</v>
      </c>
    </row>
    <row r="224" spans="1:7">
      <c r="A224" t="n">
        <v>4964</v>
      </c>
      <c r="B224" s="21" t="n">
        <v>101</v>
      </c>
      <c r="C224" s="7" t="n">
        <v>0</v>
      </c>
      <c r="D224" s="7" t="n">
        <v>1600</v>
      </c>
      <c r="E224" s="7" t="n">
        <v>1</v>
      </c>
    </row>
    <row r="225" spans="1:5">
      <c r="A225" t="s">
        <v>4</v>
      </c>
      <c r="B225" s="4" t="s">
        <v>5</v>
      </c>
      <c r="C225" s="4" t="s">
        <v>14</v>
      </c>
      <c r="D225" s="4" t="s">
        <v>11</v>
      </c>
      <c r="E225" s="4" t="s">
        <v>10</v>
      </c>
    </row>
    <row r="226" spans="1:5">
      <c r="A226" t="n">
        <v>4972</v>
      </c>
      <c r="B226" s="21" t="n">
        <v>101</v>
      </c>
      <c r="C226" s="7" t="n">
        <v>0</v>
      </c>
      <c r="D226" s="7" t="n">
        <v>1650</v>
      </c>
      <c r="E226" s="7" t="n">
        <v>1</v>
      </c>
    </row>
    <row r="227" spans="1:5">
      <c r="A227" t="s">
        <v>4</v>
      </c>
      <c r="B227" s="4" t="s">
        <v>5</v>
      </c>
      <c r="C227" s="4" t="s">
        <v>14</v>
      </c>
      <c r="D227" s="4" t="s">
        <v>11</v>
      </c>
      <c r="E227" s="4" t="s">
        <v>10</v>
      </c>
    </row>
    <row r="228" spans="1:5">
      <c r="A228" t="n">
        <v>4980</v>
      </c>
      <c r="B228" s="21" t="n">
        <v>101</v>
      </c>
      <c r="C228" s="7" t="n">
        <v>0</v>
      </c>
      <c r="D228" s="7" t="n">
        <v>1700</v>
      </c>
      <c r="E228" s="7" t="n">
        <v>1</v>
      </c>
    </row>
    <row r="229" spans="1:5">
      <c r="A229" t="s">
        <v>4</v>
      </c>
      <c r="B229" s="4" t="s">
        <v>5</v>
      </c>
      <c r="C229" s="4" t="s">
        <v>14</v>
      </c>
      <c r="D229" s="4" t="s">
        <v>11</v>
      </c>
      <c r="E229" s="4" t="s">
        <v>10</v>
      </c>
    </row>
    <row r="230" spans="1:5">
      <c r="A230" t="n">
        <v>4988</v>
      </c>
      <c r="B230" s="21" t="n">
        <v>101</v>
      </c>
      <c r="C230" s="7" t="n">
        <v>0</v>
      </c>
      <c r="D230" s="7" t="n">
        <v>400</v>
      </c>
      <c r="E230" s="7" t="n">
        <v>9</v>
      </c>
    </row>
    <row r="231" spans="1:5">
      <c r="A231" t="s">
        <v>4</v>
      </c>
      <c r="B231" s="4" t="s">
        <v>5</v>
      </c>
      <c r="C231" s="4" t="s">
        <v>14</v>
      </c>
      <c r="D231" s="4" t="s">
        <v>11</v>
      </c>
      <c r="E231" s="4" t="s">
        <v>10</v>
      </c>
    </row>
    <row r="232" spans="1:5">
      <c r="A232" t="n">
        <v>4996</v>
      </c>
      <c r="B232" s="21" t="n">
        <v>101</v>
      </c>
      <c r="C232" s="7" t="n">
        <v>0</v>
      </c>
      <c r="D232" s="7" t="n">
        <v>550</v>
      </c>
      <c r="E232" s="7" t="n">
        <v>9</v>
      </c>
    </row>
    <row r="233" spans="1:5">
      <c r="A233" t="s">
        <v>4</v>
      </c>
      <c r="B233" s="4" t="s">
        <v>5</v>
      </c>
      <c r="C233" s="4" t="s">
        <v>14</v>
      </c>
      <c r="D233" s="4" t="s">
        <v>11</v>
      </c>
      <c r="E233" s="4" t="s">
        <v>11</v>
      </c>
      <c r="F233" s="4" t="s">
        <v>14</v>
      </c>
    </row>
    <row r="234" spans="1:5">
      <c r="A234" t="n">
        <v>5004</v>
      </c>
      <c r="B234" s="22" t="n">
        <v>102</v>
      </c>
      <c r="C234" s="7" t="n">
        <v>0</v>
      </c>
      <c r="D234" s="7" t="n">
        <v>0</v>
      </c>
      <c r="E234" s="7" t="n">
        <v>1200</v>
      </c>
      <c r="F234" s="7" t="n">
        <v>255</v>
      </c>
    </row>
    <row r="235" spans="1:5">
      <c r="A235" t="s">
        <v>4</v>
      </c>
      <c r="B235" s="4" t="s">
        <v>5</v>
      </c>
      <c r="C235" s="4" t="s">
        <v>14</v>
      </c>
      <c r="D235" s="4" t="s">
        <v>11</v>
      </c>
      <c r="E235" s="4" t="s">
        <v>11</v>
      </c>
      <c r="F235" s="4" t="s">
        <v>14</v>
      </c>
    </row>
    <row r="236" spans="1:5">
      <c r="A236" t="n">
        <v>5011</v>
      </c>
      <c r="B236" s="22" t="n">
        <v>102</v>
      </c>
      <c r="C236" s="7" t="n">
        <v>0</v>
      </c>
      <c r="D236" s="7" t="n">
        <v>0</v>
      </c>
      <c r="E236" s="7" t="n">
        <v>400</v>
      </c>
      <c r="F236" s="7" t="n">
        <v>255</v>
      </c>
    </row>
    <row r="237" spans="1:5">
      <c r="A237" t="s">
        <v>4</v>
      </c>
      <c r="B237" s="4" t="s">
        <v>5</v>
      </c>
      <c r="C237" s="4" t="s">
        <v>14</v>
      </c>
      <c r="D237" s="4" t="s">
        <v>11</v>
      </c>
      <c r="E237" s="4" t="s">
        <v>11</v>
      </c>
      <c r="F237" s="4" t="s">
        <v>14</v>
      </c>
    </row>
    <row r="238" spans="1:5">
      <c r="A238" t="n">
        <v>5018</v>
      </c>
      <c r="B238" s="22" t="n">
        <v>102</v>
      </c>
      <c r="C238" s="7" t="n">
        <v>0</v>
      </c>
      <c r="D238" s="7" t="n">
        <v>0</v>
      </c>
      <c r="E238" s="7" t="n">
        <v>550</v>
      </c>
      <c r="F238" s="7" t="n">
        <v>255</v>
      </c>
    </row>
    <row r="239" spans="1:5">
      <c r="A239" t="s">
        <v>4</v>
      </c>
      <c r="B239" s="4" t="s">
        <v>5</v>
      </c>
      <c r="C239" s="4" t="s">
        <v>14</v>
      </c>
      <c r="D239" s="4" t="s">
        <v>11</v>
      </c>
      <c r="E239" s="4" t="s">
        <v>11</v>
      </c>
      <c r="F239" s="4" t="s">
        <v>14</v>
      </c>
    </row>
    <row r="240" spans="1:5">
      <c r="A240" t="n">
        <v>5025</v>
      </c>
      <c r="B240" s="22" t="n">
        <v>102</v>
      </c>
      <c r="C240" s="7" t="n">
        <v>0</v>
      </c>
      <c r="D240" s="7" t="n">
        <v>1</v>
      </c>
      <c r="E240" s="7" t="n">
        <v>1250</v>
      </c>
      <c r="F240" s="7" t="n">
        <v>255</v>
      </c>
    </row>
    <row r="241" spans="1:6">
      <c r="A241" t="s">
        <v>4</v>
      </c>
      <c r="B241" s="4" t="s">
        <v>5</v>
      </c>
      <c r="C241" s="4" t="s">
        <v>14</v>
      </c>
      <c r="D241" s="4" t="s">
        <v>11</v>
      </c>
      <c r="E241" s="4" t="s">
        <v>11</v>
      </c>
      <c r="F241" s="4" t="s">
        <v>14</v>
      </c>
    </row>
    <row r="242" spans="1:6">
      <c r="A242" t="n">
        <v>5032</v>
      </c>
      <c r="B242" s="22" t="n">
        <v>102</v>
      </c>
      <c r="C242" s="7" t="n">
        <v>0</v>
      </c>
      <c r="D242" s="7" t="n">
        <v>1</v>
      </c>
      <c r="E242" s="7" t="n">
        <v>400</v>
      </c>
      <c r="F242" s="7" t="n">
        <v>255</v>
      </c>
    </row>
    <row r="243" spans="1:6">
      <c r="A243" t="s">
        <v>4</v>
      </c>
      <c r="B243" s="4" t="s">
        <v>5</v>
      </c>
      <c r="C243" s="4" t="s">
        <v>14</v>
      </c>
      <c r="D243" s="4" t="s">
        <v>11</v>
      </c>
      <c r="E243" s="4" t="s">
        <v>11</v>
      </c>
      <c r="F243" s="4" t="s">
        <v>14</v>
      </c>
    </row>
    <row r="244" spans="1:6">
      <c r="A244" t="n">
        <v>5039</v>
      </c>
      <c r="B244" s="22" t="n">
        <v>102</v>
      </c>
      <c r="C244" s="7" t="n">
        <v>0</v>
      </c>
      <c r="D244" s="7" t="n">
        <v>1</v>
      </c>
      <c r="E244" s="7" t="n">
        <v>550</v>
      </c>
      <c r="F244" s="7" t="n">
        <v>255</v>
      </c>
    </row>
    <row r="245" spans="1:6">
      <c r="A245" t="s">
        <v>4</v>
      </c>
      <c r="B245" s="4" t="s">
        <v>5</v>
      </c>
      <c r="C245" s="4" t="s">
        <v>14</v>
      </c>
      <c r="D245" s="4" t="s">
        <v>11</v>
      </c>
      <c r="E245" s="4" t="s">
        <v>11</v>
      </c>
      <c r="F245" s="4" t="s">
        <v>14</v>
      </c>
    </row>
    <row r="246" spans="1:6">
      <c r="A246" t="n">
        <v>5046</v>
      </c>
      <c r="B246" s="22" t="n">
        <v>102</v>
      </c>
      <c r="C246" s="7" t="n">
        <v>0</v>
      </c>
      <c r="D246" s="7" t="n">
        <v>2</v>
      </c>
      <c r="E246" s="7" t="n">
        <v>1350</v>
      </c>
      <c r="F246" s="7" t="n">
        <v>255</v>
      </c>
    </row>
    <row r="247" spans="1:6">
      <c r="A247" t="s">
        <v>4</v>
      </c>
      <c r="B247" s="4" t="s">
        <v>5</v>
      </c>
      <c r="C247" s="4" t="s">
        <v>14</v>
      </c>
      <c r="D247" s="4" t="s">
        <v>11</v>
      </c>
      <c r="E247" s="4" t="s">
        <v>11</v>
      </c>
      <c r="F247" s="4" t="s">
        <v>14</v>
      </c>
    </row>
    <row r="248" spans="1:6">
      <c r="A248" t="n">
        <v>5053</v>
      </c>
      <c r="B248" s="22" t="n">
        <v>102</v>
      </c>
      <c r="C248" s="7" t="n">
        <v>0</v>
      </c>
      <c r="D248" s="7" t="n">
        <v>2</v>
      </c>
      <c r="E248" s="7" t="n">
        <v>400</v>
      </c>
      <c r="F248" s="7" t="n">
        <v>255</v>
      </c>
    </row>
    <row r="249" spans="1:6">
      <c r="A249" t="s">
        <v>4</v>
      </c>
      <c r="B249" s="4" t="s">
        <v>5</v>
      </c>
      <c r="C249" s="4" t="s">
        <v>14</v>
      </c>
      <c r="D249" s="4" t="s">
        <v>11</v>
      </c>
      <c r="E249" s="4" t="s">
        <v>11</v>
      </c>
      <c r="F249" s="4" t="s">
        <v>14</v>
      </c>
    </row>
    <row r="250" spans="1:6">
      <c r="A250" t="n">
        <v>5060</v>
      </c>
      <c r="B250" s="22" t="n">
        <v>102</v>
      </c>
      <c r="C250" s="7" t="n">
        <v>0</v>
      </c>
      <c r="D250" s="7" t="n">
        <v>2</v>
      </c>
      <c r="E250" s="7" t="n">
        <v>550</v>
      </c>
      <c r="F250" s="7" t="n">
        <v>255</v>
      </c>
    </row>
    <row r="251" spans="1:6">
      <c r="A251" t="s">
        <v>4</v>
      </c>
      <c r="B251" s="4" t="s">
        <v>5</v>
      </c>
      <c r="C251" s="4" t="s">
        <v>14</v>
      </c>
      <c r="D251" s="4" t="s">
        <v>11</v>
      </c>
      <c r="E251" s="4" t="s">
        <v>11</v>
      </c>
      <c r="F251" s="4" t="s">
        <v>14</v>
      </c>
    </row>
    <row r="252" spans="1:6">
      <c r="A252" t="n">
        <v>5067</v>
      </c>
      <c r="B252" s="22" t="n">
        <v>102</v>
      </c>
      <c r="C252" s="7" t="n">
        <v>0</v>
      </c>
      <c r="D252" s="7" t="n">
        <v>3</v>
      </c>
      <c r="E252" s="7" t="n">
        <v>1450</v>
      </c>
      <c r="F252" s="7" t="n">
        <v>255</v>
      </c>
    </row>
    <row r="253" spans="1:6">
      <c r="A253" t="s">
        <v>4</v>
      </c>
      <c r="B253" s="4" t="s">
        <v>5</v>
      </c>
      <c r="C253" s="4" t="s">
        <v>14</v>
      </c>
      <c r="D253" s="4" t="s">
        <v>11</v>
      </c>
      <c r="E253" s="4" t="s">
        <v>11</v>
      </c>
      <c r="F253" s="4" t="s">
        <v>14</v>
      </c>
    </row>
    <row r="254" spans="1:6">
      <c r="A254" t="n">
        <v>5074</v>
      </c>
      <c r="B254" s="22" t="n">
        <v>102</v>
      </c>
      <c r="C254" s="7" t="n">
        <v>0</v>
      </c>
      <c r="D254" s="7" t="n">
        <v>3</v>
      </c>
      <c r="E254" s="7" t="n">
        <v>400</v>
      </c>
      <c r="F254" s="7" t="n">
        <v>255</v>
      </c>
    </row>
    <row r="255" spans="1:6">
      <c r="A255" t="s">
        <v>4</v>
      </c>
      <c r="B255" s="4" t="s">
        <v>5</v>
      </c>
      <c r="C255" s="4" t="s">
        <v>14</v>
      </c>
      <c r="D255" s="4" t="s">
        <v>11</v>
      </c>
      <c r="E255" s="4" t="s">
        <v>11</v>
      </c>
      <c r="F255" s="4" t="s">
        <v>14</v>
      </c>
    </row>
    <row r="256" spans="1:6">
      <c r="A256" t="n">
        <v>5081</v>
      </c>
      <c r="B256" s="22" t="n">
        <v>102</v>
      </c>
      <c r="C256" s="7" t="n">
        <v>0</v>
      </c>
      <c r="D256" s="7" t="n">
        <v>3</v>
      </c>
      <c r="E256" s="7" t="n">
        <v>550</v>
      </c>
      <c r="F256" s="7" t="n">
        <v>255</v>
      </c>
    </row>
    <row r="257" spans="1:6">
      <c r="A257" t="s">
        <v>4</v>
      </c>
      <c r="B257" s="4" t="s">
        <v>5</v>
      </c>
      <c r="C257" s="4" t="s">
        <v>14</v>
      </c>
      <c r="D257" s="4" t="s">
        <v>11</v>
      </c>
      <c r="E257" s="4" t="s">
        <v>11</v>
      </c>
      <c r="F257" s="4" t="s">
        <v>14</v>
      </c>
    </row>
    <row r="258" spans="1:6">
      <c r="A258" t="n">
        <v>5088</v>
      </c>
      <c r="B258" s="22" t="n">
        <v>102</v>
      </c>
      <c r="C258" s="7" t="n">
        <v>0</v>
      </c>
      <c r="D258" s="7" t="n">
        <v>4</v>
      </c>
      <c r="E258" s="7" t="n">
        <v>1500</v>
      </c>
      <c r="F258" s="7" t="n">
        <v>255</v>
      </c>
    </row>
    <row r="259" spans="1:6">
      <c r="A259" t="s">
        <v>4</v>
      </c>
      <c r="B259" s="4" t="s">
        <v>5</v>
      </c>
      <c r="C259" s="4" t="s">
        <v>14</v>
      </c>
      <c r="D259" s="4" t="s">
        <v>11</v>
      </c>
      <c r="E259" s="4" t="s">
        <v>11</v>
      </c>
      <c r="F259" s="4" t="s">
        <v>14</v>
      </c>
    </row>
    <row r="260" spans="1:6">
      <c r="A260" t="n">
        <v>5095</v>
      </c>
      <c r="B260" s="22" t="n">
        <v>102</v>
      </c>
      <c r="C260" s="7" t="n">
        <v>0</v>
      </c>
      <c r="D260" s="7" t="n">
        <v>4</v>
      </c>
      <c r="E260" s="7" t="n">
        <v>400</v>
      </c>
      <c r="F260" s="7" t="n">
        <v>255</v>
      </c>
    </row>
    <row r="261" spans="1:6">
      <c r="A261" t="s">
        <v>4</v>
      </c>
      <c r="B261" s="4" t="s">
        <v>5</v>
      </c>
      <c r="C261" s="4" t="s">
        <v>14</v>
      </c>
      <c r="D261" s="4" t="s">
        <v>11</v>
      </c>
      <c r="E261" s="4" t="s">
        <v>11</v>
      </c>
      <c r="F261" s="4" t="s">
        <v>14</v>
      </c>
    </row>
    <row r="262" spans="1:6">
      <c r="A262" t="n">
        <v>5102</v>
      </c>
      <c r="B262" s="22" t="n">
        <v>102</v>
      </c>
      <c r="C262" s="7" t="n">
        <v>0</v>
      </c>
      <c r="D262" s="7" t="n">
        <v>4</v>
      </c>
      <c r="E262" s="7" t="n">
        <v>550</v>
      </c>
      <c r="F262" s="7" t="n">
        <v>255</v>
      </c>
    </row>
    <row r="263" spans="1:6">
      <c r="A263" t="s">
        <v>4</v>
      </c>
      <c r="B263" s="4" t="s">
        <v>5</v>
      </c>
      <c r="C263" s="4" t="s">
        <v>14</v>
      </c>
      <c r="D263" s="4" t="s">
        <v>11</v>
      </c>
      <c r="E263" s="4" t="s">
        <v>11</v>
      </c>
      <c r="F263" s="4" t="s">
        <v>14</v>
      </c>
    </row>
    <row r="264" spans="1:6">
      <c r="A264" t="n">
        <v>5109</v>
      </c>
      <c r="B264" s="22" t="n">
        <v>102</v>
      </c>
      <c r="C264" s="7" t="n">
        <v>0</v>
      </c>
      <c r="D264" s="7" t="n">
        <v>5</v>
      </c>
      <c r="E264" s="7" t="n">
        <v>1400</v>
      </c>
      <c r="F264" s="7" t="n">
        <v>255</v>
      </c>
    </row>
    <row r="265" spans="1:6">
      <c r="A265" t="s">
        <v>4</v>
      </c>
      <c r="B265" s="4" t="s">
        <v>5</v>
      </c>
      <c r="C265" s="4" t="s">
        <v>14</v>
      </c>
      <c r="D265" s="4" t="s">
        <v>11</v>
      </c>
      <c r="E265" s="4" t="s">
        <v>11</v>
      </c>
      <c r="F265" s="4" t="s">
        <v>14</v>
      </c>
    </row>
    <row r="266" spans="1:6">
      <c r="A266" t="n">
        <v>5116</v>
      </c>
      <c r="B266" s="22" t="n">
        <v>102</v>
      </c>
      <c r="C266" s="7" t="n">
        <v>0</v>
      </c>
      <c r="D266" s="7" t="n">
        <v>5</v>
      </c>
      <c r="E266" s="7" t="n">
        <v>400</v>
      </c>
      <c r="F266" s="7" t="n">
        <v>255</v>
      </c>
    </row>
    <row r="267" spans="1:6">
      <c r="A267" t="s">
        <v>4</v>
      </c>
      <c r="B267" s="4" t="s">
        <v>5</v>
      </c>
      <c r="C267" s="4" t="s">
        <v>14</v>
      </c>
      <c r="D267" s="4" t="s">
        <v>11</v>
      </c>
      <c r="E267" s="4" t="s">
        <v>11</v>
      </c>
      <c r="F267" s="4" t="s">
        <v>14</v>
      </c>
    </row>
    <row r="268" spans="1:6">
      <c r="A268" t="n">
        <v>5123</v>
      </c>
      <c r="B268" s="22" t="n">
        <v>102</v>
      </c>
      <c r="C268" s="7" t="n">
        <v>0</v>
      </c>
      <c r="D268" s="7" t="n">
        <v>5</v>
      </c>
      <c r="E268" s="7" t="n">
        <v>550</v>
      </c>
      <c r="F268" s="7" t="n">
        <v>255</v>
      </c>
    </row>
    <row r="269" spans="1:6">
      <c r="A269" t="s">
        <v>4</v>
      </c>
      <c r="B269" s="4" t="s">
        <v>5</v>
      </c>
      <c r="C269" s="4" t="s">
        <v>14</v>
      </c>
      <c r="D269" s="4" t="s">
        <v>11</v>
      </c>
      <c r="E269" s="4" t="s">
        <v>11</v>
      </c>
      <c r="F269" s="4" t="s">
        <v>14</v>
      </c>
    </row>
    <row r="270" spans="1:6">
      <c r="A270" t="n">
        <v>5130</v>
      </c>
      <c r="B270" s="22" t="n">
        <v>102</v>
      </c>
      <c r="C270" s="7" t="n">
        <v>0</v>
      </c>
      <c r="D270" s="7" t="n">
        <v>6</v>
      </c>
      <c r="E270" s="7" t="n">
        <v>1550</v>
      </c>
      <c r="F270" s="7" t="n">
        <v>255</v>
      </c>
    </row>
    <row r="271" spans="1:6">
      <c r="A271" t="s">
        <v>4</v>
      </c>
      <c r="B271" s="4" t="s">
        <v>5</v>
      </c>
      <c r="C271" s="4" t="s">
        <v>14</v>
      </c>
      <c r="D271" s="4" t="s">
        <v>11</v>
      </c>
      <c r="E271" s="4" t="s">
        <v>11</v>
      </c>
      <c r="F271" s="4" t="s">
        <v>14</v>
      </c>
    </row>
    <row r="272" spans="1:6">
      <c r="A272" t="n">
        <v>5137</v>
      </c>
      <c r="B272" s="22" t="n">
        <v>102</v>
      </c>
      <c r="C272" s="7" t="n">
        <v>0</v>
      </c>
      <c r="D272" s="7" t="n">
        <v>6</v>
      </c>
      <c r="E272" s="7" t="n">
        <v>400</v>
      </c>
      <c r="F272" s="7" t="n">
        <v>255</v>
      </c>
    </row>
    <row r="273" spans="1:6">
      <c r="A273" t="s">
        <v>4</v>
      </c>
      <c r="B273" s="4" t="s">
        <v>5</v>
      </c>
      <c r="C273" s="4" t="s">
        <v>14</v>
      </c>
      <c r="D273" s="4" t="s">
        <v>11</v>
      </c>
      <c r="E273" s="4" t="s">
        <v>11</v>
      </c>
      <c r="F273" s="4" t="s">
        <v>14</v>
      </c>
    </row>
    <row r="274" spans="1:6">
      <c r="A274" t="n">
        <v>5144</v>
      </c>
      <c r="B274" s="22" t="n">
        <v>102</v>
      </c>
      <c r="C274" s="7" t="n">
        <v>0</v>
      </c>
      <c r="D274" s="7" t="n">
        <v>6</v>
      </c>
      <c r="E274" s="7" t="n">
        <v>550</v>
      </c>
      <c r="F274" s="7" t="n">
        <v>255</v>
      </c>
    </row>
    <row r="275" spans="1:6">
      <c r="A275" t="s">
        <v>4</v>
      </c>
      <c r="B275" s="4" t="s">
        <v>5</v>
      </c>
      <c r="C275" s="4" t="s">
        <v>14</v>
      </c>
      <c r="D275" s="4" t="s">
        <v>11</v>
      </c>
      <c r="E275" s="4" t="s">
        <v>11</v>
      </c>
      <c r="F275" s="4" t="s">
        <v>14</v>
      </c>
    </row>
    <row r="276" spans="1:6">
      <c r="A276" t="n">
        <v>5151</v>
      </c>
      <c r="B276" s="22" t="n">
        <v>102</v>
      </c>
      <c r="C276" s="7" t="n">
        <v>0</v>
      </c>
      <c r="D276" s="7" t="n">
        <v>7</v>
      </c>
      <c r="E276" s="7" t="n">
        <v>1600</v>
      </c>
      <c r="F276" s="7" t="n">
        <v>255</v>
      </c>
    </row>
    <row r="277" spans="1:6">
      <c r="A277" t="s">
        <v>4</v>
      </c>
      <c r="B277" s="4" t="s">
        <v>5</v>
      </c>
      <c r="C277" s="4" t="s">
        <v>14</v>
      </c>
      <c r="D277" s="4" t="s">
        <v>11</v>
      </c>
      <c r="E277" s="4" t="s">
        <v>11</v>
      </c>
      <c r="F277" s="4" t="s">
        <v>14</v>
      </c>
    </row>
    <row r="278" spans="1:6">
      <c r="A278" t="n">
        <v>5158</v>
      </c>
      <c r="B278" s="22" t="n">
        <v>102</v>
      </c>
      <c r="C278" s="7" t="n">
        <v>0</v>
      </c>
      <c r="D278" s="7" t="n">
        <v>7</v>
      </c>
      <c r="E278" s="7" t="n">
        <v>400</v>
      </c>
      <c r="F278" s="7" t="n">
        <v>255</v>
      </c>
    </row>
    <row r="279" spans="1:6">
      <c r="A279" t="s">
        <v>4</v>
      </c>
      <c r="B279" s="4" t="s">
        <v>5</v>
      </c>
      <c r="C279" s="4" t="s">
        <v>14</v>
      </c>
      <c r="D279" s="4" t="s">
        <v>11</v>
      </c>
      <c r="E279" s="4" t="s">
        <v>11</v>
      </c>
      <c r="F279" s="4" t="s">
        <v>14</v>
      </c>
    </row>
    <row r="280" spans="1:6">
      <c r="A280" t="n">
        <v>5165</v>
      </c>
      <c r="B280" s="22" t="n">
        <v>102</v>
      </c>
      <c r="C280" s="7" t="n">
        <v>0</v>
      </c>
      <c r="D280" s="7" t="n">
        <v>7</v>
      </c>
      <c r="E280" s="7" t="n">
        <v>550</v>
      </c>
      <c r="F280" s="7" t="n">
        <v>255</v>
      </c>
    </row>
    <row r="281" spans="1:6">
      <c r="A281" t="s">
        <v>4</v>
      </c>
      <c r="B281" s="4" t="s">
        <v>5</v>
      </c>
      <c r="C281" s="4" t="s">
        <v>14</v>
      </c>
      <c r="D281" s="4" t="s">
        <v>11</v>
      </c>
      <c r="E281" s="4" t="s">
        <v>11</v>
      </c>
      <c r="F281" s="4" t="s">
        <v>14</v>
      </c>
    </row>
    <row r="282" spans="1:6">
      <c r="A282" t="n">
        <v>5172</v>
      </c>
      <c r="B282" s="22" t="n">
        <v>102</v>
      </c>
      <c r="C282" s="7" t="n">
        <v>0</v>
      </c>
      <c r="D282" s="7" t="n">
        <v>8</v>
      </c>
      <c r="E282" s="7" t="n">
        <v>1650</v>
      </c>
      <c r="F282" s="7" t="n">
        <v>255</v>
      </c>
    </row>
    <row r="283" spans="1:6">
      <c r="A283" t="s">
        <v>4</v>
      </c>
      <c r="B283" s="4" t="s">
        <v>5</v>
      </c>
      <c r="C283" s="4" t="s">
        <v>14</v>
      </c>
      <c r="D283" s="4" t="s">
        <v>11</v>
      </c>
      <c r="E283" s="4" t="s">
        <v>11</v>
      </c>
      <c r="F283" s="4" t="s">
        <v>14</v>
      </c>
    </row>
    <row r="284" spans="1:6">
      <c r="A284" t="n">
        <v>5179</v>
      </c>
      <c r="B284" s="22" t="n">
        <v>102</v>
      </c>
      <c r="C284" s="7" t="n">
        <v>0</v>
      </c>
      <c r="D284" s="7" t="n">
        <v>8</v>
      </c>
      <c r="E284" s="7" t="n">
        <v>400</v>
      </c>
      <c r="F284" s="7" t="n">
        <v>255</v>
      </c>
    </row>
    <row r="285" spans="1:6">
      <c r="A285" t="s">
        <v>4</v>
      </c>
      <c r="B285" s="4" t="s">
        <v>5</v>
      </c>
      <c r="C285" s="4" t="s">
        <v>14</v>
      </c>
      <c r="D285" s="4" t="s">
        <v>11</v>
      </c>
      <c r="E285" s="4" t="s">
        <v>11</v>
      </c>
      <c r="F285" s="4" t="s">
        <v>14</v>
      </c>
    </row>
    <row r="286" spans="1:6">
      <c r="A286" t="n">
        <v>5186</v>
      </c>
      <c r="B286" s="22" t="n">
        <v>102</v>
      </c>
      <c r="C286" s="7" t="n">
        <v>0</v>
      </c>
      <c r="D286" s="7" t="n">
        <v>8</v>
      </c>
      <c r="E286" s="7" t="n">
        <v>550</v>
      </c>
      <c r="F286" s="7" t="n">
        <v>255</v>
      </c>
    </row>
    <row r="287" spans="1:6">
      <c r="A287" t="s">
        <v>4</v>
      </c>
      <c r="B287" s="4" t="s">
        <v>5</v>
      </c>
      <c r="C287" s="4" t="s">
        <v>14</v>
      </c>
      <c r="D287" s="4" t="s">
        <v>11</v>
      </c>
      <c r="E287" s="4" t="s">
        <v>11</v>
      </c>
      <c r="F287" s="4" t="s">
        <v>14</v>
      </c>
    </row>
    <row r="288" spans="1:6">
      <c r="A288" t="n">
        <v>5193</v>
      </c>
      <c r="B288" s="22" t="n">
        <v>102</v>
      </c>
      <c r="C288" s="7" t="n">
        <v>0</v>
      </c>
      <c r="D288" s="7" t="n">
        <v>9</v>
      </c>
      <c r="E288" s="7" t="n">
        <v>1700</v>
      </c>
      <c r="F288" s="7" t="n">
        <v>255</v>
      </c>
    </row>
    <row r="289" spans="1:6">
      <c r="A289" t="s">
        <v>4</v>
      </c>
      <c r="B289" s="4" t="s">
        <v>5</v>
      </c>
      <c r="C289" s="4" t="s">
        <v>14</v>
      </c>
      <c r="D289" s="4" t="s">
        <v>11</v>
      </c>
      <c r="E289" s="4" t="s">
        <v>11</v>
      </c>
      <c r="F289" s="4" t="s">
        <v>14</v>
      </c>
    </row>
    <row r="290" spans="1:6">
      <c r="A290" t="n">
        <v>5200</v>
      </c>
      <c r="B290" s="22" t="n">
        <v>102</v>
      </c>
      <c r="C290" s="7" t="n">
        <v>0</v>
      </c>
      <c r="D290" s="7" t="n">
        <v>9</v>
      </c>
      <c r="E290" s="7" t="n">
        <v>400</v>
      </c>
      <c r="F290" s="7" t="n">
        <v>255</v>
      </c>
    </row>
    <row r="291" spans="1:6">
      <c r="A291" t="s">
        <v>4</v>
      </c>
      <c r="B291" s="4" t="s">
        <v>5</v>
      </c>
      <c r="C291" s="4" t="s">
        <v>14</v>
      </c>
      <c r="D291" s="4" t="s">
        <v>11</v>
      </c>
      <c r="E291" s="4" t="s">
        <v>11</v>
      </c>
      <c r="F291" s="4" t="s">
        <v>14</v>
      </c>
    </row>
    <row r="292" spans="1:6">
      <c r="A292" t="n">
        <v>5207</v>
      </c>
      <c r="B292" s="22" t="n">
        <v>102</v>
      </c>
      <c r="C292" s="7" t="n">
        <v>0</v>
      </c>
      <c r="D292" s="7" t="n">
        <v>9</v>
      </c>
      <c r="E292" s="7" t="n">
        <v>550</v>
      </c>
      <c r="F292" s="7" t="n">
        <v>255</v>
      </c>
    </row>
    <row r="293" spans="1:6">
      <c r="A293" t="s">
        <v>4</v>
      </c>
      <c r="B293" s="4" t="s">
        <v>5</v>
      </c>
      <c r="C293" s="4" t="s">
        <v>14</v>
      </c>
      <c r="D293" s="4" t="s">
        <v>10</v>
      </c>
      <c r="E293" s="4" t="s">
        <v>14</v>
      </c>
      <c r="F293" s="4" t="s">
        <v>14</v>
      </c>
      <c r="G293" s="4" t="s">
        <v>10</v>
      </c>
      <c r="H293" s="4" t="s">
        <v>14</v>
      </c>
      <c r="I293" s="4" t="s">
        <v>10</v>
      </c>
      <c r="J293" s="4" t="s">
        <v>14</v>
      </c>
    </row>
    <row r="294" spans="1:6">
      <c r="A294" t="n">
        <v>5214</v>
      </c>
      <c r="B294" s="23" t="n">
        <v>33</v>
      </c>
      <c r="C294" s="7" t="n">
        <v>0</v>
      </c>
      <c r="D294" s="7" t="n">
        <v>1</v>
      </c>
      <c r="E294" s="7" t="n">
        <v>0</v>
      </c>
      <c r="F294" s="7" t="n">
        <v>0</v>
      </c>
      <c r="G294" s="7" t="n">
        <v>-1</v>
      </c>
      <c r="H294" s="7" t="n">
        <v>0</v>
      </c>
      <c r="I294" s="7" t="n">
        <v>-1</v>
      </c>
      <c r="J294" s="7" t="n">
        <v>0</v>
      </c>
    </row>
    <row r="295" spans="1:6">
      <c r="A295" t="s">
        <v>4</v>
      </c>
      <c r="B295" s="4" t="s">
        <v>5</v>
      </c>
    </row>
    <row r="296" spans="1:6">
      <c r="A296" t="n">
        <v>5232</v>
      </c>
      <c r="B296" s="5" t="n">
        <v>1</v>
      </c>
    </row>
    <row r="297" spans="1:6" s="3" customFormat="1" customHeight="0">
      <c r="A297" s="3" t="s">
        <v>2</v>
      </c>
      <c r="B297" s="3" t="s">
        <v>65</v>
      </c>
    </row>
    <row r="298" spans="1:6">
      <c r="A298" t="s">
        <v>4</v>
      </c>
      <c r="B298" s="4" t="s">
        <v>5</v>
      </c>
      <c r="C298" s="4" t="s">
        <v>14</v>
      </c>
      <c r="D298" s="4" t="s">
        <v>11</v>
      </c>
    </row>
    <row r="299" spans="1:6">
      <c r="A299" t="n">
        <v>5236</v>
      </c>
      <c r="B299" s="10" t="n">
        <v>22</v>
      </c>
      <c r="C299" s="7" t="n">
        <v>10</v>
      </c>
      <c r="D299" s="7" t="n">
        <v>0</v>
      </c>
    </row>
    <row r="300" spans="1:6">
      <c r="A300" t="s">
        <v>4</v>
      </c>
      <c r="B300" s="4" t="s">
        <v>5</v>
      </c>
      <c r="C300" s="4" t="s">
        <v>14</v>
      </c>
      <c r="D300" s="4" t="s">
        <v>14</v>
      </c>
      <c r="E300" s="4" t="s">
        <v>10</v>
      </c>
      <c r="F300" s="4" t="s">
        <v>14</v>
      </c>
      <c r="G300" s="4" t="s">
        <v>14</v>
      </c>
    </row>
    <row r="301" spans="1:6">
      <c r="A301" t="n">
        <v>5240</v>
      </c>
      <c r="B301" s="24" t="n">
        <v>18</v>
      </c>
      <c r="C301" s="7" t="n">
        <v>0</v>
      </c>
      <c r="D301" s="7" t="n">
        <v>0</v>
      </c>
      <c r="E301" s="7" t="n">
        <v>0</v>
      </c>
      <c r="F301" s="7" t="n">
        <v>19</v>
      </c>
      <c r="G301" s="7" t="n">
        <v>1</v>
      </c>
    </row>
    <row r="302" spans="1:6">
      <c r="A302" t="s">
        <v>4</v>
      </c>
      <c r="B302" s="4" t="s">
        <v>5</v>
      </c>
      <c r="C302" s="4" t="s">
        <v>14</v>
      </c>
      <c r="D302" s="4" t="s">
        <v>14</v>
      </c>
      <c r="E302" s="4" t="s">
        <v>14</v>
      </c>
      <c r="F302" s="4" t="s">
        <v>10</v>
      </c>
      <c r="G302" s="4" t="s">
        <v>14</v>
      </c>
      <c r="H302" s="4" t="s">
        <v>14</v>
      </c>
      <c r="I302" s="4" t="s">
        <v>64</v>
      </c>
    </row>
    <row r="303" spans="1:6">
      <c r="A303" t="n">
        <v>5249</v>
      </c>
      <c r="B303" s="14" t="n">
        <v>5</v>
      </c>
      <c r="C303" s="7" t="n">
        <v>35</v>
      </c>
      <c r="D303" s="7" t="n">
        <v>0</v>
      </c>
      <c r="E303" s="7" t="n">
        <v>0</v>
      </c>
      <c r="F303" s="7" t="n">
        <v>-1</v>
      </c>
      <c r="G303" s="7" t="n">
        <v>3</v>
      </c>
      <c r="H303" s="7" t="n">
        <v>1</v>
      </c>
      <c r="I303" s="15" t="n">
        <f t="normal" ca="1">A545</f>
        <v>0</v>
      </c>
    </row>
    <row r="304" spans="1:6">
      <c r="A304" t="s">
        <v>4</v>
      </c>
      <c r="B304" s="4" t="s">
        <v>5</v>
      </c>
      <c r="C304" s="4" t="s">
        <v>11</v>
      </c>
      <c r="D304" s="4" t="s">
        <v>10</v>
      </c>
    </row>
    <row r="305" spans="1:10">
      <c r="A305" t="n">
        <v>5263</v>
      </c>
      <c r="B305" s="25" t="n">
        <v>44</v>
      </c>
      <c r="C305" s="7" t="n">
        <v>61440</v>
      </c>
      <c r="D305" s="7" t="n">
        <v>128</v>
      </c>
    </row>
    <row r="306" spans="1:10">
      <c r="A306" t="s">
        <v>4</v>
      </c>
      <c r="B306" s="4" t="s">
        <v>5</v>
      </c>
      <c r="C306" s="4" t="s">
        <v>11</v>
      </c>
      <c r="D306" s="4" t="s">
        <v>10</v>
      </c>
    </row>
    <row r="307" spans="1:10">
      <c r="A307" t="n">
        <v>5270</v>
      </c>
      <c r="B307" s="25" t="n">
        <v>44</v>
      </c>
      <c r="C307" s="7" t="n">
        <v>61440</v>
      </c>
      <c r="D307" s="7" t="n">
        <v>32</v>
      </c>
    </row>
    <row r="308" spans="1:10">
      <c r="A308" t="s">
        <v>4</v>
      </c>
      <c r="B308" s="4" t="s">
        <v>5</v>
      </c>
      <c r="C308" s="4" t="s">
        <v>11</v>
      </c>
      <c r="D308" s="4" t="s">
        <v>10</v>
      </c>
    </row>
    <row r="309" spans="1:10">
      <c r="A309" t="n">
        <v>5277</v>
      </c>
      <c r="B309" s="25" t="n">
        <v>44</v>
      </c>
      <c r="C309" s="7" t="n">
        <v>61441</v>
      </c>
      <c r="D309" s="7" t="n">
        <v>128</v>
      </c>
    </row>
    <row r="310" spans="1:10">
      <c r="A310" t="s">
        <v>4</v>
      </c>
      <c r="B310" s="4" t="s">
        <v>5</v>
      </c>
      <c r="C310" s="4" t="s">
        <v>11</v>
      </c>
      <c r="D310" s="4" t="s">
        <v>10</v>
      </c>
    </row>
    <row r="311" spans="1:10">
      <c r="A311" t="n">
        <v>5284</v>
      </c>
      <c r="B311" s="25" t="n">
        <v>44</v>
      </c>
      <c r="C311" s="7" t="n">
        <v>61441</v>
      </c>
      <c r="D311" s="7" t="n">
        <v>32</v>
      </c>
    </row>
    <row r="312" spans="1:10">
      <c r="A312" t="s">
        <v>4</v>
      </c>
      <c r="B312" s="4" t="s">
        <v>5</v>
      </c>
      <c r="C312" s="4" t="s">
        <v>11</v>
      </c>
      <c r="D312" s="4" t="s">
        <v>10</v>
      </c>
    </row>
    <row r="313" spans="1:10">
      <c r="A313" t="n">
        <v>5291</v>
      </c>
      <c r="B313" s="25" t="n">
        <v>44</v>
      </c>
      <c r="C313" s="7" t="n">
        <v>61442</v>
      </c>
      <c r="D313" s="7" t="n">
        <v>128</v>
      </c>
    </row>
    <row r="314" spans="1:10">
      <c r="A314" t="s">
        <v>4</v>
      </c>
      <c r="B314" s="4" t="s">
        <v>5</v>
      </c>
      <c r="C314" s="4" t="s">
        <v>11</v>
      </c>
      <c r="D314" s="4" t="s">
        <v>10</v>
      </c>
    </row>
    <row r="315" spans="1:10">
      <c r="A315" t="n">
        <v>5298</v>
      </c>
      <c r="B315" s="25" t="n">
        <v>44</v>
      </c>
      <c r="C315" s="7" t="n">
        <v>61442</v>
      </c>
      <c r="D315" s="7" t="n">
        <v>32</v>
      </c>
    </row>
    <row r="316" spans="1:10">
      <c r="A316" t="s">
        <v>4</v>
      </c>
      <c r="B316" s="4" t="s">
        <v>5</v>
      </c>
      <c r="C316" s="4" t="s">
        <v>11</v>
      </c>
      <c r="D316" s="4" t="s">
        <v>10</v>
      </c>
    </row>
    <row r="317" spans="1:10">
      <c r="A317" t="n">
        <v>5305</v>
      </c>
      <c r="B317" s="25" t="n">
        <v>44</v>
      </c>
      <c r="C317" s="7" t="n">
        <v>61443</v>
      </c>
      <c r="D317" s="7" t="n">
        <v>128</v>
      </c>
    </row>
    <row r="318" spans="1:10">
      <c r="A318" t="s">
        <v>4</v>
      </c>
      <c r="B318" s="4" t="s">
        <v>5</v>
      </c>
      <c r="C318" s="4" t="s">
        <v>11</v>
      </c>
      <c r="D318" s="4" t="s">
        <v>10</v>
      </c>
    </row>
    <row r="319" spans="1:10">
      <c r="A319" t="n">
        <v>5312</v>
      </c>
      <c r="B319" s="25" t="n">
        <v>44</v>
      </c>
      <c r="C319" s="7" t="n">
        <v>61443</v>
      </c>
      <c r="D319" s="7" t="n">
        <v>32</v>
      </c>
    </row>
    <row r="320" spans="1:10">
      <c r="A320" t="s">
        <v>4</v>
      </c>
      <c r="B320" s="4" t="s">
        <v>5</v>
      </c>
      <c r="C320" s="4" t="s">
        <v>11</v>
      </c>
      <c r="D320" s="4" t="s">
        <v>10</v>
      </c>
    </row>
    <row r="321" spans="1:4">
      <c r="A321" t="n">
        <v>5319</v>
      </c>
      <c r="B321" s="25" t="n">
        <v>44</v>
      </c>
      <c r="C321" s="7" t="n">
        <v>2001</v>
      </c>
      <c r="D321" s="7" t="n">
        <v>128</v>
      </c>
    </row>
    <row r="322" spans="1:4">
      <c r="A322" t="s">
        <v>4</v>
      </c>
      <c r="B322" s="4" t="s">
        <v>5</v>
      </c>
      <c r="C322" s="4" t="s">
        <v>11</v>
      </c>
      <c r="D322" s="4" t="s">
        <v>10</v>
      </c>
    </row>
    <row r="323" spans="1:4">
      <c r="A323" t="n">
        <v>5326</v>
      </c>
      <c r="B323" s="25" t="n">
        <v>44</v>
      </c>
      <c r="C323" s="7" t="n">
        <v>2001</v>
      </c>
      <c r="D323" s="7" t="n">
        <v>32</v>
      </c>
    </row>
    <row r="324" spans="1:4">
      <c r="A324" t="s">
        <v>4</v>
      </c>
      <c r="B324" s="4" t="s">
        <v>5</v>
      </c>
      <c r="C324" s="4" t="s">
        <v>11</v>
      </c>
      <c r="D324" s="4" t="s">
        <v>10</v>
      </c>
    </row>
    <row r="325" spans="1:4">
      <c r="A325" t="n">
        <v>5333</v>
      </c>
      <c r="B325" s="25" t="n">
        <v>44</v>
      </c>
      <c r="C325" s="7" t="n">
        <v>2002</v>
      </c>
      <c r="D325" s="7" t="n">
        <v>128</v>
      </c>
    </row>
    <row r="326" spans="1:4">
      <c r="A326" t="s">
        <v>4</v>
      </c>
      <c r="B326" s="4" t="s">
        <v>5</v>
      </c>
      <c r="C326" s="4" t="s">
        <v>11</v>
      </c>
      <c r="D326" s="4" t="s">
        <v>10</v>
      </c>
    </row>
    <row r="327" spans="1:4">
      <c r="A327" t="n">
        <v>5340</v>
      </c>
      <c r="B327" s="25" t="n">
        <v>44</v>
      </c>
      <c r="C327" s="7" t="n">
        <v>2002</v>
      </c>
      <c r="D327" s="7" t="n">
        <v>32</v>
      </c>
    </row>
    <row r="328" spans="1:4">
      <c r="A328" t="s">
        <v>4</v>
      </c>
      <c r="B328" s="4" t="s">
        <v>5</v>
      </c>
      <c r="C328" s="4" t="s">
        <v>14</v>
      </c>
      <c r="D328" s="4" t="s">
        <v>14</v>
      </c>
      <c r="E328" s="4" t="s">
        <v>11</v>
      </c>
      <c r="F328" s="4" t="s">
        <v>10</v>
      </c>
    </row>
    <row r="329" spans="1:4">
      <c r="A329" t="n">
        <v>5347</v>
      </c>
      <c r="B329" s="11" t="n">
        <v>31</v>
      </c>
      <c r="C329" s="7" t="n">
        <v>0</v>
      </c>
      <c r="D329" s="7" t="n">
        <v>0</v>
      </c>
      <c r="E329" s="7" t="n">
        <v>6</v>
      </c>
      <c r="F329" s="7" t="n">
        <v>1103101952</v>
      </c>
    </row>
    <row r="330" spans="1:4">
      <c r="A330" t="s">
        <v>4</v>
      </c>
      <c r="B330" s="4" t="s">
        <v>5</v>
      </c>
      <c r="C330" s="4" t="s">
        <v>14</v>
      </c>
      <c r="D330" s="4" t="s">
        <v>14</v>
      </c>
      <c r="E330" s="4" t="s">
        <v>7</v>
      </c>
      <c r="F330" s="4" t="s">
        <v>11</v>
      </c>
    </row>
    <row r="331" spans="1:4">
      <c r="A331" t="n">
        <v>5356</v>
      </c>
      <c r="B331" s="11" t="n">
        <v>31</v>
      </c>
      <c r="C331" s="7" t="n">
        <v>1</v>
      </c>
      <c r="D331" s="7" t="n">
        <v>0</v>
      </c>
      <c r="E331" s="7" t="s">
        <v>66</v>
      </c>
      <c r="F331" s="7" t="n">
        <v>0</v>
      </c>
    </row>
    <row r="332" spans="1:4">
      <c r="A332" t="s">
        <v>4</v>
      </c>
      <c r="B332" s="4" t="s">
        <v>5</v>
      </c>
      <c r="C332" s="4" t="s">
        <v>14</v>
      </c>
      <c r="D332" s="4" t="s">
        <v>14</v>
      </c>
      <c r="E332" s="4" t="s">
        <v>7</v>
      </c>
      <c r="F332" s="4" t="s">
        <v>11</v>
      </c>
    </row>
    <row r="333" spans="1:4">
      <c r="A333" t="n">
        <v>5369</v>
      </c>
      <c r="B333" s="11" t="n">
        <v>31</v>
      </c>
      <c r="C333" s="7" t="n">
        <v>1</v>
      </c>
      <c r="D333" s="7" t="n">
        <v>0</v>
      </c>
      <c r="E333" s="7" t="s">
        <v>67</v>
      </c>
      <c r="F333" s="7" t="n">
        <v>1</v>
      </c>
    </row>
    <row r="334" spans="1:4">
      <c r="A334" t="s">
        <v>4</v>
      </c>
      <c r="B334" s="4" t="s">
        <v>5</v>
      </c>
      <c r="C334" s="4" t="s">
        <v>14</v>
      </c>
      <c r="D334" s="4" t="s">
        <v>14</v>
      </c>
      <c r="E334" s="4" t="s">
        <v>7</v>
      </c>
      <c r="F334" s="4" t="s">
        <v>11</v>
      </c>
    </row>
    <row r="335" spans="1:4">
      <c r="A335" t="n">
        <v>5383</v>
      </c>
      <c r="B335" s="11" t="n">
        <v>31</v>
      </c>
      <c r="C335" s="7" t="n">
        <v>1</v>
      </c>
      <c r="D335" s="7" t="n">
        <v>0</v>
      </c>
      <c r="E335" s="7" t="s">
        <v>68</v>
      </c>
      <c r="F335" s="7" t="n">
        <v>2</v>
      </c>
    </row>
    <row r="336" spans="1:4">
      <c r="A336" t="s">
        <v>4</v>
      </c>
      <c r="B336" s="4" t="s">
        <v>5</v>
      </c>
      <c r="C336" s="4" t="s">
        <v>14</v>
      </c>
      <c r="D336" s="4" t="s">
        <v>14</v>
      </c>
      <c r="E336" s="4" t="s">
        <v>7</v>
      </c>
      <c r="F336" s="4" t="s">
        <v>11</v>
      </c>
    </row>
    <row r="337" spans="1:6">
      <c r="A337" t="n">
        <v>5399</v>
      </c>
      <c r="B337" s="11" t="n">
        <v>31</v>
      </c>
      <c r="C337" s="7" t="n">
        <v>1</v>
      </c>
      <c r="D337" s="7" t="n">
        <v>0</v>
      </c>
      <c r="E337" s="7" t="s">
        <v>69</v>
      </c>
      <c r="F337" s="7" t="n">
        <v>5</v>
      </c>
    </row>
    <row r="338" spans="1:6">
      <c r="A338" t="s">
        <v>4</v>
      </c>
      <c r="B338" s="4" t="s">
        <v>5</v>
      </c>
      <c r="C338" s="4" t="s">
        <v>14</v>
      </c>
      <c r="D338" s="4" t="s">
        <v>14</v>
      </c>
      <c r="E338" s="4" t="s">
        <v>7</v>
      </c>
      <c r="F338" s="4" t="s">
        <v>11</v>
      </c>
    </row>
    <row r="339" spans="1:6">
      <c r="A339" t="n">
        <v>5418</v>
      </c>
      <c r="B339" s="11" t="n">
        <v>31</v>
      </c>
      <c r="C339" s="7" t="n">
        <v>1</v>
      </c>
      <c r="D339" s="7" t="n">
        <v>0</v>
      </c>
      <c r="E339" s="7" t="s">
        <v>70</v>
      </c>
      <c r="F339" s="7" t="n">
        <v>6</v>
      </c>
    </row>
    <row r="340" spans="1:6">
      <c r="A340" t="s">
        <v>4</v>
      </c>
      <c r="B340" s="4" t="s">
        <v>5</v>
      </c>
      <c r="C340" s="4" t="s">
        <v>14</v>
      </c>
      <c r="D340" s="4" t="s">
        <v>14</v>
      </c>
      <c r="E340" s="4" t="s">
        <v>7</v>
      </c>
      <c r="F340" s="4" t="s">
        <v>11</v>
      </c>
    </row>
    <row r="341" spans="1:6">
      <c r="A341" t="n">
        <v>5436</v>
      </c>
      <c r="B341" s="11" t="n">
        <v>31</v>
      </c>
      <c r="C341" s="7" t="n">
        <v>1</v>
      </c>
      <c r="D341" s="7" t="n">
        <v>0</v>
      </c>
      <c r="E341" s="7" t="s">
        <v>63</v>
      </c>
      <c r="F341" s="7" t="n">
        <v>7</v>
      </c>
    </row>
    <row r="342" spans="1:6">
      <c r="A342" t="s">
        <v>4</v>
      </c>
      <c r="B342" s="4" t="s">
        <v>5</v>
      </c>
      <c r="C342" s="4" t="s">
        <v>14</v>
      </c>
      <c r="D342" s="4" t="s">
        <v>14</v>
      </c>
      <c r="E342" s="4" t="s">
        <v>14</v>
      </c>
      <c r="F342" s="4" t="s">
        <v>11</v>
      </c>
      <c r="G342" s="4" t="s">
        <v>11</v>
      </c>
      <c r="H342" s="4" t="s">
        <v>14</v>
      </c>
    </row>
    <row r="343" spans="1:6">
      <c r="A343" t="n">
        <v>5448</v>
      </c>
      <c r="B343" s="11" t="n">
        <v>31</v>
      </c>
      <c r="C343" s="7" t="n">
        <v>2</v>
      </c>
      <c r="D343" s="7" t="n">
        <v>0</v>
      </c>
      <c r="E343" s="7" t="n">
        <v>1</v>
      </c>
      <c r="F343" s="7" t="n">
        <v>0</v>
      </c>
      <c r="G343" s="7" t="n">
        <v>408</v>
      </c>
      <c r="H343" s="7" t="n">
        <v>0</v>
      </c>
    </row>
    <row r="344" spans="1:6">
      <c r="A344" t="s">
        <v>4</v>
      </c>
      <c r="B344" s="4" t="s">
        <v>5</v>
      </c>
      <c r="C344" s="4" t="s">
        <v>14</v>
      </c>
      <c r="D344" s="4" t="s">
        <v>14</v>
      </c>
      <c r="E344" s="4" t="s">
        <v>14</v>
      </c>
    </row>
    <row r="345" spans="1:6">
      <c r="A345" t="n">
        <v>5457</v>
      </c>
      <c r="B345" s="11" t="n">
        <v>31</v>
      </c>
      <c r="C345" s="7" t="n">
        <v>4</v>
      </c>
      <c r="D345" s="7" t="n">
        <v>0</v>
      </c>
      <c r="E345" s="7" t="n">
        <v>0</v>
      </c>
    </row>
    <row r="346" spans="1:6">
      <c r="A346" t="s">
        <v>4</v>
      </c>
      <c r="B346" s="4" t="s">
        <v>5</v>
      </c>
      <c r="C346" s="4" t="s">
        <v>14</v>
      </c>
      <c r="D346" s="4" t="s">
        <v>14</v>
      </c>
      <c r="E346" s="4" t="s">
        <v>14</v>
      </c>
      <c r="F346" s="4" t="s">
        <v>14</v>
      </c>
      <c r="G346" s="4" t="s">
        <v>11</v>
      </c>
      <c r="H346" s="4" t="s">
        <v>64</v>
      </c>
      <c r="I346" s="4" t="s">
        <v>11</v>
      </c>
      <c r="J346" s="4" t="s">
        <v>64</v>
      </c>
      <c r="K346" s="4" t="s">
        <v>11</v>
      </c>
      <c r="L346" s="4" t="s">
        <v>64</v>
      </c>
      <c r="M346" s="4" t="s">
        <v>11</v>
      </c>
      <c r="N346" s="4" t="s">
        <v>64</v>
      </c>
      <c r="O346" s="4" t="s">
        <v>11</v>
      </c>
      <c r="P346" s="4" t="s">
        <v>64</v>
      </c>
      <c r="Q346" s="4" t="s">
        <v>64</v>
      </c>
    </row>
    <row r="347" spans="1:6">
      <c r="A347" t="n">
        <v>5461</v>
      </c>
      <c r="B347" s="26" t="n">
        <v>6</v>
      </c>
      <c r="C347" s="7" t="n">
        <v>35</v>
      </c>
      <c r="D347" s="7" t="n">
        <v>0</v>
      </c>
      <c r="E347" s="7" t="n">
        <v>1</v>
      </c>
      <c r="F347" s="7" t="n">
        <v>5</v>
      </c>
      <c r="G347" s="7" t="n">
        <v>0</v>
      </c>
      <c r="H347" s="15" t="n">
        <f t="normal" ca="1">A349</f>
        <v>0</v>
      </c>
      <c r="I347" s="7" t="n">
        <v>1</v>
      </c>
      <c r="J347" s="15" t="n">
        <f t="normal" ca="1">A371</f>
        <v>0</v>
      </c>
      <c r="K347" s="7" t="n">
        <v>2</v>
      </c>
      <c r="L347" s="15" t="n">
        <f t="normal" ca="1">A393</f>
        <v>0</v>
      </c>
      <c r="M347" s="7" t="n">
        <v>5</v>
      </c>
      <c r="N347" s="15" t="n">
        <f t="normal" ca="1">A403</f>
        <v>0</v>
      </c>
      <c r="O347" s="7" t="n">
        <v>6</v>
      </c>
      <c r="P347" s="15" t="n">
        <f t="normal" ca="1">A497</f>
        <v>0</v>
      </c>
      <c r="Q347" s="15" t="n">
        <f t="normal" ca="1">A515</f>
        <v>0</v>
      </c>
    </row>
    <row r="348" spans="1:6">
      <c r="A348" t="s">
        <v>4</v>
      </c>
      <c r="B348" s="4" t="s">
        <v>5</v>
      </c>
      <c r="C348" s="4" t="s">
        <v>14</v>
      </c>
    </row>
    <row r="349" spans="1:6">
      <c r="A349" t="n">
        <v>5500</v>
      </c>
      <c r="B349" s="27" t="n">
        <v>64</v>
      </c>
      <c r="C349" s="7" t="n">
        <v>3</v>
      </c>
    </row>
    <row r="350" spans="1:6">
      <c r="A350" t="s">
        <v>4</v>
      </c>
      <c r="B350" s="4" t="s">
        <v>5</v>
      </c>
      <c r="C350" s="4" t="s">
        <v>11</v>
      </c>
      <c r="D350" s="4" t="s">
        <v>51</v>
      </c>
      <c r="E350" s="4" t="s">
        <v>51</v>
      </c>
      <c r="F350" s="4" t="s">
        <v>51</v>
      </c>
      <c r="G350" s="4" t="s">
        <v>51</v>
      </c>
    </row>
    <row r="351" spans="1:6">
      <c r="A351" t="n">
        <v>5502</v>
      </c>
      <c r="B351" s="28" t="n">
        <v>46</v>
      </c>
      <c r="C351" s="7" t="n">
        <v>61456</v>
      </c>
      <c r="D351" s="7" t="n">
        <v>0</v>
      </c>
      <c r="E351" s="7" t="n">
        <v>0</v>
      </c>
      <c r="F351" s="7" t="n">
        <v>0</v>
      </c>
      <c r="G351" s="7" t="n">
        <v>0</v>
      </c>
    </row>
    <row r="352" spans="1:6">
      <c r="A352" t="s">
        <v>4</v>
      </c>
      <c r="B352" s="4" t="s">
        <v>5</v>
      </c>
      <c r="C352" s="4" t="s">
        <v>14</v>
      </c>
      <c r="D352" s="4" t="s">
        <v>14</v>
      </c>
      <c r="E352" s="4" t="s">
        <v>11</v>
      </c>
    </row>
    <row r="353" spans="1:17">
      <c r="A353" t="n">
        <v>5521</v>
      </c>
      <c r="B353" s="12" t="n">
        <v>45</v>
      </c>
      <c r="C353" s="7" t="n">
        <v>8</v>
      </c>
      <c r="D353" s="7" t="n">
        <v>0</v>
      </c>
      <c r="E353" s="7" t="n">
        <v>0</v>
      </c>
    </row>
    <row r="354" spans="1:17">
      <c r="A354" t="s">
        <v>4</v>
      </c>
      <c r="B354" s="4" t="s">
        <v>5</v>
      </c>
      <c r="C354" s="4" t="s">
        <v>14</v>
      </c>
      <c r="D354" s="4" t="s">
        <v>11</v>
      </c>
    </row>
    <row r="355" spans="1:17">
      <c r="A355" t="n">
        <v>5526</v>
      </c>
      <c r="B355" s="12" t="n">
        <v>45</v>
      </c>
      <c r="C355" s="7" t="n">
        <v>18</v>
      </c>
      <c r="D355" s="7" t="n">
        <v>4</v>
      </c>
    </row>
    <row r="356" spans="1:17">
      <c r="A356" t="s">
        <v>4</v>
      </c>
      <c r="B356" s="4" t="s">
        <v>5</v>
      </c>
      <c r="C356" s="4" t="s">
        <v>14</v>
      </c>
      <c r="D356" s="4" t="s">
        <v>11</v>
      </c>
    </row>
    <row r="357" spans="1:17">
      <c r="A357" t="n">
        <v>5530</v>
      </c>
      <c r="B357" s="12" t="n">
        <v>45</v>
      </c>
      <c r="C357" s="7" t="n">
        <v>18</v>
      </c>
      <c r="D357" s="7" t="n">
        <v>16</v>
      </c>
    </row>
    <row r="358" spans="1:17">
      <c r="A358" t="s">
        <v>4</v>
      </c>
      <c r="B358" s="4" t="s">
        <v>5</v>
      </c>
      <c r="C358" s="4" t="s">
        <v>14</v>
      </c>
      <c r="D358" s="4" t="s">
        <v>11</v>
      </c>
    </row>
    <row r="359" spans="1:17">
      <c r="A359" t="n">
        <v>5534</v>
      </c>
      <c r="B359" s="12" t="n">
        <v>45</v>
      </c>
      <c r="C359" s="7" t="n">
        <v>18</v>
      </c>
      <c r="D359" s="7" t="n">
        <v>64</v>
      </c>
    </row>
    <row r="360" spans="1:17">
      <c r="A360" t="s">
        <v>4</v>
      </c>
      <c r="B360" s="4" t="s">
        <v>5</v>
      </c>
      <c r="C360" s="4" t="s">
        <v>11</v>
      </c>
      <c r="D360" s="4" t="s">
        <v>14</v>
      </c>
      <c r="E360" s="4" t="s">
        <v>14</v>
      </c>
      <c r="F360" s="4" t="s">
        <v>7</v>
      </c>
    </row>
    <row r="361" spans="1:17">
      <c r="A361" t="n">
        <v>5538</v>
      </c>
      <c r="B361" s="29" t="n">
        <v>47</v>
      </c>
      <c r="C361" s="7" t="n">
        <v>61456</v>
      </c>
      <c r="D361" s="7" t="n">
        <v>0</v>
      </c>
      <c r="E361" s="7" t="n">
        <v>0</v>
      </c>
      <c r="F361" s="7" t="s">
        <v>71</v>
      </c>
    </row>
    <row r="362" spans="1:17">
      <c r="A362" t="s">
        <v>4</v>
      </c>
      <c r="B362" s="4" t="s">
        <v>5</v>
      </c>
      <c r="C362" s="4" t="s">
        <v>11</v>
      </c>
    </row>
    <row r="363" spans="1:17">
      <c r="A363" t="n">
        <v>5552</v>
      </c>
      <c r="B363" s="30" t="n">
        <v>16</v>
      </c>
      <c r="C363" s="7" t="n">
        <v>1</v>
      </c>
    </row>
    <row r="364" spans="1:17">
      <c r="A364" t="s">
        <v>4</v>
      </c>
      <c r="B364" s="4" t="s">
        <v>5</v>
      </c>
      <c r="C364" s="4" t="s">
        <v>11</v>
      </c>
      <c r="D364" s="4" t="s">
        <v>14</v>
      </c>
      <c r="E364" s="4" t="s">
        <v>14</v>
      </c>
      <c r="F364" s="4" t="s">
        <v>7</v>
      </c>
    </row>
    <row r="365" spans="1:17">
      <c r="A365" t="n">
        <v>5555</v>
      </c>
      <c r="B365" s="29" t="n">
        <v>47</v>
      </c>
      <c r="C365" s="7" t="n">
        <v>61456</v>
      </c>
      <c r="D365" s="7" t="n">
        <v>1</v>
      </c>
      <c r="E365" s="7" t="n">
        <v>0</v>
      </c>
      <c r="F365" s="7" t="s">
        <v>13</v>
      </c>
    </row>
    <row r="366" spans="1:17">
      <c r="A366" t="s">
        <v>4</v>
      </c>
      <c r="B366" s="4" t="s">
        <v>5</v>
      </c>
      <c r="C366" s="4" t="s">
        <v>11</v>
      </c>
      <c r="D366" s="4" t="s">
        <v>14</v>
      </c>
      <c r="E366" s="4" t="s">
        <v>14</v>
      </c>
      <c r="F366" s="4" t="s">
        <v>7</v>
      </c>
    </row>
    <row r="367" spans="1:17">
      <c r="A367" t="n">
        <v>5561</v>
      </c>
      <c r="B367" s="29" t="n">
        <v>47</v>
      </c>
      <c r="C367" s="7" t="n">
        <v>61456</v>
      </c>
      <c r="D367" s="7" t="n">
        <v>0</v>
      </c>
      <c r="E367" s="7" t="n">
        <v>0</v>
      </c>
      <c r="F367" s="7" t="s">
        <v>72</v>
      </c>
    </row>
    <row r="368" spans="1:17">
      <c r="A368" t="s">
        <v>4</v>
      </c>
      <c r="B368" s="4" t="s">
        <v>5</v>
      </c>
      <c r="C368" s="4" t="s">
        <v>64</v>
      </c>
    </row>
    <row r="369" spans="1:6">
      <c r="A369" t="n">
        <v>5576</v>
      </c>
      <c r="B369" s="31" t="n">
        <v>3</v>
      </c>
      <c r="C369" s="15" t="n">
        <f t="normal" ca="1">A543</f>
        <v>0</v>
      </c>
    </row>
    <row r="370" spans="1:6">
      <c r="A370" t="s">
        <v>4</v>
      </c>
      <c r="B370" s="4" t="s">
        <v>5</v>
      </c>
      <c r="C370" s="4" t="s">
        <v>14</v>
      </c>
    </row>
    <row r="371" spans="1:6">
      <c r="A371" t="n">
        <v>5581</v>
      </c>
      <c r="B371" s="27" t="n">
        <v>64</v>
      </c>
      <c r="C371" s="7" t="n">
        <v>3</v>
      </c>
    </row>
    <row r="372" spans="1:6">
      <c r="A372" t="s">
        <v>4</v>
      </c>
      <c r="B372" s="4" t="s">
        <v>5</v>
      </c>
      <c r="C372" s="4" t="s">
        <v>11</v>
      </c>
      <c r="D372" s="4" t="s">
        <v>51</v>
      </c>
      <c r="E372" s="4" t="s">
        <v>51</v>
      </c>
      <c r="F372" s="4" t="s">
        <v>51</v>
      </c>
      <c r="G372" s="4" t="s">
        <v>51</v>
      </c>
    </row>
    <row r="373" spans="1:6">
      <c r="A373" t="n">
        <v>5583</v>
      </c>
      <c r="B373" s="28" t="n">
        <v>46</v>
      </c>
      <c r="C373" s="7" t="n">
        <v>61456</v>
      </c>
      <c r="D373" s="7" t="n">
        <v>0</v>
      </c>
      <c r="E373" s="7" t="n">
        <v>0</v>
      </c>
      <c r="F373" s="7" t="n">
        <v>0</v>
      </c>
      <c r="G373" s="7" t="n">
        <v>0</v>
      </c>
    </row>
    <row r="374" spans="1:6">
      <c r="A374" t="s">
        <v>4</v>
      </c>
      <c r="B374" s="4" t="s">
        <v>5</v>
      </c>
      <c r="C374" s="4" t="s">
        <v>14</v>
      </c>
      <c r="D374" s="4" t="s">
        <v>14</v>
      </c>
      <c r="E374" s="4" t="s">
        <v>51</v>
      </c>
      <c r="F374" s="4" t="s">
        <v>51</v>
      </c>
      <c r="G374" s="4" t="s">
        <v>51</v>
      </c>
      <c r="H374" s="4" t="s">
        <v>11</v>
      </c>
      <c r="I374" s="4" t="s">
        <v>14</v>
      </c>
    </row>
    <row r="375" spans="1:6">
      <c r="A375" t="n">
        <v>5602</v>
      </c>
      <c r="B375" s="12" t="n">
        <v>45</v>
      </c>
      <c r="C375" s="7" t="n">
        <v>4</v>
      </c>
      <c r="D375" s="7" t="n">
        <v>3</v>
      </c>
      <c r="E375" s="7" t="n">
        <v>0</v>
      </c>
      <c r="F375" s="7" t="n">
        <v>0</v>
      </c>
      <c r="G375" s="7" t="n">
        <v>0</v>
      </c>
      <c r="H375" s="7" t="n">
        <v>0</v>
      </c>
      <c r="I375" s="7" t="n">
        <v>1</v>
      </c>
    </row>
    <row r="376" spans="1:6">
      <c r="A376" t="s">
        <v>4</v>
      </c>
      <c r="B376" s="4" t="s">
        <v>5</v>
      </c>
      <c r="C376" s="4" t="s">
        <v>14</v>
      </c>
      <c r="D376" s="4" t="s">
        <v>11</v>
      </c>
    </row>
    <row r="377" spans="1:6">
      <c r="A377" t="n">
        <v>5620</v>
      </c>
      <c r="B377" s="12" t="n">
        <v>45</v>
      </c>
      <c r="C377" s="7" t="n">
        <v>18</v>
      </c>
      <c r="D377" s="7" t="n">
        <v>4</v>
      </c>
    </row>
    <row r="378" spans="1:6">
      <c r="A378" t="s">
        <v>4</v>
      </c>
      <c r="B378" s="4" t="s">
        <v>5</v>
      </c>
      <c r="C378" s="4" t="s">
        <v>14</v>
      </c>
      <c r="D378" s="4" t="s">
        <v>11</v>
      </c>
    </row>
    <row r="379" spans="1:6">
      <c r="A379" t="n">
        <v>5624</v>
      </c>
      <c r="B379" s="12" t="n">
        <v>45</v>
      </c>
      <c r="C379" s="7" t="n">
        <v>18</v>
      </c>
      <c r="D379" s="7" t="n">
        <v>16</v>
      </c>
    </row>
    <row r="380" spans="1:6">
      <c r="A380" t="s">
        <v>4</v>
      </c>
      <c r="B380" s="4" t="s">
        <v>5</v>
      </c>
      <c r="C380" s="4" t="s">
        <v>14</v>
      </c>
      <c r="D380" s="4" t="s">
        <v>11</v>
      </c>
    </row>
    <row r="381" spans="1:6">
      <c r="A381" t="n">
        <v>5628</v>
      </c>
      <c r="B381" s="12" t="n">
        <v>45</v>
      </c>
      <c r="C381" s="7" t="n">
        <v>18</v>
      </c>
      <c r="D381" s="7" t="n">
        <v>64</v>
      </c>
    </row>
    <row r="382" spans="1:6">
      <c r="A382" t="s">
        <v>4</v>
      </c>
      <c r="B382" s="4" t="s">
        <v>5</v>
      </c>
      <c r="C382" s="4" t="s">
        <v>11</v>
      </c>
      <c r="D382" s="4" t="s">
        <v>14</v>
      </c>
      <c r="E382" s="4" t="s">
        <v>14</v>
      </c>
      <c r="F382" s="4" t="s">
        <v>7</v>
      </c>
    </row>
    <row r="383" spans="1:6">
      <c r="A383" t="n">
        <v>5632</v>
      </c>
      <c r="B383" s="29" t="n">
        <v>47</v>
      </c>
      <c r="C383" s="7" t="n">
        <v>61456</v>
      </c>
      <c r="D383" s="7" t="n">
        <v>0</v>
      </c>
      <c r="E383" s="7" t="n">
        <v>0</v>
      </c>
      <c r="F383" s="7" t="s">
        <v>71</v>
      </c>
    </row>
    <row r="384" spans="1:6">
      <c r="A384" t="s">
        <v>4</v>
      </c>
      <c r="B384" s="4" t="s">
        <v>5</v>
      </c>
      <c r="C384" s="4" t="s">
        <v>11</v>
      </c>
    </row>
    <row r="385" spans="1:9">
      <c r="A385" t="n">
        <v>5646</v>
      </c>
      <c r="B385" s="30" t="n">
        <v>16</v>
      </c>
      <c r="C385" s="7" t="n">
        <v>1</v>
      </c>
    </row>
    <row r="386" spans="1:9">
      <c r="A386" t="s">
        <v>4</v>
      </c>
      <c r="B386" s="4" t="s">
        <v>5</v>
      </c>
      <c r="C386" s="4" t="s">
        <v>11</v>
      </c>
      <c r="D386" s="4" t="s">
        <v>14</v>
      </c>
      <c r="E386" s="4" t="s">
        <v>14</v>
      </c>
      <c r="F386" s="4" t="s">
        <v>7</v>
      </c>
    </row>
    <row r="387" spans="1:9">
      <c r="A387" t="n">
        <v>5649</v>
      </c>
      <c r="B387" s="29" t="n">
        <v>47</v>
      </c>
      <c r="C387" s="7" t="n">
        <v>61456</v>
      </c>
      <c r="D387" s="7" t="n">
        <v>1</v>
      </c>
      <c r="E387" s="7" t="n">
        <v>0</v>
      </c>
      <c r="F387" s="7" t="s">
        <v>13</v>
      </c>
    </row>
    <row r="388" spans="1:9">
      <c r="A388" t="s">
        <v>4</v>
      </c>
      <c r="B388" s="4" t="s">
        <v>5</v>
      </c>
      <c r="C388" s="4" t="s">
        <v>11</v>
      </c>
      <c r="D388" s="4" t="s">
        <v>14</v>
      </c>
      <c r="E388" s="4" t="s">
        <v>14</v>
      </c>
      <c r="F388" s="4" t="s">
        <v>7</v>
      </c>
    </row>
    <row r="389" spans="1:9">
      <c r="A389" t="n">
        <v>5655</v>
      </c>
      <c r="B389" s="29" t="n">
        <v>47</v>
      </c>
      <c r="C389" s="7" t="n">
        <v>61456</v>
      </c>
      <c r="D389" s="7" t="n">
        <v>0</v>
      </c>
      <c r="E389" s="7" t="n">
        <v>0</v>
      </c>
      <c r="F389" s="7" t="s">
        <v>73</v>
      </c>
    </row>
    <row r="390" spans="1:9">
      <c r="A390" t="s">
        <v>4</v>
      </c>
      <c r="B390" s="4" t="s">
        <v>5</v>
      </c>
      <c r="C390" s="4" t="s">
        <v>64</v>
      </c>
    </row>
    <row r="391" spans="1:9">
      <c r="A391" t="n">
        <v>5674</v>
      </c>
      <c r="B391" s="31" t="n">
        <v>3</v>
      </c>
      <c r="C391" s="15" t="n">
        <f t="normal" ca="1">A543</f>
        <v>0</v>
      </c>
    </row>
    <row r="392" spans="1:9">
      <c r="A392" t="s">
        <v>4</v>
      </c>
      <c r="B392" s="4" t="s">
        <v>5</v>
      </c>
      <c r="C392" s="4" t="s">
        <v>14</v>
      </c>
      <c r="D392" s="4" t="s">
        <v>11</v>
      </c>
    </row>
    <row r="393" spans="1:9">
      <c r="A393" t="n">
        <v>5679</v>
      </c>
      <c r="B393" s="32" t="n">
        <v>130</v>
      </c>
      <c r="C393" s="7" t="n">
        <v>0</v>
      </c>
      <c r="D393" s="7" t="n">
        <v>61440</v>
      </c>
    </row>
    <row r="394" spans="1:9">
      <c r="A394" t="s">
        <v>4</v>
      </c>
      <c r="B394" s="4" t="s">
        <v>5</v>
      </c>
      <c r="C394" s="4" t="s">
        <v>14</v>
      </c>
      <c r="D394" s="4" t="s">
        <v>11</v>
      </c>
    </row>
    <row r="395" spans="1:9">
      <c r="A395" t="n">
        <v>5683</v>
      </c>
      <c r="B395" s="32" t="n">
        <v>130</v>
      </c>
      <c r="C395" s="7" t="n">
        <v>0</v>
      </c>
      <c r="D395" s="7" t="n">
        <v>61441</v>
      </c>
    </row>
    <row r="396" spans="1:9">
      <c r="A396" t="s">
        <v>4</v>
      </c>
      <c r="B396" s="4" t="s">
        <v>5</v>
      </c>
      <c r="C396" s="4" t="s">
        <v>14</v>
      </c>
      <c r="D396" s="4" t="s">
        <v>11</v>
      </c>
    </row>
    <row r="397" spans="1:9">
      <c r="A397" t="n">
        <v>5687</v>
      </c>
      <c r="B397" s="32" t="n">
        <v>130</v>
      </c>
      <c r="C397" s="7" t="n">
        <v>0</v>
      </c>
      <c r="D397" s="7" t="n">
        <v>61442</v>
      </c>
    </row>
    <row r="398" spans="1:9">
      <c r="A398" t="s">
        <v>4</v>
      </c>
      <c r="B398" s="4" t="s">
        <v>5</v>
      </c>
      <c r="C398" s="4" t="s">
        <v>14</v>
      </c>
      <c r="D398" s="4" t="s">
        <v>11</v>
      </c>
    </row>
    <row r="399" spans="1:9">
      <c r="A399" t="n">
        <v>5691</v>
      </c>
      <c r="B399" s="32" t="n">
        <v>130</v>
      </c>
      <c r="C399" s="7" t="n">
        <v>0</v>
      </c>
      <c r="D399" s="7" t="n">
        <v>61443</v>
      </c>
    </row>
    <row r="400" spans="1:9">
      <c r="A400" t="s">
        <v>4</v>
      </c>
      <c r="B400" s="4" t="s">
        <v>5</v>
      </c>
      <c r="C400" s="4" t="s">
        <v>64</v>
      </c>
    </row>
    <row r="401" spans="1:6">
      <c r="A401" t="n">
        <v>5695</v>
      </c>
      <c r="B401" s="31" t="n">
        <v>3</v>
      </c>
      <c r="C401" s="15" t="n">
        <f t="normal" ca="1">A543</f>
        <v>0</v>
      </c>
    </row>
    <row r="402" spans="1:6">
      <c r="A402" t="s">
        <v>4</v>
      </c>
      <c r="B402" s="4" t="s">
        <v>5</v>
      </c>
      <c r="C402" s="4" t="s">
        <v>14</v>
      </c>
    </row>
    <row r="403" spans="1:6">
      <c r="A403" t="n">
        <v>5700</v>
      </c>
      <c r="B403" s="27" t="n">
        <v>64</v>
      </c>
      <c r="C403" s="7" t="n">
        <v>3</v>
      </c>
    </row>
    <row r="404" spans="1:6">
      <c r="A404" t="s">
        <v>4</v>
      </c>
      <c r="B404" s="4" t="s">
        <v>5</v>
      </c>
      <c r="C404" s="4" t="s">
        <v>11</v>
      </c>
      <c r="D404" s="4" t="s">
        <v>51</v>
      </c>
      <c r="E404" s="4" t="s">
        <v>51</v>
      </c>
      <c r="F404" s="4" t="s">
        <v>51</v>
      </c>
      <c r="G404" s="4" t="s">
        <v>51</v>
      </c>
    </row>
    <row r="405" spans="1:6">
      <c r="A405" t="n">
        <v>5702</v>
      </c>
      <c r="B405" s="28" t="n">
        <v>46</v>
      </c>
      <c r="C405" s="7" t="n">
        <v>61456</v>
      </c>
      <c r="D405" s="7" t="n">
        <v>0</v>
      </c>
      <c r="E405" s="7" t="n">
        <v>0</v>
      </c>
      <c r="F405" s="7" t="n">
        <v>4</v>
      </c>
      <c r="G405" s="7" t="n">
        <v>0</v>
      </c>
    </row>
    <row r="406" spans="1:6">
      <c r="A406" t="s">
        <v>4</v>
      </c>
      <c r="B406" s="4" t="s">
        <v>5</v>
      </c>
      <c r="C406" s="4" t="s">
        <v>14</v>
      </c>
      <c r="D406" s="4" t="s">
        <v>14</v>
      </c>
      <c r="E406" s="4" t="s">
        <v>11</v>
      </c>
    </row>
    <row r="407" spans="1:6">
      <c r="A407" t="n">
        <v>5721</v>
      </c>
      <c r="B407" s="12" t="n">
        <v>45</v>
      </c>
      <c r="C407" s="7" t="n">
        <v>8</v>
      </c>
      <c r="D407" s="7" t="n">
        <v>0</v>
      </c>
      <c r="E407" s="7" t="n">
        <v>0</v>
      </c>
    </row>
    <row r="408" spans="1:6">
      <c r="A408" t="s">
        <v>4</v>
      </c>
      <c r="B408" s="4" t="s">
        <v>5</v>
      </c>
      <c r="C408" s="4" t="s">
        <v>14</v>
      </c>
      <c r="D408" s="4" t="s">
        <v>11</v>
      </c>
    </row>
    <row r="409" spans="1:6">
      <c r="A409" t="n">
        <v>5726</v>
      </c>
      <c r="B409" s="12" t="n">
        <v>45</v>
      </c>
      <c r="C409" s="7" t="n">
        <v>18</v>
      </c>
      <c r="D409" s="7" t="n">
        <v>4</v>
      </c>
    </row>
    <row r="410" spans="1:6">
      <c r="A410" t="s">
        <v>4</v>
      </c>
      <c r="B410" s="4" t="s">
        <v>5</v>
      </c>
      <c r="C410" s="4" t="s">
        <v>14</v>
      </c>
      <c r="D410" s="4" t="s">
        <v>11</v>
      </c>
    </row>
    <row r="411" spans="1:6">
      <c r="A411" t="n">
        <v>5730</v>
      </c>
      <c r="B411" s="12" t="n">
        <v>45</v>
      </c>
      <c r="C411" s="7" t="n">
        <v>18</v>
      </c>
      <c r="D411" s="7" t="n">
        <v>16</v>
      </c>
    </row>
    <row r="412" spans="1:6">
      <c r="A412" t="s">
        <v>4</v>
      </c>
      <c r="B412" s="4" t="s">
        <v>5</v>
      </c>
      <c r="C412" s="4" t="s">
        <v>14</v>
      </c>
      <c r="D412" s="4" t="s">
        <v>11</v>
      </c>
    </row>
    <row r="413" spans="1:6">
      <c r="A413" t="n">
        <v>5734</v>
      </c>
      <c r="B413" s="12" t="n">
        <v>45</v>
      </c>
      <c r="C413" s="7" t="n">
        <v>18</v>
      </c>
      <c r="D413" s="7" t="n">
        <v>64</v>
      </c>
    </row>
    <row r="414" spans="1:6">
      <c r="A414" t="s">
        <v>4</v>
      </c>
      <c r="B414" s="4" t="s">
        <v>5</v>
      </c>
      <c r="C414" s="4" t="s">
        <v>11</v>
      </c>
      <c r="D414" s="4" t="s">
        <v>51</v>
      </c>
      <c r="E414" s="4" t="s">
        <v>51</v>
      </c>
      <c r="F414" s="4" t="s">
        <v>51</v>
      </c>
      <c r="G414" s="4" t="s">
        <v>11</v>
      </c>
      <c r="H414" s="4" t="s">
        <v>11</v>
      </c>
    </row>
    <row r="415" spans="1:6">
      <c r="A415" t="n">
        <v>5738</v>
      </c>
      <c r="B415" s="33" t="n">
        <v>60</v>
      </c>
      <c r="C415" s="7" t="n">
        <v>61478</v>
      </c>
      <c r="D415" s="7" t="n">
        <v>0</v>
      </c>
      <c r="E415" s="7" t="n">
        <v>0</v>
      </c>
      <c r="F415" s="7" t="n">
        <v>0</v>
      </c>
      <c r="G415" s="7" t="n">
        <v>0</v>
      </c>
      <c r="H415" s="7" t="n">
        <v>1</v>
      </c>
    </row>
    <row r="416" spans="1:6">
      <c r="A416" t="s">
        <v>4</v>
      </c>
      <c r="B416" s="4" t="s">
        <v>5</v>
      </c>
      <c r="C416" s="4" t="s">
        <v>11</v>
      </c>
      <c r="D416" s="4" t="s">
        <v>51</v>
      </c>
      <c r="E416" s="4" t="s">
        <v>51</v>
      </c>
      <c r="F416" s="4" t="s">
        <v>51</v>
      </c>
      <c r="G416" s="4" t="s">
        <v>11</v>
      </c>
      <c r="H416" s="4" t="s">
        <v>11</v>
      </c>
    </row>
    <row r="417" spans="1:8">
      <c r="A417" t="n">
        <v>5757</v>
      </c>
      <c r="B417" s="33" t="n">
        <v>60</v>
      </c>
      <c r="C417" s="7" t="n">
        <v>61478</v>
      </c>
      <c r="D417" s="7" t="n">
        <v>0</v>
      </c>
      <c r="E417" s="7" t="n">
        <v>0</v>
      </c>
      <c r="F417" s="7" t="n">
        <v>0</v>
      </c>
      <c r="G417" s="7" t="n">
        <v>0</v>
      </c>
      <c r="H417" s="7" t="n">
        <v>0</v>
      </c>
    </row>
    <row r="418" spans="1:8">
      <c r="A418" t="s">
        <v>4</v>
      </c>
      <c r="B418" s="4" t="s">
        <v>5</v>
      </c>
      <c r="C418" s="4" t="s">
        <v>11</v>
      </c>
      <c r="D418" s="4" t="s">
        <v>11</v>
      </c>
      <c r="E418" s="4" t="s">
        <v>11</v>
      </c>
    </row>
    <row r="419" spans="1:8">
      <c r="A419" t="n">
        <v>5776</v>
      </c>
      <c r="B419" s="34" t="n">
        <v>61</v>
      </c>
      <c r="C419" s="7" t="n">
        <v>61478</v>
      </c>
      <c r="D419" s="7" t="n">
        <v>65533</v>
      </c>
      <c r="E419" s="7" t="n">
        <v>0</v>
      </c>
    </row>
    <row r="420" spans="1:8">
      <c r="A420" t="s">
        <v>4</v>
      </c>
      <c r="B420" s="4" t="s">
        <v>5</v>
      </c>
      <c r="C420" s="4" t="s">
        <v>11</v>
      </c>
      <c r="D420" s="4" t="s">
        <v>51</v>
      </c>
      <c r="E420" s="4" t="s">
        <v>51</v>
      </c>
      <c r="F420" s="4" t="s">
        <v>51</v>
      </c>
      <c r="G420" s="4" t="s">
        <v>11</v>
      </c>
      <c r="H420" s="4" t="s">
        <v>11</v>
      </c>
    </row>
    <row r="421" spans="1:8">
      <c r="A421" t="n">
        <v>5783</v>
      </c>
      <c r="B421" s="33" t="n">
        <v>60</v>
      </c>
      <c r="C421" s="7" t="n">
        <v>61479</v>
      </c>
      <c r="D421" s="7" t="n">
        <v>0</v>
      </c>
      <c r="E421" s="7" t="n">
        <v>0</v>
      </c>
      <c r="F421" s="7" t="n">
        <v>0</v>
      </c>
      <c r="G421" s="7" t="n">
        <v>0</v>
      </c>
      <c r="H421" s="7" t="n">
        <v>1</v>
      </c>
    </row>
    <row r="422" spans="1:8">
      <c r="A422" t="s">
        <v>4</v>
      </c>
      <c r="B422" s="4" t="s">
        <v>5</v>
      </c>
      <c r="C422" s="4" t="s">
        <v>11</v>
      </c>
      <c r="D422" s="4" t="s">
        <v>51</v>
      </c>
      <c r="E422" s="4" t="s">
        <v>51</v>
      </c>
      <c r="F422" s="4" t="s">
        <v>51</v>
      </c>
      <c r="G422" s="4" t="s">
        <v>11</v>
      </c>
      <c r="H422" s="4" t="s">
        <v>11</v>
      </c>
    </row>
    <row r="423" spans="1:8">
      <c r="A423" t="n">
        <v>5802</v>
      </c>
      <c r="B423" s="33" t="n">
        <v>60</v>
      </c>
      <c r="C423" s="7" t="n">
        <v>61479</v>
      </c>
      <c r="D423" s="7" t="n">
        <v>0</v>
      </c>
      <c r="E423" s="7" t="n">
        <v>0</v>
      </c>
      <c r="F423" s="7" t="n">
        <v>0</v>
      </c>
      <c r="G423" s="7" t="n">
        <v>0</v>
      </c>
      <c r="H423" s="7" t="n">
        <v>0</v>
      </c>
    </row>
    <row r="424" spans="1:8">
      <c r="A424" t="s">
        <v>4</v>
      </c>
      <c r="B424" s="4" t="s">
        <v>5</v>
      </c>
      <c r="C424" s="4" t="s">
        <v>11</v>
      </c>
      <c r="D424" s="4" t="s">
        <v>11</v>
      </c>
      <c r="E424" s="4" t="s">
        <v>11</v>
      </c>
    </row>
    <row r="425" spans="1:8">
      <c r="A425" t="n">
        <v>5821</v>
      </c>
      <c r="B425" s="34" t="n">
        <v>61</v>
      </c>
      <c r="C425" s="7" t="n">
        <v>61479</v>
      </c>
      <c r="D425" s="7" t="n">
        <v>65533</v>
      </c>
      <c r="E425" s="7" t="n">
        <v>0</v>
      </c>
    </row>
    <row r="426" spans="1:8">
      <c r="A426" t="s">
        <v>4</v>
      </c>
      <c r="B426" s="4" t="s">
        <v>5</v>
      </c>
      <c r="C426" s="4" t="s">
        <v>11</v>
      </c>
      <c r="D426" s="4" t="s">
        <v>51</v>
      </c>
      <c r="E426" s="4" t="s">
        <v>51</v>
      </c>
      <c r="F426" s="4" t="s">
        <v>51</v>
      </c>
      <c r="G426" s="4" t="s">
        <v>11</v>
      </c>
      <c r="H426" s="4" t="s">
        <v>11</v>
      </c>
    </row>
    <row r="427" spans="1:8">
      <c r="A427" t="n">
        <v>5828</v>
      </c>
      <c r="B427" s="33" t="n">
        <v>60</v>
      </c>
      <c r="C427" s="7" t="n">
        <v>61480</v>
      </c>
      <c r="D427" s="7" t="n">
        <v>0</v>
      </c>
      <c r="E427" s="7" t="n">
        <v>0</v>
      </c>
      <c r="F427" s="7" t="n">
        <v>0</v>
      </c>
      <c r="G427" s="7" t="n">
        <v>0</v>
      </c>
      <c r="H427" s="7" t="n">
        <v>1</v>
      </c>
    </row>
    <row r="428" spans="1:8">
      <c r="A428" t="s">
        <v>4</v>
      </c>
      <c r="B428" s="4" t="s">
        <v>5</v>
      </c>
      <c r="C428" s="4" t="s">
        <v>11</v>
      </c>
      <c r="D428" s="4" t="s">
        <v>51</v>
      </c>
      <c r="E428" s="4" t="s">
        <v>51</v>
      </c>
      <c r="F428" s="4" t="s">
        <v>51</v>
      </c>
      <c r="G428" s="4" t="s">
        <v>11</v>
      </c>
      <c r="H428" s="4" t="s">
        <v>11</v>
      </c>
    </row>
    <row r="429" spans="1:8">
      <c r="A429" t="n">
        <v>5847</v>
      </c>
      <c r="B429" s="33" t="n">
        <v>60</v>
      </c>
      <c r="C429" s="7" t="n">
        <v>61480</v>
      </c>
      <c r="D429" s="7" t="n">
        <v>0</v>
      </c>
      <c r="E429" s="7" t="n">
        <v>0</v>
      </c>
      <c r="F429" s="7" t="n">
        <v>0</v>
      </c>
      <c r="G429" s="7" t="n">
        <v>0</v>
      </c>
      <c r="H429" s="7" t="n">
        <v>0</v>
      </c>
    </row>
    <row r="430" spans="1:8">
      <c r="A430" t="s">
        <v>4</v>
      </c>
      <c r="B430" s="4" t="s">
        <v>5</v>
      </c>
      <c r="C430" s="4" t="s">
        <v>11</v>
      </c>
      <c r="D430" s="4" t="s">
        <v>11</v>
      </c>
      <c r="E430" s="4" t="s">
        <v>11</v>
      </c>
    </row>
    <row r="431" spans="1:8">
      <c r="A431" t="n">
        <v>5866</v>
      </c>
      <c r="B431" s="34" t="n">
        <v>61</v>
      </c>
      <c r="C431" s="7" t="n">
        <v>61480</v>
      </c>
      <c r="D431" s="7" t="n">
        <v>65533</v>
      </c>
      <c r="E431" s="7" t="n">
        <v>0</v>
      </c>
    </row>
    <row r="432" spans="1:8">
      <c r="A432" t="s">
        <v>4</v>
      </c>
      <c r="B432" s="4" t="s">
        <v>5</v>
      </c>
      <c r="C432" s="4" t="s">
        <v>11</v>
      </c>
      <c r="D432" s="4" t="s">
        <v>51</v>
      </c>
      <c r="E432" s="4" t="s">
        <v>51</v>
      </c>
      <c r="F432" s="4" t="s">
        <v>51</v>
      </c>
      <c r="G432" s="4" t="s">
        <v>11</v>
      </c>
      <c r="H432" s="4" t="s">
        <v>11</v>
      </c>
    </row>
    <row r="433" spans="1:8">
      <c r="A433" t="n">
        <v>5873</v>
      </c>
      <c r="B433" s="33" t="n">
        <v>60</v>
      </c>
      <c r="C433" s="7" t="n">
        <v>61481</v>
      </c>
      <c r="D433" s="7" t="n">
        <v>0</v>
      </c>
      <c r="E433" s="7" t="n">
        <v>0</v>
      </c>
      <c r="F433" s="7" t="n">
        <v>0</v>
      </c>
      <c r="G433" s="7" t="n">
        <v>0</v>
      </c>
      <c r="H433" s="7" t="n">
        <v>1</v>
      </c>
    </row>
    <row r="434" spans="1:8">
      <c r="A434" t="s">
        <v>4</v>
      </c>
      <c r="B434" s="4" t="s">
        <v>5</v>
      </c>
      <c r="C434" s="4" t="s">
        <v>11</v>
      </c>
      <c r="D434" s="4" t="s">
        <v>51</v>
      </c>
      <c r="E434" s="4" t="s">
        <v>51</v>
      </c>
      <c r="F434" s="4" t="s">
        <v>51</v>
      </c>
      <c r="G434" s="4" t="s">
        <v>11</v>
      </c>
      <c r="H434" s="4" t="s">
        <v>11</v>
      </c>
    </row>
    <row r="435" spans="1:8">
      <c r="A435" t="n">
        <v>5892</v>
      </c>
      <c r="B435" s="33" t="n">
        <v>60</v>
      </c>
      <c r="C435" s="7" t="n">
        <v>61481</v>
      </c>
      <c r="D435" s="7" t="n">
        <v>0</v>
      </c>
      <c r="E435" s="7" t="n">
        <v>0</v>
      </c>
      <c r="F435" s="7" t="n">
        <v>0</v>
      </c>
      <c r="G435" s="7" t="n">
        <v>0</v>
      </c>
      <c r="H435" s="7" t="n">
        <v>0</v>
      </c>
    </row>
    <row r="436" spans="1:8">
      <c r="A436" t="s">
        <v>4</v>
      </c>
      <c r="B436" s="4" t="s">
        <v>5</v>
      </c>
      <c r="C436" s="4" t="s">
        <v>11</v>
      </c>
      <c r="D436" s="4" t="s">
        <v>11</v>
      </c>
      <c r="E436" s="4" t="s">
        <v>11</v>
      </c>
    </row>
    <row r="437" spans="1:8">
      <c r="A437" t="n">
        <v>5911</v>
      </c>
      <c r="B437" s="34" t="n">
        <v>61</v>
      </c>
      <c r="C437" s="7" t="n">
        <v>61481</v>
      </c>
      <c r="D437" s="7" t="n">
        <v>65533</v>
      </c>
      <c r="E437" s="7" t="n">
        <v>0</v>
      </c>
    </row>
    <row r="438" spans="1:8">
      <c r="A438" t="s">
        <v>4</v>
      </c>
      <c r="B438" s="4" t="s">
        <v>5</v>
      </c>
      <c r="C438" s="4" t="s">
        <v>11</v>
      </c>
      <c r="D438" s="4" t="s">
        <v>10</v>
      </c>
    </row>
    <row r="439" spans="1:8">
      <c r="A439" t="n">
        <v>5918</v>
      </c>
      <c r="B439" s="25" t="n">
        <v>44</v>
      </c>
      <c r="C439" s="7" t="n">
        <v>61478</v>
      </c>
      <c r="D439" s="7" t="n">
        <v>1</v>
      </c>
    </row>
    <row r="440" spans="1:8">
      <c r="A440" t="s">
        <v>4</v>
      </c>
      <c r="B440" s="4" t="s">
        <v>5</v>
      </c>
      <c r="C440" s="4" t="s">
        <v>11</v>
      </c>
      <c r="D440" s="4" t="s">
        <v>10</v>
      </c>
    </row>
    <row r="441" spans="1:8">
      <c r="A441" t="n">
        <v>5925</v>
      </c>
      <c r="B441" s="25" t="n">
        <v>44</v>
      </c>
      <c r="C441" s="7" t="n">
        <v>61479</v>
      </c>
      <c r="D441" s="7" t="n">
        <v>1</v>
      </c>
    </row>
    <row r="442" spans="1:8">
      <c r="A442" t="s">
        <v>4</v>
      </c>
      <c r="B442" s="4" t="s">
        <v>5</v>
      </c>
      <c r="C442" s="4" t="s">
        <v>11</v>
      </c>
      <c r="D442" s="4" t="s">
        <v>10</v>
      </c>
    </row>
    <row r="443" spans="1:8">
      <c r="A443" t="n">
        <v>5932</v>
      </c>
      <c r="B443" s="25" t="n">
        <v>44</v>
      </c>
      <c r="C443" s="7" t="n">
        <v>61480</v>
      </c>
      <c r="D443" s="7" t="n">
        <v>1</v>
      </c>
    </row>
    <row r="444" spans="1:8">
      <c r="A444" t="s">
        <v>4</v>
      </c>
      <c r="B444" s="4" t="s">
        <v>5</v>
      </c>
      <c r="C444" s="4" t="s">
        <v>11</v>
      </c>
      <c r="D444" s="4" t="s">
        <v>10</v>
      </c>
    </row>
    <row r="445" spans="1:8">
      <c r="A445" t="n">
        <v>5939</v>
      </c>
      <c r="B445" s="25" t="n">
        <v>44</v>
      </c>
      <c r="C445" s="7" t="n">
        <v>61481</v>
      </c>
      <c r="D445" s="7" t="n">
        <v>1</v>
      </c>
    </row>
    <row r="446" spans="1:8">
      <c r="A446" t="s">
        <v>4</v>
      </c>
      <c r="B446" s="4" t="s">
        <v>5</v>
      </c>
      <c r="C446" s="4" t="s">
        <v>11</v>
      </c>
      <c r="D446" s="4" t="s">
        <v>10</v>
      </c>
    </row>
    <row r="447" spans="1:8">
      <c r="A447" t="n">
        <v>5946</v>
      </c>
      <c r="B447" s="25" t="n">
        <v>44</v>
      </c>
      <c r="C447" s="7" t="n">
        <v>61478</v>
      </c>
      <c r="D447" s="7" t="n">
        <v>128</v>
      </c>
    </row>
    <row r="448" spans="1:8">
      <c r="A448" t="s">
        <v>4</v>
      </c>
      <c r="B448" s="4" t="s">
        <v>5</v>
      </c>
      <c r="C448" s="4" t="s">
        <v>11</v>
      </c>
      <c r="D448" s="4" t="s">
        <v>10</v>
      </c>
    </row>
    <row r="449" spans="1:8">
      <c r="A449" t="n">
        <v>5953</v>
      </c>
      <c r="B449" s="25" t="n">
        <v>44</v>
      </c>
      <c r="C449" s="7" t="n">
        <v>61478</v>
      </c>
      <c r="D449" s="7" t="n">
        <v>32</v>
      </c>
    </row>
    <row r="450" spans="1:8">
      <c r="A450" t="s">
        <v>4</v>
      </c>
      <c r="B450" s="4" t="s">
        <v>5</v>
      </c>
      <c r="C450" s="4" t="s">
        <v>11</v>
      </c>
      <c r="D450" s="4" t="s">
        <v>10</v>
      </c>
    </row>
    <row r="451" spans="1:8">
      <c r="A451" t="n">
        <v>5960</v>
      </c>
      <c r="B451" s="25" t="n">
        <v>44</v>
      </c>
      <c r="C451" s="7" t="n">
        <v>61479</v>
      </c>
      <c r="D451" s="7" t="n">
        <v>128</v>
      </c>
    </row>
    <row r="452" spans="1:8">
      <c r="A452" t="s">
        <v>4</v>
      </c>
      <c r="B452" s="4" t="s">
        <v>5</v>
      </c>
      <c r="C452" s="4" t="s">
        <v>11</v>
      </c>
      <c r="D452" s="4" t="s">
        <v>10</v>
      </c>
    </row>
    <row r="453" spans="1:8">
      <c r="A453" t="n">
        <v>5967</v>
      </c>
      <c r="B453" s="25" t="n">
        <v>44</v>
      </c>
      <c r="C453" s="7" t="n">
        <v>61479</v>
      </c>
      <c r="D453" s="7" t="n">
        <v>32</v>
      </c>
    </row>
    <row r="454" spans="1:8">
      <c r="A454" t="s">
        <v>4</v>
      </c>
      <c r="B454" s="4" t="s">
        <v>5</v>
      </c>
      <c r="C454" s="4" t="s">
        <v>11</v>
      </c>
      <c r="D454" s="4" t="s">
        <v>10</v>
      </c>
    </row>
    <row r="455" spans="1:8">
      <c r="A455" t="n">
        <v>5974</v>
      </c>
      <c r="B455" s="25" t="n">
        <v>44</v>
      </c>
      <c r="C455" s="7" t="n">
        <v>61480</v>
      </c>
      <c r="D455" s="7" t="n">
        <v>128</v>
      </c>
    </row>
    <row r="456" spans="1:8">
      <c r="A456" t="s">
        <v>4</v>
      </c>
      <c r="B456" s="4" t="s">
        <v>5</v>
      </c>
      <c r="C456" s="4" t="s">
        <v>11</v>
      </c>
      <c r="D456" s="4" t="s">
        <v>10</v>
      </c>
    </row>
    <row r="457" spans="1:8">
      <c r="A457" t="n">
        <v>5981</v>
      </c>
      <c r="B457" s="25" t="n">
        <v>44</v>
      </c>
      <c r="C457" s="7" t="n">
        <v>61480</v>
      </c>
      <c r="D457" s="7" t="n">
        <v>32</v>
      </c>
    </row>
    <row r="458" spans="1:8">
      <c r="A458" t="s">
        <v>4</v>
      </c>
      <c r="B458" s="4" t="s">
        <v>5</v>
      </c>
      <c r="C458" s="4" t="s">
        <v>11</v>
      </c>
      <c r="D458" s="4" t="s">
        <v>10</v>
      </c>
    </row>
    <row r="459" spans="1:8">
      <c r="A459" t="n">
        <v>5988</v>
      </c>
      <c r="B459" s="25" t="n">
        <v>44</v>
      </c>
      <c r="C459" s="7" t="n">
        <v>61481</v>
      </c>
      <c r="D459" s="7" t="n">
        <v>128</v>
      </c>
    </row>
    <row r="460" spans="1:8">
      <c r="A460" t="s">
        <v>4</v>
      </c>
      <c r="B460" s="4" t="s">
        <v>5</v>
      </c>
      <c r="C460" s="4" t="s">
        <v>11</v>
      </c>
      <c r="D460" s="4" t="s">
        <v>10</v>
      </c>
    </row>
    <row r="461" spans="1:8">
      <c r="A461" t="n">
        <v>5995</v>
      </c>
      <c r="B461" s="25" t="n">
        <v>44</v>
      </c>
      <c r="C461" s="7" t="n">
        <v>61481</v>
      </c>
      <c r="D461" s="7" t="n">
        <v>32</v>
      </c>
    </row>
    <row r="462" spans="1:8">
      <c r="A462" t="s">
        <v>4</v>
      </c>
      <c r="B462" s="4" t="s">
        <v>5</v>
      </c>
      <c r="C462" s="4" t="s">
        <v>11</v>
      </c>
      <c r="D462" s="4" t="s">
        <v>14</v>
      </c>
      <c r="E462" s="4" t="s">
        <v>14</v>
      </c>
      <c r="F462" s="4" t="s">
        <v>7</v>
      </c>
    </row>
    <row r="463" spans="1:8">
      <c r="A463" t="n">
        <v>6002</v>
      </c>
      <c r="B463" s="29" t="n">
        <v>47</v>
      </c>
      <c r="C463" s="7" t="n">
        <v>61478</v>
      </c>
      <c r="D463" s="7" t="n">
        <v>0</v>
      </c>
      <c r="E463" s="7" t="n">
        <v>0</v>
      </c>
      <c r="F463" s="7" t="s">
        <v>74</v>
      </c>
    </row>
    <row r="464" spans="1:8">
      <c r="A464" t="s">
        <v>4</v>
      </c>
      <c r="B464" s="4" t="s">
        <v>5</v>
      </c>
      <c r="C464" s="4" t="s">
        <v>11</v>
      </c>
      <c r="D464" s="4" t="s">
        <v>14</v>
      </c>
      <c r="E464" s="4" t="s">
        <v>14</v>
      </c>
      <c r="F464" s="4" t="s">
        <v>7</v>
      </c>
    </row>
    <row r="465" spans="1:6">
      <c r="A465" t="n">
        <v>6017</v>
      </c>
      <c r="B465" s="29" t="n">
        <v>47</v>
      </c>
      <c r="C465" s="7" t="n">
        <v>61479</v>
      </c>
      <c r="D465" s="7" t="n">
        <v>0</v>
      </c>
      <c r="E465" s="7" t="n">
        <v>0</v>
      </c>
      <c r="F465" s="7" t="s">
        <v>74</v>
      </c>
    </row>
    <row r="466" spans="1:6">
      <c r="A466" t="s">
        <v>4</v>
      </c>
      <c r="B466" s="4" t="s">
        <v>5</v>
      </c>
      <c r="C466" s="4" t="s">
        <v>11</v>
      </c>
      <c r="D466" s="4" t="s">
        <v>14</v>
      </c>
      <c r="E466" s="4" t="s">
        <v>14</v>
      </c>
      <c r="F466" s="4" t="s">
        <v>7</v>
      </c>
    </row>
    <row r="467" spans="1:6">
      <c r="A467" t="n">
        <v>6032</v>
      </c>
      <c r="B467" s="29" t="n">
        <v>47</v>
      </c>
      <c r="C467" s="7" t="n">
        <v>61480</v>
      </c>
      <c r="D467" s="7" t="n">
        <v>0</v>
      </c>
      <c r="E467" s="7" t="n">
        <v>0</v>
      </c>
      <c r="F467" s="7" t="s">
        <v>74</v>
      </c>
    </row>
    <row r="468" spans="1:6">
      <c r="A468" t="s">
        <v>4</v>
      </c>
      <c r="B468" s="4" t="s">
        <v>5</v>
      </c>
      <c r="C468" s="4" t="s">
        <v>11</v>
      </c>
      <c r="D468" s="4" t="s">
        <v>14</v>
      </c>
      <c r="E468" s="4" t="s">
        <v>14</v>
      </c>
      <c r="F468" s="4" t="s">
        <v>7</v>
      </c>
    </row>
    <row r="469" spans="1:6">
      <c r="A469" t="n">
        <v>6047</v>
      </c>
      <c r="B469" s="29" t="n">
        <v>47</v>
      </c>
      <c r="C469" s="7" t="n">
        <v>61481</v>
      </c>
      <c r="D469" s="7" t="n">
        <v>0</v>
      </c>
      <c r="E469" s="7" t="n">
        <v>0</v>
      </c>
      <c r="F469" s="7" t="s">
        <v>74</v>
      </c>
    </row>
    <row r="470" spans="1:6">
      <c r="A470" t="s">
        <v>4</v>
      </c>
      <c r="B470" s="4" t="s">
        <v>5</v>
      </c>
      <c r="C470" s="4" t="s">
        <v>11</v>
      </c>
      <c r="D470" s="4" t="s">
        <v>14</v>
      </c>
      <c r="E470" s="4" t="s">
        <v>14</v>
      </c>
      <c r="F470" s="4" t="s">
        <v>7</v>
      </c>
    </row>
    <row r="471" spans="1:6">
      <c r="A471" t="n">
        <v>6062</v>
      </c>
      <c r="B471" s="29" t="n">
        <v>47</v>
      </c>
      <c r="C471" s="7" t="n">
        <v>61478</v>
      </c>
      <c r="D471" s="7" t="n">
        <v>0</v>
      </c>
      <c r="E471" s="7" t="n">
        <v>0</v>
      </c>
      <c r="F471" s="7" t="s">
        <v>75</v>
      </c>
    </row>
    <row r="472" spans="1:6">
      <c r="A472" t="s">
        <v>4</v>
      </c>
      <c r="B472" s="4" t="s">
        <v>5</v>
      </c>
      <c r="C472" s="4" t="s">
        <v>11</v>
      </c>
      <c r="D472" s="4" t="s">
        <v>14</v>
      </c>
      <c r="E472" s="4" t="s">
        <v>14</v>
      </c>
      <c r="F472" s="4" t="s">
        <v>7</v>
      </c>
    </row>
    <row r="473" spans="1:6">
      <c r="A473" t="n">
        <v>6078</v>
      </c>
      <c r="B473" s="29" t="n">
        <v>47</v>
      </c>
      <c r="C473" s="7" t="n">
        <v>61479</v>
      </c>
      <c r="D473" s="7" t="n">
        <v>0</v>
      </c>
      <c r="E473" s="7" t="n">
        <v>0</v>
      </c>
      <c r="F473" s="7" t="s">
        <v>75</v>
      </c>
    </row>
    <row r="474" spans="1:6">
      <c r="A474" t="s">
        <v>4</v>
      </c>
      <c r="B474" s="4" t="s">
        <v>5</v>
      </c>
      <c r="C474" s="4" t="s">
        <v>11</v>
      </c>
      <c r="D474" s="4" t="s">
        <v>14</v>
      </c>
      <c r="E474" s="4" t="s">
        <v>14</v>
      </c>
      <c r="F474" s="4" t="s">
        <v>7</v>
      </c>
    </row>
    <row r="475" spans="1:6">
      <c r="A475" t="n">
        <v>6094</v>
      </c>
      <c r="B475" s="29" t="n">
        <v>47</v>
      </c>
      <c r="C475" s="7" t="n">
        <v>61480</v>
      </c>
      <c r="D475" s="7" t="n">
        <v>0</v>
      </c>
      <c r="E475" s="7" t="n">
        <v>0</v>
      </c>
      <c r="F475" s="7" t="s">
        <v>75</v>
      </c>
    </row>
    <row r="476" spans="1:6">
      <c r="A476" t="s">
        <v>4</v>
      </c>
      <c r="B476" s="4" t="s">
        <v>5</v>
      </c>
      <c r="C476" s="4" t="s">
        <v>11</v>
      </c>
      <c r="D476" s="4" t="s">
        <v>14</v>
      </c>
      <c r="E476" s="4" t="s">
        <v>14</v>
      </c>
      <c r="F476" s="4" t="s">
        <v>7</v>
      </c>
    </row>
    <row r="477" spans="1:6">
      <c r="A477" t="n">
        <v>6110</v>
      </c>
      <c r="B477" s="29" t="n">
        <v>47</v>
      </c>
      <c r="C477" s="7" t="n">
        <v>61481</v>
      </c>
      <c r="D477" s="7" t="n">
        <v>0</v>
      </c>
      <c r="E477" s="7" t="n">
        <v>0</v>
      </c>
      <c r="F477" s="7" t="s">
        <v>75</v>
      </c>
    </row>
    <row r="478" spans="1:6">
      <c r="A478" t="s">
        <v>4</v>
      </c>
      <c r="B478" s="4" t="s">
        <v>5</v>
      </c>
      <c r="C478" s="4" t="s">
        <v>14</v>
      </c>
      <c r="D478" s="4" t="s">
        <v>11</v>
      </c>
      <c r="E478" s="4" t="s">
        <v>51</v>
      </c>
    </row>
    <row r="479" spans="1:6">
      <c r="A479" t="n">
        <v>6126</v>
      </c>
      <c r="B479" s="35" t="n">
        <v>58</v>
      </c>
      <c r="C479" s="7" t="n">
        <v>0</v>
      </c>
      <c r="D479" s="7" t="n">
        <v>0</v>
      </c>
      <c r="E479" s="7" t="n">
        <v>1</v>
      </c>
    </row>
    <row r="480" spans="1:6">
      <c r="A480" t="s">
        <v>4</v>
      </c>
      <c r="B480" s="4" t="s">
        <v>5</v>
      </c>
      <c r="C480" s="4" t="s">
        <v>14</v>
      </c>
      <c r="D480" s="4" t="s">
        <v>11</v>
      </c>
      <c r="E480" s="4" t="s">
        <v>51</v>
      </c>
    </row>
    <row r="481" spans="1:6">
      <c r="A481" t="n">
        <v>6134</v>
      </c>
      <c r="B481" s="35" t="n">
        <v>58</v>
      </c>
      <c r="C481" s="7" t="n">
        <v>100</v>
      </c>
      <c r="D481" s="7" t="n">
        <v>200</v>
      </c>
      <c r="E481" s="7" t="n">
        <v>1</v>
      </c>
    </row>
    <row r="482" spans="1:6">
      <c r="A482" t="s">
        <v>4</v>
      </c>
      <c r="B482" s="4" t="s">
        <v>5</v>
      </c>
      <c r="C482" s="4" t="s">
        <v>11</v>
      </c>
      <c r="D482" s="4" t="s">
        <v>51</v>
      </c>
      <c r="E482" s="4" t="s">
        <v>51</v>
      </c>
      <c r="F482" s="4" t="s">
        <v>51</v>
      </c>
      <c r="G482" s="4" t="s">
        <v>51</v>
      </c>
    </row>
    <row r="483" spans="1:6">
      <c r="A483" t="n">
        <v>6142</v>
      </c>
      <c r="B483" s="28" t="n">
        <v>46</v>
      </c>
      <c r="C483" s="7" t="n">
        <v>61478</v>
      </c>
      <c r="D483" s="7" t="n">
        <v>0</v>
      </c>
      <c r="E483" s="7" t="n">
        <v>0</v>
      </c>
      <c r="F483" s="7" t="n">
        <v>0</v>
      </c>
      <c r="G483" s="7" t="n">
        <v>0</v>
      </c>
    </row>
    <row r="484" spans="1:6">
      <c r="A484" t="s">
        <v>4</v>
      </c>
      <c r="B484" s="4" t="s">
        <v>5</v>
      </c>
      <c r="C484" s="4" t="s">
        <v>11</v>
      </c>
      <c r="D484" s="4" t="s">
        <v>51</v>
      </c>
      <c r="E484" s="4" t="s">
        <v>51</v>
      </c>
      <c r="F484" s="4" t="s">
        <v>51</v>
      </c>
      <c r="G484" s="4" t="s">
        <v>51</v>
      </c>
    </row>
    <row r="485" spans="1:6">
      <c r="A485" t="n">
        <v>6161</v>
      </c>
      <c r="B485" s="28" t="n">
        <v>46</v>
      </c>
      <c r="C485" s="7" t="n">
        <v>61479</v>
      </c>
      <c r="D485" s="7" t="n">
        <v>0</v>
      </c>
      <c r="E485" s="7" t="n">
        <v>0</v>
      </c>
      <c r="F485" s="7" t="n">
        <v>0</v>
      </c>
      <c r="G485" s="7" t="n">
        <v>0</v>
      </c>
    </row>
    <row r="486" spans="1:6">
      <c r="A486" t="s">
        <v>4</v>
      </c>
      <c r="B486" s="4" t="s">
        <v>5</v>
      </c>
      <c r="C486" s="4" t="s">
        <v>11</v>
      </c>
      <c r="D486" s="4" t="s">
        <v>51</v>
      </c>
      <c r="E486" s="4" t="s">
        <v>51</v>
      </c>
      <c r="F486" s="4" t="s">
        <v>51</v>
      </c>
      <c r="G486" s="4" t="s">
        <v>51</v>
      </c>
    </row>
    <row r="487" spans="1:6">
      <c r="A487" t="n">
        <v>6180</v>
      </c>
      <c r="B487" s="28" t="n">
        <v>46</v>
      </c>
      <c r="C487" s="7" t="n">
        <v>61480</v>
      </c>
      <c r="D487" s="7" t="n">
        <v>0</v>
      </c>
      <c r="E487" s="7" t="n">
        <v>0</v>
      </c>
      <c r="F487" s="7" t="n">
        <v>0</v>
      </c>
      <c r="G487" s="7" t="n">
        <v>0</v>
      </c>
    </row>
    <row r="488" spans="1:6">
      <c r="A488" t="s">
        <v>4</v>
      </c>
      <c r="B488" s="4" t="s">
        <v>5</v>
      </c>
      <c r="C488" s="4" t="s">
        <v>11</v>
      </c>
      <c r="D488" s="4" t="s">
        <v>51</v>
      </c>
      <c r="E488" s="4" t="s">
        <v>51</v>
      </c>
      <c r="F488" s="4" t="s">
        <v>51</v>
      </c>
      <c r="G488" s="4" t="s">
        <v>51</v>
      </c>
    </row>
    <row r="489" spans="1:6">
      <c r="A489" t="n">
        <v>6199</v>
      </c>
      <c r="B489" s="28" t="n">
        <v>46</v>
      </c>
      <c r="C489" s="7" t="n">
        <v>61481</v>
      </c>
      <c r="D489" s="7" t="n">
        <v>0</v>
      </c>
      <c r="E489" s="7" t="n">
        <v>0</v>
      </c>
      <c r="F489" s="7" t="n">
        <v>0</v>
      </c>
      <c r="G489" s="7" t="n">
        <v>0</v>
      </c>
    </row>
    <row r="490" spans="1:6">
      <c r="A490" t="s">
        <v>4</v>
      </c>
      <c r="B490" s="4" t="s">
        <v>5</v>
      </c>
      <c r="C490" s="4" t="s">
        <v>11</v>
      </c>
    </row>
    <row r="491" spans="1:6">
      <c r="A491" t="n">
        <v>6218</v>
      </c>
      <c r="B491" s="30" t="n">
        <v>16</v>
      </c>
      <c r="C491" s="7" t="n">
        <v>33</v>
      </c>
    </row>
    <row r="492" spans="1:6">
      <c r="A492" t="s">
        <v>4</v>
      </c>
      <c r="B492" s="4" t="s">
        <v>5</v>
      </c>
      <c r="C492" s="4" t="s">
        <v>14</v>
      </c>
      <c r="D492" s="4" t="s">
        <v>7</v>
      </c>
    </row>
    <row r="493" spans="1:6">
      <c r="A493" t="n">
        <v>6221</v>
      </c>
      <c r="B493" s="36" t="n">
        <v>2</v>
      </c>
      <c r="C493" s="7" t="n">
        <v>18</v>
      </c>
      <c r="D493" s="7" t="s">
        <v>76</v>
      </c>
    </row>
    <row r="494" spans="1:6">
      <c r="A494" t="s">
        <v>4</v>
      </c>
      <c r="B494" s="4" t="s">
        <v>5</v>
      </c>
      <c r="C494" s="4" t="s">
        <v>64</v>
      </c>
    </row>
    <row r="495" spans="1:6">
      <c r="A495" t="n">
        <v>6235</v>
      </c>
      <c r="B495" s="31" t="n">
        <v>3</v>
      </c>
      <c r="C495" s="15" t="n">
        <f t="normal" ca="1">A543</f>
        <v>0</v>
      </c>
    </row>
    <row r="496" spans="1:6">
      <c r="A496" t="s">
        <v>4</v>
      </c>
      <c r="B496" s="4" t="s">
        <v>5</v>
      </c>
      <c r="C496" s="4" t="s">
        <v>14</v>
      </c>
    </row>
    <row r="497" spans="1:7">
      <c r="A497" t="n">
        <v>6240</v>
      </c>
      <c r="B497" s="27" t="n">
        <v>64</v>
      </c>
      <c r="C497" s="7" t="n">
        <v>3</v>
      </c>
    </row>
    <row r="498" spans="1:7">
      <c r="A498" t="s">
        <v>4</v>
      </c>
      <c r="B498" s="4" t="s">
        <v>5</v>
      </c>
      <c r="C498" s="4" t="s">
        <v>11</v>
      </c>
      <c r="D498" s="4" t="s">
        <v>51</v>
      </c>
      <c r="E498" s="4" t="s">
        <v>51</v>
      </c>
      <c r="F498" s="4" t="s">
        <v>51</v>
      </c>
      <c r="G498" s="4" t="s">
        <v>51</v>
      </c>
    </row>
    <row r="499" spans="1:7">
      <c r="A499" t="n">
        <v>6242</v>
      </c>
      <c r="B499" s="28" t="n">
        <v>46</v>
      </c>
      <c r="C499" s="7" t="n">
        <v>61456</v>
      </c>
      <c r="D499" s="7" t="n">
        <v>0</v>
      </c>
      <c r="E499" s="7" t="n">
        <v>0</v>
      </c>
      <c r="F499" s="7" t="n">
        <v>4</v>
      </c>
      <c r="G499" s="7" t="n">
        <v>0</v>
      </c>
    </row>
    <row r="500" spans="1:7">
      <c r="A500" t="s">
        <v>4</v>
      </c>
      <c r="B500" s="4" t="s">
        <v>5</v>
      </c>
      <c r="C500" s="4" t="s">
        <v>14</v>
      </c>
      <c r="D500" s="4" t="s">
        <v>14</v>
      </c>
      <c r="E500" s="4" t="s">
        <v>11</v>
      </c>
    </row>
    <row r="501" spans="1:7">
      <c r="A501" t="n">
        <v>6261</v>
      </c>
      <c r="B501" s="12" t="n">
        <v>45</v>
      </c>
      <c r="C501" s="7" t="n">
        <v>8</v>
      </c>
      <c r="D501" s="7" t="n">
        <v>0</v>
      </c>
      <c r="E501" s="7" t="n">
        <v>0</v>
      </c>
    </row>
    <row r="502" spans="1:7">
      <c r="A502" t="s">
        <v>4</v>
      </c>
      <c r="B502" s="4" t="s">
        <v>5</v>
      </c>
      <c r="C502" s="4" t="s">
        <v>14</v>
      </c>
      <c r="D502" s="4" t="s">
        <v>11</v>
      </c>
    </row>
    <row r="503" spans="1:7">
      <c r="A503" t="n">
        <v>6266</v>
      </c>
      <c r="B503" s="12" t="n">
        <v>45</v>
      </c>
      <c r="C503" s="7" t="n">
        <v>18</v>
      </c>
      <c r="D503" s="7" t="n">
        <v>4</v>
      </c>
    </row>
    <row r="504" spans="1:7">
      <c r="A504" t="s">
        <v>4</v>
      </c>
      <c r="B504" s="4" t="s">
        <v>5</v>
      </c>
      <c r="C504" s="4" t="s">
        <v>14</v>
      </c>
      <c r="D504" s="4" t="s">
        <v>11</v>
      </c>
    </row>
    <row r="505" spans="1:7">
      <c r="A505" t="n">
        <v>6270</v>
      </c>
      <c r="B505" s="12" t="n">
        <v>45</v>
      </c>
      <c r="C505" s="7" t="n">
        <v>18</v>
      </c>
      <c r="D505" s="7" t="n">
        <v>16</v>
      </c>
    </row>
    <row r="506" spans="1:7">
      <c r="A506" t="s">
        <v>4</v>
      </c>
      <c r="B506" s="4" t="s">
        <v>5</v>
      </c>
      <c r="C506" s="4" t="s">
        <v>14</v>
      </c>
      <c r="D506" s="4" t="s">
        <v>11</v>
      </c>
    </row>
    <row r="507" spans="1:7">
      <c r="A507" t="n">
        <v>6274</v>
      </c>
      <c r="B507" s="12" t="n">
        <v>45</v>
      </c>
      <c r="C507" s="7" t="n">
        <v>18</v>
      </c>
      <c r="D507" s="7" t="n">
        <v>64</v>
      </c>
    </row>
    <row r="508" spans="1:7">
      <c r="A508" t="s">
        <v>4</v>
      </c>
      <c r="B508" s="4" t="s">
        <v>5</v>
      </c>
      <c r="C508" s="4" t="s">
        <v>11</v>
      </c>
      <c r="D508" s="4" t="s">
        <v>14</v>
      </c>
      <c r="E508" s="4" t="s">
        <v>14</v>
      </c>
      <c r="F508" s="4" t="s">
        <v>7</v>
      </c>
    </row>
    <row r="509" spans="1:7">
      <c r="A509" t="n">
        <v>6278</v>
      </c>
      <c r="B509" s="37" t="n">
        <v>20</v>
      </c>
      <c r="C509" s="7" t="n">
        <v>65533</v>
      </c>
      <c r="D509" s="7" t="n">
        <v>1</v>
      </c>
      <c r="E509" s="7" t="n">
        <v>18</v>
      </c>
      <c r="F509" s="7" t="s">
        <v>77</v>
      </c>
    </row>
    <row r="510" spans="1:7">
      <c r="A510" t="s">
        <v>4</v>
      </c>
      <c r="B510" s="4" t="s">
        <v>5</v>
      </c>
      <c r="C510" s="4" t="s">
        <v>11</v>
      </c>
      <c r="D510" s="4" t="s">
        <v>14</v>
      </c>
    </row>
    <row r="511" spans="1:7">
      <c r="A511" t="n">
        <v>6294</v>
      </c>
      <c r="B511" s="38" t="n">
        <v>67</v>
      </c>
      <c r="C511" s="7" t="n">
        <v>65533</v>
      </c>
      <c r="D511" s="7" t="n">
        <v>1</v>
      </c>
    </row>
    <row r="512" spans="1:7">
      <c r="A512" t="s">
        <v>4</v>
      </c>
      <c r="B512" s="4" t="s">
        <v>5</v>
      </c>
      <c r="C512" s="4" t="s">
        <v>64</v>
      </c>
    </row>
    <row r="513" spans="1:7">
      <c r="A513" t="n">
        <v>6298</v>
      </c>
      <c r="B513" s="31" t="n">
        <v>3</v>
      </c>
      <c r="C513" s="15" t="n">
        <f t="normal" ca="1">A543</f>
        <v>0</v>
      </c>
    </row>
    <row r="514" spans="1:7">
      <c r="A514" t="s">
        <v>4</v>
      </c>
      <c r="B514" s="4" t="s">
        <v>5</v>
      </c>
      <c r="C514" s="4" t="s">
        <v>11</v>
      </c>
      <c r="D514" s="4" t="s">
        <v>10</v>
      </c>
    </row>
    <row r="515" spans="1:7">
      <c r="A515" t="n">
        <v>6303</v>
      </c>
      <c r="B515" s="25" t="n">
        <v>44</v>
      </c>
      <c r="C515" s="7" t="n">
        <v>61440</v>
      </c>
      <c r="D515" s="7" t="n">
        <v>128</v>
      </c>
    </row>
    <row r="516" spans="1:7">
      <c r="A516" t="s">
        <v>4</v>
      </c>
      <c r="B516" s="4" t="s">
        <v>5</v>
      </c>
      <c r="C516" s="4" t="s">
        <v>11</v>
      </c>
      <c r="D516" s="4" t="s">
        <v>10</v>
      </c>
    </row>
    <row r="517" spans="1:7">
      <c r="A517" t="n">
        <v>6310</v>
      </c>
      <c r="B517" s="25" t="n">
        <v>44</v>
      </c>
      <c r="C517" s="7" t="n">
        <v>61440</v>
      </c>
      <c r="D517" s="7" t="n">
        <v>32</v>
      </c>
    </row>
    <row r="518" spans="1:7">
      <c r="A518" t="s">
        <v>4</v>
      </c>
      <c r="B518" s="4" t="s">
        <v>5</v>
      </c>
      <c r="C518" s="4" t="s">
        <v>11</v>
      </c>
      <c r="D518" s="4" t="s">
        <v>10</v>
      </c>
    </row>
    <row r="519" spans="1:7">
      <c r="A519" t="n">
        <v>6317</v>
      </c>
      <c r="B519" s="25" t="n">
        <v>44</v>
      </c>
      <c r="C519" s="7" t="n">
        <v>61441</v>
      </c>
      <c r="D519" s="7" t="n">
        <v>128</v>
      </c>
    </row>
    <row r="520" spans="1:7">
      <c r="A520" t="s">
        <v>4</v>
      </c>
      <c r="B520" s="4" t="s">
        <v>5</v>
      </c>
      <c r="C520" s="4" t="s">
        <v>11</v>
      </c>
      <c r="D520" s="4" t="s">
        <v>10</v>
      </c>
    </row>
    <row r="521" spans="1:7">
      <c r="A521" t="n">
        <v>6324</v>
      </c>
      <c r="B521" s="25" t="n">
        <v>44</v>
      </c>
      <c r="C521" s="7" t="n">
        <v>61441</v>
      </c>
      <c r="D521" s="7" t="n">
        <v>32</v>
      </c>
    </row>
    <row r="522" spans="1:7">
      <c r="A522" t="s">
        <v>4</v>
      </c>
      <c r="B522" s="4" t="s">
        <v>5</v>
      </c>
      <c r="C522" s="4" t="s">
        <v>11</v>
      </c>
      <c r="D522" s="4" t="s">
        <v>10</v>
      </c>
    </row>
    <row r="523" spans="1:7">
      <c r="A523" t="n">
        <v>6331</v>
      </c>
      <c r="B523" s="25" t="n">
        <v>44</v>
      </c>
      <c r="C523" s="7" t="n">
        <v>61442</v>
      </c>
      <c r="D523" s="7" t="n">
        <v>128</v>
      </c>
    </row>
    <row r="524" spans="1:7">
      <c r="A524" t="s">
        <v>4</v>
      </c>
      <c r="B524" s="4" t="s">
        <v>5</v>
      </c>
      <c r="C524" s="4" t="s">
        <v>11</v>
      </c>
      <c r="D524" s="4" t="s">
        <v>10</v>
      </c>
    </row>
    <row r="525" spans="1:7">
      <c r="A525" t="n">
        <v>6338</v>
      </c>
      <c r="B525" s="25" t="n">
        <v>44</v>
      </c>
      <c r="C525" s="7" t="n">
        <v>61442</v>
      </c>
      <c r="D525" s="7" t="n">
        <v>32</v>
      </c>
    </row>
    <row r="526" spans="1:7">
      <c r="A526" t="s">
        <v>4</v>
      </c>
      <c r="B526" s="4" t="s">
        <v>5</v>
      </c>
      <c r="C526" s="4" t="s">
        <v>11</v>
      </c>
      <c r="D526" s="4" t="s">
        <v>10</v>
      </c>
    </row>
    <row r="527" spans="1:7">
      <c r="A527" t="n">
        <v>6345</v>
      </c>
      <c r="B527" s="25" t="n">
        <v>44</v>
      </c>
      <c r="C527" s="7" t="n">
        <v>61443</v>
      </c>
      <c r="D527" s="7" t="n">
        <v>128</v>
      </c>
    </row>
    <row r="528" spans="1:7">
      <c r="A528" t="s">
        <v>4</v>
      </c>
      <c r="B528" s="4" t="s">
        <v>5</v>
      </c>
      <c r="C528" s="4" t="s">
        <v>11</v>
      </c>
      <c r="D528" s="4" t="s">
        <v>10</v>
      </c>
    </row>
    <row r="529" spans="1:4">
      <c r="A529" t="n">
        <v>6352</v>
      </c>
      <c r="B529" s="25" t="n">
        <v>44</v>
      </c>
      <c r="C529" s="7" t="n">
        <v>61443</v>
      </c>
      <c r="D529" s="7" t="n">
        <v>32</v>
      </c>
    </row>
    <row r="530" spans="1:4">
      <c r="A530" t="s">
        <v>4</v>
      </c>
      <c r="B530" s="4" t="s">
        <v>5</v>
      </c>
      <c r="C530" s="4" t="s">
        <v>11</v>
      </c>
      <c r="D530" s="4" t="s">
        <v>10</v>
      </c>
    </row>
    <row r="531" spans="1:4">
      <c r="A531" t="n">
        <v>6359</v>
      </c>
      <c r="B531" s="25" t="n">
        <v>44</v>
      </c>
      <c r="C531" s="7" t="n">
        <v>2001</v>
      </c>
      <c r="D531" s="7" t="n">
        <v>128</v>
      </c>
    </row>
    <row r="532" spans="1:4">
      <c r="A532" t="s">
        <v>4</v>
      </c>
      <c r="B532" s="4" t="s">
        <v>5</v>
      </c>
      <c r="C532" s="4" t="s">
        <v>11</v>
      </c>
      <c r="D532" s="4" t="s">
        <v>10</v>
      </c>
    </row>
    <row r="533" spans="1:4">
      <c r="A533" t="n">
        <v>6366</v>
      </c>
      <c r="B533" s="25" t="n">
        <v>44</v>
      </c>
      <c r="C533" s="7" t="n">
        <v>2001</v>
      </c>
      <c r="D533" s="7" t="n">
        <v>32</v>
      </c>
    </row>
    <row r="534" spans="1:4">
      <c r="A534" t="s">
        <v>4</v>
      </c>
      <c r="B534" s="4" t="s">
        <v>5</v>
      </c>
      <c r="C534" s="4" t="s">
        <v>11</v>
      </c>
      <c r="D534" s="4" t="s">
        <v>10</v>
      </c>
    </row>
    <row r="535" spans="1:4">
      <c r="A535" t="n">
        <v>6373</v>
      </c>
      <c r="B535" s="25" t="n">
        <v>44</v>
      </c>
      <c r="C535" s="7" t="n">
        <v>2002</v>
      </c>
      <c r="D535" s="7" t="n">
        <v>128</v>
      </c>
    </row>
    <row r="536" spans="1:4">
      <c r="A536" t="s">
        <v>4</v>
      </c>
      <c r="B536" s="4" t="s">
        <v>5</v>
      </c>
      <c r="C536" s="4" t="s">
        <v>11</v>
      </c>
      <c r="D536" s="4" t="s">
        <v>10</v>
      </c>
    </row>
    <row r="537" spans="1:4">
      <c r="A537" t="n">
        <v>6380</v>
      </c>
      <c r="B537" s="25" t="n">
        <v>44</v>
      </c>
      <c r="C537" s="7" t="n">
        <v>2002</v>
      </c>
      <c r="D537" s="7" t="n">
        <v>32</v>
      </c>
    </row>
    <row r="538" spans="1:4">
      <c r="A538" t="s">
        <v>4</v>
      </c>
      <c r="B538" s="4" t="s">
        <v>5</v>
      </c>
      <c r="C538" s="4" t="s">
        <v>14</v>
      </c>
      <c r="D538" s="4" t="s">
        <v>14</v>
      </c>
      <c r="E538" s="4" t="s">
        <v>10</v>
      </c>
      <c r="F538" s="4" t="s">
        <v>14</v>
      </c>
      <c r="G538" s="4" t="s">
        <v>14</v>
      </c>
    </row>
    <row r="539" spans="1:4">
      <c r="A539" t="n">
        <v>6387</v>
      </c>
      <c r="B539" s="24" t="n">
        <v>18</v>
      </c>
      <c r="C539" s="7" t="n">
        <v>0</v>
      </c>
      <c r="D539" s="7" t="n">
        <v>0</v>
      </c>
      <c r="E539" s="7" t="n">
        <v>-1</v>
      </c>
      <c r="F539" s="7" t="n">
        <v>19</v>
      </c>
      <c r="G539" s="7" t="n">
        <v>1</v>
      </c>
    </row>
    <row r="540" spans="1:4">
      <c r="A540" t="s">
        <v>4</v>
      </c>
      <c r="B540" s="4" t="s">
        <v>5</v>
      </c>
      <c r="C540" s="4" t="s">
        <v>64</v>
      </c>
    </row>
    <row r="541" spans="1:4">
      <c r="A541" t="n">
        <v>6396</v>
      </c>
      <c r="B541" s="31" t="n">
        <v>3</v>
      </c>
      <c r="C541" s="15" t="n">
        <f t="normal" ca="1">A543</f>
        <v>0</v>
      </c>
    </row>
    <row r="542" spans="1:4">
      <c r="A542" t="s">
        <v>4</v>
      </c>
      <c r="B542" s="4" t="s">
        <v>5</v>
      </c>
      <c r="C542" s="4" t="s">
        <v>64</v>
      </c>
    </row>
    <row r="543" spans="1:4">
      <c r="A543" t="n">
        <v>6401</v>
      </c>
      <c r="B543" s="31" t="n">
        <v>3</v>
      </c>
      <c r="C543" s="15" t="n">
        <f t="normal" ca="1">A303</f>
        <v>0</v>
      </c>
    </row>
    <row r="544" spans="1:4">
      <c r="A544" t="s">
        <v>4</v>
      </c>
      <c r="B544" s="4" t="s">
        <v>5</v>
      </c>
      <c r="C544" s="4" t="s">
        <v>14</v>
      </c>
      <c r="D544" s="4" t="s">
        <v>14</v>
      </c>
    </row>
    <row r="545" spans="1:7">
      <c r="A545" t="n">
        <v>6406</v>
      </c>
      <c r="B545" s="11" t="n">
        <v>31</v>
      </c>
      <c r="C545" s="7" t="n">
        <v>3</v>
      </c>
      <c r="D545" s="7" t="n">
        <v>0</v>
      </c>
    </row>
    <row r="546" spans="1:7">
      <c r="A546" t="s">
        <v>4</v>
      </c>
      <c r="B546" s="4" t="s">
        <v>5</v>
      </c>
      <c r="C546" s="4" t="s">
        <v>14</v>
      </c>
    </row>
    <row r="547" spans="1:7">
      <c r="A547" t="n">
        <v>6409</v>
      </c>
      <c r="B547" s="12" t="n">
        <v>45</v>
      </c>
      <c r="C547" s="7" t="n">
        <v>0</v>
      </c>
    </row>
    <row r="548" spans="1:7">
      <c r="A548" t="s">
        <v>4</v>
      </c>
      <c r="B548" s="4" t="s">
        <v>5</v>
      </c>
      <c r="C548" s="4" t="s">
        <v>14</v>
      </c>
    </row>
    <row r="549" spans="1:7">
      <c r="A549" t="n">
        <v>6411</v>
      </c>
      <c r="B549" s="13" t="n">
        <v>23</v>
      </c>
      <c r="C549" s="7" t="n">
        <v>10</v>
      </c>
    </row>
    <row r="550" spans="1:7">
      <c r="A550" t="s">
        <v>4</v>
      </c>
      <c r="B550" s="4" t="s">
        <v>5</v>
      </c>
    </row>
    <row r="551" spans="1:7">
      <c r="A551" t="n">
        <v>6413</v>
      </c>
      <c r="B551" s="5" t="n">
        <v>1</v>
      </c>
    </row>
    <row r="552" spans="1:7" s="3" customFormat="1" customHeight="0">
      <c r="A552" s="3" t="s">
        <v>2</v>
      </c>
      <c r="B552" s="3" t="s">
        <v>78</v>
      </c>
    </row>
    <row r="553" spans="1:7">
      <c r="A553" t="s">
        <v>4</v>
      </c>
      <c r="B553" s="4" t="s">
        <v>5</v>
      </c>
      <c r="C553" s="4" t="s">
        <v>14</v>
      </c>
      <c r="D553" s="4" t="s">
        <v>14</v>
      </c>
      <c r="E553" s="4" t="s">
        <v>14</v>
      </c>
      <c r="F553" s="4" t="s">
        <v>14</v>
      </c>
      <c r="G553" s="4" t="s">
        <v>11</v>
      </c>
      <c r="H553" s="4" t="s">
        <v>64</v>
      </c>
      <c r="I553" s="4" t="s">
        <v>64</v>
      </c>
    </row>
    <row r="554" spans="1:7">
      <c r="A554" t="n">
        <v>6416</v>
      </c>
      <c r="B554" s="26" t="n">
        <v>6</v>
      </c>
      <c r="C554" s="7" t="n">
        <v>35</v>
      </c>
      <c r="D554" s="7" t="n">
        <v>3</v>
      </c>
      <c r="E554" s="7" t="n">
        <v>1</v>
      </c>
      <c r="F554" s="7" t="n">
        <v>1</v>
      </c>
      <c r="G554" s="7" t="n">
        <v>0</v>
      </c>
      <c r="H554" s="15" t="n">
        <f t="normal" ca="1">A556</f>
        <v>0</v>
      </c>
      <c r="I554" s="15" t="n">
        <f t="normal" ca="1">A562</f>
        <v>0</v>
      </c>
    </row>
    <row r="555" spans="1:7">
      <c r="A555" t="s">
        <v>4</v>
      </c>
      <c r="B555" s="4" t="s">
        <v>5</v>
      </c>
      <c r="C555" s="4" t="s">
        <v>14</v>
      </c>
      <c r="D555" s="4" t="s">
        <v>14</v>
      </c>
      <c r="E555" s="4" t="s">
        <v>10</v>
      </c>
      <c r="F555" s="4" t="s">
        <v>14</v>
      </c>
      <c r="G555" s="4" t="s">
        <v>14</v>
      </c>
    </row>
    <row r="556" spans="1:7">
      <c r="A556" t="n">
        <v>6431</v>
      </c>
      <c r="B556" s="24" t="n">
        <v>18</v>
      </c>
      <c r="C556" s="7" t="n">
        <v>3</v>
      </c>
      <c r="D556" s="7" t="n">
        <v>0</v>
      </c>
      <c r="E556" s="7" t="n">
        <v>8</v>
      </c>
      <c r="F556" s="7" t="n">
        <v>19</v>
      </c>
      <c r="G556" s="7" t="n">
        <v>1</v>
      </c>
    </row>
    <row r="557" spans="1:7">
      <c r="A557" t="s">
        <v>4</v>
      </c>
      <c r="B557" s="4" t="s">
        <v>5</v>
      </c>
      <c r="C557" s="4" t="s">
        <v>11</v>
      </c>
      <c r="D557" s="4" t="s">
        <v>79</v>
      </c>
      <c r="E557" s="4" t="s">
        <v>14</v>
      </c>
      <c r="F557" s="4" t="s">
        <v>14</v>
      </c>
    </row>
    <row r="558" spans="1:7">
      <c r="A558" t="n">
        <v>6440</v>
      </c>
      <c r="B558" s="39" t="n">
        <v>26</v>
      </c>
      <c r="C558" s="7" t="n">
        <v>61456</v>
      </c>
      <c r="D558" s="7" t="s">
        <v>80</v>
      </c>
      <c r="E558" s="7" t="n">
        <v>2</v>
      </c>
      <c r="F558" s="7" t="n">
        <v>0</v>
      </c>
    </row>
    <row r="559" spans="1:7">
      <c r="A559" t="s">
        <v>4</v>
      </c>
      <c r="B559" s="4" t="s">
        <v>5</v>
      </c>
      <c r="C559" s="4" t="s">
        <v>64</v>
      </c>
    </row>
    <row r="560" spans="1:7">
      <c r="A560" t="n">
        <v>6461</v>
      </c>
      <c r="B560" s="31" t="n">
        <v>3</v>
      </c>
      <c r="C560" s="15" t="n">
        <f t="normal" ca="1">A568</f>
        <v>0</v>
      </c>
    </row>
    <row r="561" spans="1:9">
      <c r="A561" t="s">
        <v>4</v>
      </c>
      <c r="B561" s="4" t="s">
        <v>5</v>
      </c>
      <c r="C561" s="4" t="s">
        <v>14</v>
      </c>
      <c r="D561" s="4" t="s">
        <v>14</v>
      </c>
      <c r="E561" s="4" t="s">
        <v>10</v>
      </c>
      <c r="F561" s="4" t="s">
        <v>14</v>
      </c>
      <c r="G561" s="4" t="s">
        <v>14</v>
      </c>
    </row>
    <row r="562" spans="1:9">
      <c r="A562" t="n">
        <v>6466</v>
      </c>
      <c r="B562" s="24" t="n">
        <v>18</v>
      </c>
      <c r="C562" s="7" t="n">
        <v>3</v>
      </c>
      <c r="D562" s="7" t="n">
        <v>0</v>
      </c>
      <c r="E562" s="7" t="n">
        <v>0</v>
      </c>
      <c r="F562" s="7" t="n">
        <v>19</v>
      </c>
      <c r="G562" s="7" t="n">
        <v>1</v>
      </c>
    </row>
    <row r="563" spans="1:9">
      <c r="A563" t="s">
        <v>4</v>
      </c>
      <c r="B563" s="4" t="s">
        <v>5</v>
      </c>
      <c r="C563" s="4" t="s">
        <v>11</v>
      </c>
      <c r="D563" s="4" t="s">
        <v>79</v>
      </c>
      <c r="E563" s="4" t="s">
        <v>14</v>
      </c>
      <c r="F563" s="4" t="s">
        <v>14</v>
      </c>
    </row>
    <row r="564" spans="1:9">
      <c r="A564" t="n">
        <v>6475</v>
      </c>
      <c r="B564" s="39" t="n">
        <v>26</v>
      </c>
      <c r="C564" s="7" t="n">
        <v>61456</v>
      </c>
      <c r="D564" s="7" t="s">
        <v>81</v>
      </c>
      <c r="E564" s="7" t="n">
        <v>2</v>
      </c>
      <c r="F564" s="7" t="n">
        <v>0</v>
      </c>
    </row>
    <row r="565" spans="1:9">
      <c r="A565" t="s">
        <v>4</v>
      </c>
      <c r="B565" s="4" t="s">
        <v>5</v>
      </c>
      <c r="C565" s="4" t="s">
        <v>64</v>
      </c>
    </row>
    <row r="566" spans="1:9">
      <c r="A566" t="n">
        <v>6498</v>
      </c>
      <c r="B566" s="31" t="n">
        <v>3</v>
      </c>
      <c r="C566" s="15" t="n">
        <f t="normal" ca="1">A568</f>
        <v>0</v>
      </c>
    </row>
    <row r="567" spans="1:9">
      <c r="A567" t="s">
        <v>4</v>
      </c>
      <c r="B567" s="4" t="s">
        <v>5</v>
      </c>
    </row>
    <row r="568" spans="1:9">
      <c r="A568" t="n">
        <v>6503</v>
      </c>
      <c r="B568" s="40" t="n">
        <v>28</v>
      </c>
    </row>
    <row r="569" spans="1:9">
      <c r="A569" t="s">
        <v>4</v>
      </c>
      <c r="B569" s="4" t="s">
        <v>5</v>
      </c>
    </row>
    <row r="570" spans="1:9">
      <c r="A570" t="n">
        <v>6504</v>
      </c>
      <c r="B570" s="5" t="n">
        <v>1</v>
      </c>
    </row>
    <row r="571" spans="1:9" s="3" customFormat="1" customHeight="0">
      <c r="A571" s="3" t="s">
        <v>2</v>
      </c>
      <c r="B571" s="3" t="s">
        <v>82</v>
      </c>
    </row>
    <row r="572" spans="1:9">
      <c r="A572" t="s">
        <v>4</v>
      </c>
      <c r="B572" s="4" t="s">
        <v>5</v>
      </c>
      <c r="C572" s="4" t="s">
        <v>14</v>
      </c>
      <c r="D572" s="4" t="s">
        <v>14</v>
      </c>
      <c r="E572" s="4" t="s">
        <v>10</v>
      </c>
      <c r="F572" s="4" t="s">
        <v>14</v>
      </c>
      <c r="G572" s="4" t="s">
        <v>14</v>
      </c>
    </row>
    <row r="573" spans="1:9">
      <c r="A573" t="n">
        <v>6508</v>
      </c>
      <c r="B573" s="24" t="n">
        <v>18</v>
      </c>
      <c r="C573" s="7" t="n">
        <v>1</v>
      </c>
      <c r="D573" s="7" t="n">
        <v>0</v>
      </c>
      <c r="E573" s="7" t="n">
        <v>0</v>
      </c>
      <c r="F573" s="7" t="n">
        <v>19</v>
      </c>
      <c r="G573" s="7" t="n">
        <v>1</v>
      </c>
    </row>
    <row r="574" spans="1:9">
      <c r="A574" t="s">
        <v>4</v>
      </c>
      <c r="B574" s="4" t="s">
        <v>5</v>
      </c>
      <c r="C574" s="4" t="s">
        <v>14</v>
      </c>
      <c r="D574" s="4" t="s">
        <v>14</v>
      </c>
      <c r="E574" s="4" t="s">
        <v>14</v>
      </c>
      <c r="F574" s="4" t="s">
        <v>10</v>
      </c>
      <c r="G574" s="4" t="s">
        <v>14</v>
      </c>
      <c r="H574" s="4" t="s">
        <v>14</v>
      </c>
      <c r="I574" s="4" t="s">
        <v>64</v>
      </c>
    </row>
    <row r="575" spans="1:9">
      <c r="A575" t="n">
        <v>6517</v>
      </c>
      <c r="B575" s="14" t="n">
        <v>5</v>
      </c>
      <c r="C575" s="7" t="n">
        <v>35</v>
      </c>
      <c r="D575" s="7" t="n">
        <v>1</v>
      </c>
      <c r="E575" s="7" t="n">
        <v>0</v>
      </c>
      <c r="F575" s="7" t="n">
        <v>-1</v>
      </c>
      <c r="G575" s="7" t="n">
        <v>3</v>
      </c>
      <c r="H575" s="7" t="n">
        <v>1</v>
      </c>
      <c r="I575" s="15" t="n">
        <f t="normal" ca="1">A691</f>
        <v>0</v>
      </c>
    </row>
    <row r="576" spans="1:9">
      <c r="A576" t="s">
        <v>4</v>
      </c>
      <c r="B576" s="4" t="s">
        <v>5</v>
      </c>
      <c r="C576" s="4" t="s">
        <v>14</v>
      </c>
      <c r="D576" s="4" t="s">
        <v>14</v>
      </c>
      <c r="E576" s="4" t="s">
        <v>11</v>
      </c>
      <c r="F576" s="4" t="s">
        <v>10</v>
      </c>
    </row>
    <row r="577" spans="1:9">
      <c r="A577" t="n">
        <v>6531</v>
      </c>
      <c r="B577" s="11" t="n">
        <v>31</v>
      </c>
      <c r="C577" s="7" t="n">
        <v>0</v>
      </c>
      <c r="D577" s="7" t="n">
        <v>1</v>
      </c>
      <c r="E577" s="7" t="n">
        <v>0</v>
      </c>
      <c r="F577" s="7" t="n">
        <v>1107296256</v>
      </c>
    </row>
    <row r="578" spans="1:9">
      <c r="A578" t="s">
        <v>4</v>
      </c>
      <c r="B578" s="4" t="s">
        <v>5</v>
      </c>
      <c r="C578" s="4" t="s">
        <v>14</v>
      </c>
      <c r="D578" s="4" t="s">
        <v>14</v>
      </c>
      <c r="E578" s="4" t="s">
        <v>7</v>
      </c>
      <c r="F578" s="4" t="s">
        <v>11</v>
      </c>
    </row>
    <row r="579" spans="1:9">
      <c r="A579" t="n">
        <v>6540</v>
      </c>
      <c r="B579" s="11" t="n">
        <v>31</v>
      </c>
      <c r="C579" s="7" t="n">
        <v>1</v>
      </c>
      <c r="D579" s="7" t="n">
        <v>1</v>
      </c>
      <c r="E579" s="7" t="s">
        <v>83</v>
      </c>
      <c r="F579" s="7" t="n">
        <v>0</v>
      </c>
    </row>
    <row r="580" spans="1:9">
      <c r="A580" t="s">
        <v>4</v>
      </c>
      <c r="B580" s="4" t="s">
        <v>5</v>
      </c>
      <c r="C580" s="4" t="s">
        <v>14</v>
      </c>
      <c r="D580" s="4" t="s">
        <v>14</v>
      </c>
      <c r="E580" s="4" t="s">
        <v>7</v>
      </c>
      <c r="F580" s="4" t="s">
        <v>11</v>
      </c>
    </row>
    <row r="581" spans="1:9">
      <c r="A581" t="n">
        <v>6559</v>
      </c>
      <c r="B581" s="11" t="n">
        <v>31</v>
      </c>
      <c r="C581" s="7" t="n">
        <v>1</v>
      </c>
      <c r="D581" s="7" t="n">
        <v>1</v>
      </c>
      <c r="E581" s="7" t="s">
        <v>84</v>
      </c>
      <c r="F581" s="7" t="n">
        <v>1</v>
      </c>
    </row>
    <row r="582" spans="1:9">
      <c r="A582" t="s">
        <v>4</v>
      </c>
      <c r="B582" s="4" t="s">
        <v>5</v>
      </c>
      <c r="C582" s="4" t="s">
        <v>14</v>
      </c>
      <c r="D582" s="4" t="s">
        <v>14</v>
      </c>
      <c r="E582" s="4" t="s">
        <v>7</v>
      </c>
      <c r="F582" s="4" t="s">
        <v>11</v>
      </c>
    </row>
    <row r="583" spans="1:9">
      <c r="A583" t="n">
        <v>6580</v>
      </c>
      <c r="B583" s="11" t="n">
        <v>31</v>
      </c>
      <c r="C583" s="7" t="n">
        <v>1</v>
      </c>
      <c r="D583" s="7" t="n">
        <v>1</v>
      </c>
      <c r="E583" s="7" t="s">
        <v>85</v>
      </c>
      <c r="F583" s="7" t="n">
        <v>2</v>
      </c>
    </row>
    <row r="584" spans="1:9">
      <c r="A584" t="s">
        <v>4</v>
      </c>
      <c r="B584" s="4" t="s">
        <v>5</v>
      </c>
      <c r="C584" s="4" t="s">
        <v>14</v>
      </c>
      <c r="D584" s="4" t="s">
        <v>14</v>
      </c>
      <c r="E584" s="4" t="s">
        <v>7</v>
      </c>
      <c r="F584" s="4" t="s">
        <v>11</v>
      </c>
    </row>
    <row r="585" spans="1:9">
      <c r="A585" t="n">
        <v>6603</v>
      </c>
      <c r="B585" s="11" t="n">
        <v>31</v>
      </c>
      <c r="C585" s="7" t="n">
        <v>1</v>
      </c>
      <c r="D585" s="7" t="n">
        <v>1</v>
      </c>
      <c r="E585" s="7" t="s">
        <v>86</v>
      </c>
      <c r="F585" s="7" t="n">
        <v>3</v>
      </c>
    </row>
    <row r="586" spans="1:9">
      <c r="A586" t="s">
        <v>4</v>
      </c>
      <c r="B586" s="4" t="s">
        <v>5</v>
      </c>
      <c r="C586" s="4" t="s">
        <v>14</v>
      </c>
      <c r="D586" s="4" t="s">
        <v>14</v>
      </c>
      <c r="E586" s="4" t="s">
        <v>7</v>
      </c>
      <c r="F586" s="4" t="s">
        <v>11</v>
      </c>
    </row>
    <row r="587" spans="1:9">
      <c r="A587" t="n">
        <v>6625</v>
      </c>
      <c r="B587" s="11" t="n">
        <v>31</v>
      </c>
      <c r="C587" s="7" t="n">
        <v>1</v>
      </c>
      <c r="D587" s="7" t="n">
        <v>1</v>
      </c>
      <c r="E587" s="7" t="s">
        <v>87</v>
      </c>
      <c r="F587" s="7" t="n">
        <v>4</v>
      </c>
    </row>
    <row r="588" spans="1:9">
      <c r="A588" t="s">
        <v>4</v>
      </c>
      <c r="B588" s="4" t="s">
        <v>5</v>
      </c>
      <c r="C588" s="4" t="s">
        <v>14</v>
      </c>
      <c r="D588" s="4" t="s">
        <v>14</v>
      </c>
      <c r="E588" s="4" t="s">
        <v>7</v>
      </c>
      <c r="F588" s="4" t="s">
        <v>11</v>
      </c>
    </row>
    <row r="589" spans="1:9">
      <c r="A589" t="n">
        <v>6645</v>
      </c>
      <c r="B589" s="11" t="n">
        <v>31</v>
      </c>
      <c r="C589" s="7" t="n">
        <v>1</v>
      </c>
      <c r="D589" s="7" t="n">
        <v>1</v>
      </c>
      <c r="E589" s="7" t="s">
        <v>88</v>
      </c>
      <c r="F589" s="7" t="n">
        <v>5</v>
      </c>
    </row>
    <row r="590" spans="1:9">
      <c r="A590" t="s">
        <v>4</v>
      </c>
      <c r="B590" s="4" t="s">
        <v>5</v>
      </c>
      <c r="C590" s="4" t="s">
        <v>14</v>
      </c>
      <c r="D590" s="4" t="s">
        <v>14</v>
      </c>
      <c r="E590" s="4" t="s">
        <v>7</v>
      </c>
      <c r="F590" s="4" t="s">
        <v>11</v>
      </c>
    </row>
    <row r="591" spans="1:9">
      <c r="A591" t="n">
        <v>6669</v>
      </c>
      <c r="B591" s="11" t="n">
        <v>31</v>
      </c>
      <c r="C591" s="7" t="n">
        <v>1</v>
      </c>
      <c r="D591" s="7" t="n">
        <v>1</v>
      </c>
      <c r="E591" s="7" t="s">
        <v>89</v>
      </c>
      <c r="F591" s="7" t="n">
        <v>6</v>
      </c>
    </row>
    <row r="592" spans="1:9">
      <c r="A592" t="s">
        <v>4</v>
      </c>
      <c r="B592" s="4" t="s">
        <v>5</v>
      </c>
      <c r="C592" s="4" t="s">
        <v>14</v>
      </c>
      <c r="D592" s="4" t="s">
        <v>14</v>
      </c>
      <c r="E592" s="4" t="s">
        <v>7</v>
      </c>
      <c r="F592" s="4" t="s">
        <v>11</v>
      </c>
    </row>
    <row r="593" spans="1:6">
      <c r="A593" t="n">
        <v>6690</v>
      </c>
      <c r="B593" s="11" t="n">
        <v>31</v>
      </c>
      <c r="C593" s="7" t="n">
        <v>1</v>
      </c>
      <c r="D593" s="7" t="n">
        <v>1</v>
      </c>
      <c r="E593" s="7" t="s">
        <v>90</v>
      </c>
      <c r="F593" s="7" t="n">
        <v>7</v>
      </c>
    </row>
    <row r="594" spans="1:6">
      <c r="A594" t="s">
        <v>4</v>
      </c>
      <c r="B594" s="4" t="s">
        <v>5</v>
      </c>
      <c r="C594" s="4" t="s">
        <v>14</v>
      </c>
      <c r="D594" s="4" t="s">
        <v>14</v>
      </c>
      <c r="E594" s="4" t="s">
        <v>7</v>
      </c>
      <c r="F594" s="4" t="s">
        <v>11</v>
      </c>
    </row>
    <row r="595" spans="1:6">
      <c r="A595" t="n">
        <v>6704</v>
      </c>
      <c r="B595" s="11" t="n">
        <v>31</v>
      </c>
      <c r="C595" s="7" t="n">
        <v>1</v>
      </c>
      <c r="D595" s="7" t="n">
        <v>1</v>
      </c>
      <c r="E595" s="7" t="s">
        <v>91</v>
      </c>
      <c r="F595" s="7" t="n">
        <v>8</v>
      </c>
    </row>
    <row r="596" spans="1:6">
      <c r="A596" t="s">
        <v>4</v>
      </c>
      <c r="B596" s="4" t="s">
        <v>5</v>
      </c>
      <c r="C596" s="4" t="s">
        <v>14</v>
      </c>
      <c r="D596" s="4" t="s">
        <v>14</v>
      </c>
      <c r="E596" s="4" t="s">
        <v>7</v>
      </c>
      <c r="F596" s="4" t="s">
        <v>11</v>
      </c>
    </row>
    <row r="597" spans="1:6">
      <c r="A597" t="n">
        <v>6725</v>
      </c>
      <c r="B597" s="11" t="n">
        <v>31</v>
      </c>
      <c r="C597" s="7" t="n">
        <v>1</v>
      </c>
      <c r="D597" s="7" t="n">
        <v>1</v>
      </c>
      <c r="E597" s="7" t="s">
        <v>92</v>
      </c>
      <c r="F597" s="7" t="n">
        <v>9</v>
      </c>
    </row>
    <row r="598" spans="1:6">
      <c r="A598" t="s">
        <v>4</v>
      </c>
      <c r="B598" s="4" t="s">
        <v>5</v>
      </c>
      <c r="C598" s="4" t="s">
        <v>14</v>
      </c>
      <c r="D598" s="4" t="s">
        <v>14</v>
      </c>
      <c r="E598" s="4" t="s">
        <v>14</v>
      </c>
      <c r="F598" s="4" t="s">
        <v>11</v>
      </c>
      <c r="G598" s="4" t="s">
        <v>11</v>
      </c>
      <c r="H598" s="4" t="s">
        <v>14</v>
      </c>
    </row>
    <row r="599" spans="1:6">
      <c r="A599" t="n">
        <v>6747</v>
      </c>
      <c r="B599" s="11" t="n">
        <v>31</v>
      </c>
      <c r="C599" s="7" t="n">
        <v>2</v>
      </c>
      <c r="D599" s="7" t="n">
        <v>1</v>
      </c>
      <c r="E599" s="7" t="n">
        <v>1</v>
      </c>
      <c r="F599" s="7" t="n">
        <v>200</v>
      </c>
      <c r="G599" s="7" t="n">
        <v>100</v>
      </c>
      <c r="H599" s="7" t="n">
        <v>0</v>
      </c>
    </row>
    <row r="600" spans="1:6">
      <c r="A600" t="s">
        <v>4</v>
      </c>
      <c r="B600" s="4" t="s">
        <v>5</v>
      </c>
      <c r="C600" s="4" t="s">
        <v>14</v>
      </c>
      <c r="D600" s="4" t="s">
        <v>14</v>
      </c>
      <c r="E600" s="4" t="s">
        <v>14</v>
      </c>
    </row>
    <row r="601" spans="1:6">
      <c r="A601" t="n">
        <v>6756</v>
      </c>
      <c r="B601" s="11" t="n">
        <v>31</v>
      </c>
      <c r="C601" s="7" t="n">
        <v>4</v>
      </c>
      <c r="D601" s="7" t="n">
        <v>1</v>
      </c>
      <c r="E601" s="7" t="n">
        <v>0</v>
      </c>
    </row>
    <row r="602" spans="1:6">
      <c r="A602" t="s">
        <v>4</v>
      </c>
      <c r="B602" s="4" t="s">
        <v>5</v>
      </c>
      <c r="C602" s="4" t="s">
        <v>14</v>
      </c>
      <c r="D602" s="4" t="s">
        <v>14</v>
      </c>
      <c r="E602" s="4" t="s">
        <v>14</v>
      </c>
      <c r="F602" s="4" t="s">
        <v>14</v>
      </c>
      <c r="G602" s="4" t="s">
        <v>11</v>
      </c>
      <c r="H602" s="4" t="s">
        <v>64</v>
      </c>
      <c r="I602" s="4" t="s">
        <v>11</v>
      </c>
      <c r="J602" s="4" t="s">
        <v>64</v>
      </c>
      <c r="K602" s="4" t="s">
        <v>11</v>
      </c>
      <c r="L602" s="4" t="s">
        <v>64</v>
      </c>
      <c r="M602" s="4" t="s">
        <v>11</v>
      </c>
      <c r="N602" s="4" t="s">
        <v>64</v>
      </c>
      <c r="O602" s="4" t="s">
        <v>11</v>
      </c>
      <c r="P602" s="4" t="s">
        <v>64</v>
      </c>
      <c r="Q602" s="4" t="s">
        <v>11</v>
      </c>
      <c r="R602" s="4" t="s">
        <v>64</v>
      </c>
      <c r="S602" s="4" t="s">
        <v>11</v>
      </c>
      <c r="T602" s="4" t="s">
        <v>64</v>
      </c>
      <c r="U602" s="4" t="s">
        <v>11</v>
      </c>
      <c r="V602" s="4" t="s">
        <v>64</v>
      </c>
      <c r="W602" s="4" t="s">
        <v>11</v>
      </c>
      <c r="X602" s="4" t="s">
        <v>64</v>
      </c>
      <c r="Y602" s="4" t="s">
        <v>11</v>
      </c>
      <c r="Z602" s="4" t="s">
        <v>64</v>
      </c>
      <c r="AA602" s="4" t="s">
        <v>64</v>
      </c>
    </row>
    <row r="603" spans="1:6">
      <c r="A603" t="n">
        <v>6760</v>
      </c>
      <c r="B603" s="26" t="n">
        <v>6</v>
      </c>
      <c r="C603" s="7" t="n">
        <v>35</v>
      </c>
      <c r="D603" s="7" t="n">
        <v>0</v>
      </c>
      <c r="E603" s="7" t="n">
        <v>1</v>
      </c>
      <c r="F603" s="7" t="n">
        <v>10</v>
      </c>
      <c r="G603" s="7" t="n">
        <v>0</v>
      </c>
      <c r="H603" s="15" t="n">
        <f t="normal" ca="1">A605</f>
        <v>0</v>
      </c>
      <c r="I603" s="7" t="n">
        <v>1</v>
      </c>
      <c r="J603" s="15" t="n">
        <f t="normal" ca="1">A613</f>
        <v>0</v>
      </c>
      <c r="K603" s="7" t="n">
        <v>2</v>
      </c>
      <c r="L603" s="15" t="n">
        <f t="normal" ca="1">A617</f>
        <v>0</v>
      </c>
      <c r="M603" s="7" t="n">
        <v>3</v>
      </c>
      <c r="N603" s="15" t="n">
        <f t="normal" ca="1">A629</f>
        <v>0</v>
      </c>
      <c r="O603" s="7" t="n">
        <v>4</v>
      </c>
      <c r="P603" s="15" t="n">
        <f t="normal" ca="1">A641</f>
        <v>0</v>
      </c>
      <c r="Q603" s="7" t="n">
        <v>5</v>
      </c>
      <c r="R603" s="15" t="n">
        <f t="normal" ca="1">A655</f>
        <v>0</v>
      </c>
      <c r="S603" s="7" t="n">
        <v>6</v>
      </c>
      <c r="T603" s="15" t="n">
        <f t="normal" ca="1">A669</f>
        <v>0</v>
      </c>
      <c r="U603" s="7" t="n">
        <v>7</v>
      </c>
      <c r="V603" s="15" t="n">
        <f t="normal" ca="1">A673</f>
        <v>0</v>
      </c>
      <c r="W603" s="7" t="n">
        <v>8</v>
      </c>
      <c r="X603" s="15" t="n">
        <f t="normal" ca="1">A677</f>
        <v>0</v>
      </c>
      <c r="Y603" s="7" t="n">
        <v>9</v>
      </c>
      <c r="Z603" s="15" t="n">
        <f t="normal" ca="1">A681</f>
        <v>0</v>
      </c>
      <c r="AA603" s="15" t="n">
        <f t="normal" ca="1">A685</f>
        <v>0</v>
      </c>
    </row>
    <row r="604" spans="1:6">
      <c r="A604" t="s">
        <v>4</v>
      </c>
      <c r="B604" s="4" t="s">
        <v>5</v>
      </c>
      <c r="C604" s="4" t="s">
        <v>14</v>
      </c>
      <c r="D604" s="4" t="s">
        <v>11</v>
      </c>
    </row>
    <row r="605" spans="1:6">
      <c r="A605" t="n">
        <v>6829</v>
      </c>
      <c r="B605" s="27" t="n">
        <v>64</v>
      </c>
      <c r="C605" s="7" t="n">
        <v>16</v>
      </c>
      <c r="D605" s="7" t="n">
        <v>20</v>
      </c>
    </row>
    <row r="606" spans="1:6">
      <c r="A606" t="s">
        <v>4</v>
      </c>
      <c r="B606" s="4" t="s">
        <v>5</v>
      </c>
      <c r="C606" s="4" t="s">
        <v>14</v>
      </c>
      <c r="D606" s="4" t="s">
        <v>11</v>
      </c>
    </row>
    <row r="607" spans="1:6">
      <c r="A607" t="n">
        <v>6833</v>
      </c>
      <c r="B607" s="27" t="n">
        <v>64</v>
      </c>
      <c r="C607" s="7" t="n">
        <v>16</v>
      </c>
      <c r="D607" s="7" t="n">
        <v>21</v>
      </c>
    </row>
    <row r="608" spans="1:6">
      <c r="A608" t="s">
        <v>4</v>
      </c>
      <c r="B608" s="4" t="s">
        <v>5</v>
      </c>
      <c r="C608" s="4" t="s">
        <v>14</v>
      </c>
      <c r="D608" s="4" t="s">
        <v>10</v>
      </c>
      <c r="E608" s="4" t="s">
        <v>14</v>
      </c>
      <c r="F608" s="4" t="s">
        <v>14</v>
      </c>
      <c r="G608" s="4" t="s">
        <v>10</v>
      </c>
      <c r="H608" s="4" t="s">
        <v>14</v>
      </c>
      <c r="I608" s="4" t="s">
        <v>10</v>
      </c>
      <c r="J608" s="4" t="s">
        <v>14</v>
      </c>
    </row>
    <row r="609" spans="1:27">
      <c r="A609" t="n">
        <v>6837</v>
      </c>
      <c r="B609" s="23" t="n">
        <v>33</v>
      </c>
      <c r="C609" s="7" t="n">
        <v>0</v>
      </c>
      <c r="D609" s="7" t="n">
        <v>2</v>
      </c>
      <c r="E609" s="7" t="n">
        <v>0</v>
      </c>
      <c r="F609" s="7" t="n">
        <v>0</v>
      </c>
      <c r="G609" s="7" t="n">
        <v>-1</v>
      </c>
      <c r="H609" s="7" t="n">
        <v>0</v>
      </c>
      <c r="I609" s="7" t="n">
        <v>-1</v>
      </c>
      <c r="J609" s="7" t="n">
        <v>0</v>
      </c>
    </row>
    <row r="610" spans="1:27">
      <c r="A610" t="s">
        <v>4</v>
      </c>
      <c r="B610" s="4" t="s">
        <v>5</v>
      </c>
      <c r="C610" s="4" t="s">
        <v>64</v>
      </c>
    </row>
    <row r="611" spans="1:27">
      <c r="A611" t="n">
        <v>6855</v>
      </c>
      <c r="B611" s="31" t="n">
        <v>3</v>
      </c>
      <c r="C611" s="15" t="n">
        <f t="normal" ca="1">A689</f>
        <v>0</v>
      </c>
    </row>
    <row r="612" spans="1:27">
      <c r="A612" t="s">
        <v>4</v>
      </c>
      <c r="B612" s="4" t="s">
        <v>5</v>
      </c>
      <c r="C612" s="4" t="s">
        <v>14</v>
      </c>
      <c r="D612" s="4" t="s">
        <v>10</v>
      </c>
      <c r="E612" s="4" t="s">
        <v>14</v>
      </c>
      <c r="F612" s="4" t="s">
        <v>14</v>
      </c>
      <c r="G612" s="4" t="s">
        <v>10</v>
      </c>
      <c r="H612" s="4" t="s">
        <v>14</v>
      </c>
      <c r="I612" s="4" t="s">
        <v>10</v>
      </c>
      <c r="J612" s="4" t="s">
        <v>14</v>
      </c>
    </row>
    <row r="613" spans="1:27">
      <c r="A613" t="n">
        <v>6860</v>
      </c>
      <c r="B613" s="23" t="n">
        <v>33</v>
      </c>
      <c r="C613" s="7" t="n">
        <v>0</v>
      </c>
      <c r="D613" s="7" t="n">
        <v>3</v>
      </c>
      <c r="E613" s="7" t="n">
        <v>0</v>
      </c>
      <c r="F613" s="7" t="n">
        <v>0</v>
      </c>
      <c r="G613" s="7" t="n">
        <v>-1</v>
      </c>
      <c r="H613" s="7" t="n">
        <v>0</v>
      </c>
      <c r="I613" s="7" t="n">
        <v>-1</v>
      </c>
      <c r="J613" s="7" t="n">
        <v>0</v>
      </c>
    </row>
    <row r="614" spans="1:27">
      <c r="A614" t="s">
        <v>4</v>
      </c>
      <c r="B614" s="4" t="s">
        <v>5</v>
      </c>
      <c r="C614" s="4" t="s">
        <v>64</v>
      </c>
    </row>
    <row r="615" spans="1:27">
      <c r="A615" t="n">
        <v>6878</v>
      </c>
      <c r="B615" s="31" t="n">
        <v>3</v>
      </c>
      <c r="C615" s="15" t="n">
        <f t="normal" ca="1">A689</f>
        <v>0</v>
      </c>
    </row>
    <row r="616" spans="1:27">
      <c r="A616" t="s">
        <v>4</v>
      </c>
      <c r="B616" s="4" t="s">
        <v>5</v>
      </c>
      <c r="C616" s="4" t="s">
        <v>14</v>
      </c>
      <c r="D616" s="4" t="s">
        <v>11</v>
      </c>
    </row>
    <row r="617" spans="1:27">
      <c r="A617" t="n">
        <v>6883</v>
      </c>
      <c r="B617" s="27" t="n">
        <v>64</v>
      </c>
      <c r="C617" s="7" t="n">
        <v>16</v>
      </c>
      <c r="D617" s="7" t="n">
        <v>12</v>
      </c>
    </row>
    <row r="618" spans="1:27">
      <c r="A618" t="s">
        <v>4</v>
      </c>
      <c r="B618" s="4" t="s">
        <v>5</v>
      </c>
      <c r="C618" s="4" t="s">
        <v>14</v>
      </c>
      <c r="D618" s="4" t="s">
        <v>11</v>
      </c>
    </row>
    <row r="619" spans="1:27">
      <c r="A619" t="n">
        <v>6887</v>
      </c>
      <c r="B619" s="27" t="n">
        <v>64</v>
      </c>
      <c r="C619" s="7" t="n">
        <v>16</v>
      </c>
      <c r="D619" s="7" t="n">
        <v>1</v>
      </c>
    </row>
    <row r="620" spans="1:27">
      <c r="A620" t="s">
        <v>4</v>
      </c>
      <c r="B620" s="4" t="s">
        <v>5</v>
      </c>
      <c r="C620" s="4" t="s">
        <v>14</v>
      </c>
      <c r="D620" s="4" t="s">
        <v>11</v>
      </c>
    </row>
    <row r="621" spans="1:27">
      <c r="A621" t="n">
        <v>6891</v>
      </c>
      <c r="B621" s="27" t="n">
        <v>64</v>
      </c>
      <c r="C621" s="7" t="n">
        <v>16</v>
      </c>
      <c r="D621" s="7" t="n">
        <v>6</v>
      </c>
    </row>
    <row r="622" spans="1:27">
      <c r="A622" t="s">
        <v>4</v>
      </c>
      <c r="B622" s="4" t="s">
        <v>5</v>
      </c>
      <c r="C622" s="4" t="s">
        <v>14</v>
      </c>
      <c r="D622" s="4" t="s">
        <v>11</v>
      </c>
    </row>
    <row r="623" spans="1:27">
      <c r="A623" t="n">
        <v>6895</v>
      </c>
      <c r="B623" s="27" t="n">
        <v>64</v>
      </c>
      <c r="C623" s="7" t="n">
        <v>16</v>
      </c>
      <c r="D623" s="7" t="n">
        <v>3</v>
      </c>
    </row>
    <row r="624" spans="1:27">
      <c r="A624" t="s">
        <v>4</v>
      </c>
      <c r="B624" s="4" t="s">
        <v>5</v>
      </c>
      <c r="C624" s="4" t="s">
        <v>14</v>
      </c>
      <c r="D624" s="4" t="s">
        <v>10</v>
      </c>
      <c r="E624" s="4" t="s">
        <v>14</v>
      </c>
      <c r="F624" s="4" t="s">
        <v>14</v>
      </c>
      <c r="G624" s="4" t="s">
        <v>10</v>
      </c>
      <c r="H624" s="4" t="s">
        <v>14</v>
      </c>
      <c r="I624" s="4" t="s">
        <v>10</v>
      </c>
      <c r="J624" s="4" t="s">
        <v>14</v>
      </c>
    </row>
    <row r="625" spans="1:10">
      <c r="A625" t="n">
        <v>6899</v>
      </c>
      <c r="B625" s="23" t="n">
        <v>33</v>
      </c>
      <c r="C625" s="7" t="n">
        <v>0</v>
      </c>
      <c r="D625" s="7" t="n">
        <v>4</v>
      </c>
      <c r="E625" s="7" t="n">
        <v>0</v>
      </c>
      <c r="F625" s="7" t="n">
        <v>0</v>
      </c>
      <c r="G625" s="7" t="n">
        <v>-1</v>
      </c>
      <c r="H625" s="7" t="n">
        <v>0</v>
      </c>
      <c r="I625" s="7" t="n">
        <v>-1</v>
      </c>
      <c r="J625" s="7" t="n">
        <v>0</v>
      </c>
    </row>
    <row r="626" spans="1:10">
      <c r="A626" t="s">
        <v>4</v>
      </c>
      <c r="B626" s="4" t="s">
        <v>5</v>
      </c>
      <c r="C626" s="4" t="s">
        <v>64</v>
      </c>
    </row>
    <row r="627" spans="1:10">
      <c r="A627" t="n">
        <v>6917</v>
      </c>
      <c r="B627" s="31" t="n">
        <v>3</v>
      </c>
      <c r="C627" s="15" t="n">
        <f t="normal" ca="1">A689</f>
        <v>0</v>
      </c>
    </row>
    <row r="628" spans="1:10">
      <c r="A628" t="s">
        <v>4</v>
      </c>
      <c r="B628" s="4" t="s">
        <v>5</v>
      </c>
      <c r="C628" s="4" t="s">
        <v>14</v>
      </c>
      <c r="D628" s="4" t="s">
        <v>11</v>
      </c>
    </row>
    <row r="629" spans="1:10">
      <c r="A629" t="n">
        <v>6922</v>
      </c>
      <c r="B629" s="27" t="n">
        <v>64</v>
      </c>
      <c r="C629" s="7" t="n">
        <v>16</v>
      </c>
      <c r="D629" s="7" t="n">
        <v>12</v>
      </c>
    </row>
    <row r="630" spans="1:10">
      <c r="A630" t="s">
        <v>4</v>
      </c>
      <c r="B630" s="4" t="s">
        <v>5</v>
      </c>
      <c r="C630" s="4" t="s">
        <v>14</v>
      </c>
      <c r="D630" s="4" t="s">
        <v>11</v>
      </c>
    </row>
    <row r="631" spans="1:10">
      <c r="A631" t="n">
        <v>6926</v>
      </c>
      <c r="B631" s="27" t="n">
        <v>64</v>
      </c>
      <c r="C631" s="7" t="n">
        <v>16</v>
      </c>
      <c r="D631" s="7" t="n">
        <v>1</v>
      </c>
    </row>
    <row r="632" spans="1:10">
      <c r="A632" t="s">
        <v>4</v>
      </c>
      <c r="B632" s="4" t="s">
        <v>5</v>
      </c>
      <c r="C632" s="4" t="s">
        <v>14</v>
      </c>
      <c r="D632" s="4" t="s">
        <v>11</v>
      </c>
    </row>
    <row r="633" spans="1:10">
      <c r="A633" t="n">
        <v>6930</v>
      </c>
      <c r="B633" s="27" t="n">
        <v>64</v>
      </c>
      <c r="C633" s="7" t="n">
        <v>16</v>
      </c>
      <c r="D633" s="7" t="n">
        <v>6</v>
      </c>
    </row>
    <row r="634" spans="1:10">
      <c r="A634" t="s">
        <v>4</v>
      </c>
      <c r="B634" s="4" t="s">
        <v>5</v>
      </c>
      <c r="C634" s="4" t="s">
        <v>14</v>
      </c>
      <c r="D634" s="4" t="s">
        <v>11</v>
      </c>
    </row>
    <row r="635" spans="1:10">
      <c r="A635" t="n">
        <v>6934</v>
      </c>
      <c r="B635" s="27" t="n">
        <v>64</v>
      </c>
      <c r="C635" s="7" t="n">
        <v>16</v>
      </c>
      <c r="D635" s="7" t="n">
        <v>3</v>
      </c>
    </row>
    <row r="636" spans="1:10">
      <c r="A636" t="s">
        <v>4</v>
      </c>
      <c r="B636" s="4" t="s">
        <v>5</v>
      </c>
      <c r="C636" s="4" t="s">
        <v>14</v>
      </c>
      <c r="D636" s="4" t="s">
        <v>10</v>
      </c>
      <c r="E636" s="4" t="s">
        <v>14</v>
      </c>
      <c r="F636" s="4" t="s">
        <v>14</v>
      </c>
      <c r="G636" s="4" t="s">
        <v>10</v>
      </c>
      <c r="H636" s="4" t="s">
        <v>14</v>
      </c>
      <c r="I636" s="4" t="s">
        <v>10</v>
      </c>
      <c r="J636" s="4" t="s">
        <v>14</v>
      </c>
    </row>
    <row r="637" spans="1:10">
      <c r="A637" t="n">
        <v>6938</v>
      </c>
      <c r="B637" s="23" t="n">
        <v>33</v>
      </c>
      <c r="C637" s="7" t="n">
        <v>0</v>
      </c>
      <c r="D637" s="7" t="n">
        <v>4</v>
      </c>
      <c r="E637" s="7" t="n">
        <v>1</v>
      </c>
      <c r="F637" s="7" t="n">
        <v>0</v>
      </c>
      <c r="G637" s="7" t="n">
        <v>-1</v>
      </c>
      <c r="H637" s="7" t="n">
        <v>0</v>
      </c>
      <c r="I637" s="7" t="n">
        <v>-1</v>
      </c>
      <c r="J637" s="7" t="n">
        <v>0</v>
      </c>
    </row>
    <row r="638" spans="1:10">
      <c r="A638" t="s">
        <v>4</v>
      </c>
      <c r="B638" s="4" t="s">
        <v>5</v>
      </c>
      <c r="C638" s="4" t="s">
        <v>64</v>
      </c>
    </row>
    <row r="639" spans="1:10">
      <c r="A639" t="n">
        <v>6956</v>
      </c>
      <c r="B639" s="31" t="n">
        <v>3</v>
      </c>
      <c r="C639" s="15" t="n">
        <f t="normal" ca="1">A689</f>
        <v>0</v>
      </c>
    </row>
    <row r="640" spans="1:10">
      <c r="A640" t="s">
        <v>4</v>
      </c>
      <c r="B640" s="4" t="s">
        <v>5</v>
      </c>
      <c r="C640" s="4" t="s">
        <v>14</v>
      </c>
      <c r="D640" s="4" t="s">
        <v>11</v>
      </c>
    </row>
    <row r="641" spans="1:10">
      <c r="A641" t="n">
        <v>6961</v>
      </c>
      <c r="B641" s="27" t="n">
        <v>64</v>
      </c>
      <c r="C641" s="7" t="n">
        <v>16</v>
      </c>
      <c r="D641" s="7" t="n">
        <v>12</v>
      </c>
    </row>
    <row r="642" spans="1:10">
      <c r="A642" t="s">
        <v>4</v>
      </c>
      <c r="B642" s="4" t="s">
        <v>5</v>
      </c>
      <c r="C642" s="4" t="s">
        <v>14</v>
      </c>
      <c r="D642" s="4" t="s">
        <v>11</v>
      </c>
    </row>
    <row r="643" spans="1:10">
      <c r="A643" t="n">
        <v>6965</v>
      </c>
      <c r="B643" s="27" t="n">
        <v>64</v>
      </c>
      <c r="C643" s="7" t="n">
        <v>16</v>
      </c>
      <c r="D643" s="7" t="n">
        <v>1</v>
      </c>
    </row>
    <row r="644" spans="1:10">
      <c r="A644" t="s">
        <v>4</v>
      </c>
      <c r="B644" s="4" t="s">
        <v>5</v>
      </c>
      <c r="C644" s="4" t="s">
        <v>14</v>
      </c>
      <c r="D644" s="4" t="s">
        <v>11</v>
      </c>
    </row>
    <row r="645" spans="1:10">
      <c r="A645" t="n">
        <v>6969</v>
      </c>
      <c r="B645" s="27" t="n">
        <v>64</v>
      </c>
      <c r="C645" s="7" t="n">
        <v>16</v>
      </c>
      <c r="D645" s="7" t="n">
        <v>6</v>
      </c>
    </row>
    <row r="646" spans="1:10">
      <c r="A646" t="s">
        <v>4</v>
      </c>
      <c r="B646" s="4" t="s">
        <v>5</v>
      </c>
      <c r="C646" s="4" t="s">
        <v>14</v>
      </c>
      <c r="D646" s="4" t="s">
        <v>11</v>
      </c>
    </row>
    <row r="647" spans="1:10">
      <c r="A647" t="n">
        <v>6973</v>
      </c>
      <c r="B647" s="27" t="n">
        <v>64</v>
      </c>
      <c r="C647" s="7" t="n">
        <v>16</v>
      </c>
      <c r="D647" s="7" t="n">
        <v>3</v>
      </c>
    </row>
    <row r="648" spans="1:10">
      <c r="A648" t="s">
        <v>4</v>
      </c>
      <c r="B648" s="4" t="s">
        <v>5</v>
      </c>
      <c r="C648" s="4" t="s">
        <v>14</v>
      </c>
      <c r="D648" s="4" t="s">
        <v>11</v>
      </c>
    </row>
    <row r="649" spans="1:10">
      <c r="A649" t="n">
        <v>6977</v>
      </c>
      <c r="B649" s="27" t="n">
        <v>64</v>
      </c>
      <c r="C649" s="7" t="n">
        <v>16</v>
      </c>
      <c r="D649" s="7" t="n">
        <v>4</v>
      </c>
    </row>
    <row r="650" spans="1:10">
      <c r="A650" t="s">
        <v>4</v>
      </c>
      <c r="B650" s="4" t="s">
        <v>5</v>
      </c>
      <c r="C650" s="4" t="s">
        <v>14</v>
      </c>
      <c r="D650" s="4" t="s">
        <v>10</v>
      </c>
      <c r="E650" s="4" t="s">
        <v>14</v>
      </c>
      <c r="F650" s="4" t="s">
        <v>14</v>
      </c>
      <c r="G650" s="4" t="s">
        <v>10</v>
      </c>
      <c r="H650" s="4" t="s">
        <v>14</v>
      </c>
      <c r="I650" s="4" t="s">
        <v>10</v>
      </c>
      <c r="J650" s="4" t="s">
        <v>14</v>
      </c>
    </row>
    <row r="651" spans="1:10">
      <c r="A651" t="n">
        <v>6981</v>
      </c>
      <c r="B651" s="23" t="n">
        <v>33</v>
      </c>
      <c r="C651" s="7" t="n">
        <v>0</v>
      </c>
      <c r="D651" s="7" t="n">
        <v>4</v>
      </c>
      <c r="E651" s="7" t="n">
        <v>2</v>
      </c>
      <c r="F651" s="7" t="n">
        <v>0</v>
      </c>
      <c r="G651" s="7" t="n">
        <v>-1</v>
      </c>
      <c r="H651" s="7" t="n">
        <v>0</v>
      </c>
      <c r="I651" s="7" t="n">
        <v>-1</v>
      </c>
      <c r="J651" s="7" t="n">
        <v>0</v>
      </c>
    </row>
    <row r="652" spans="1:10">
      <c r="A652" t="s">
        <v>4</v>
      </c>
      <c r="B652" s="4" t="s">
        <v>5</v>
      </c>
      <c r="C652" s="4" t="s">
        <v>64</v>
      </c>
    </row>
    <row r="653" spans="1:10">
      <c r="A653" t="n">
        <v>6999</v>
      </c>
      <c r="B653" s="31" t="n">
        <v>3</v>
      </c>
      <c r="C653" s="15" t="n">
        <f t="normal" ca="1">A689</f>
        <v>0</v>
      </c>
    </row>
    <row r="654" spans="1:10">
      <c r="A654" t="s">
        <v>4</v>
      </c>
      <c r="B654" s="4" t="s">
        <v>5</v>
      </c>
      <c r="C654" s="4" t="s">
        <v>14</v>
      </c>
      <c r="D654" s="4" t="s">
        <v>11</v>
      </c>
    </row>
    <row r="655" spans="1:10">
      <c r="A655" t="n">
        <v>7004</v>
      </c>
      <c r="B655" s="27" t="n">
        <v>64</v>
      </c>
      <c r="C655" s="7" t="n">
        <v>16</v>
      </c>
      <c r="D655" s="7" t="n">
        <v>12</v>
      </c>
    </row>
    <row r="656" spans="1:10">
      <c r="A656" t="s">
        <v>4</v>
      </c>
      <c r="B656" s="4" t="s">
        <v>5</v>
      </c>
      <c r="C656" s="4" t="s">
        <v>14</v>
      </c>
      <c r="D656" s="4" t="s">
        <v>11</v>
      </c>
    </row>
    <row r="657" spans="1:10">
      <c r="A657" t="n">
        <v>7008</v>
      </c>
      <c r="B657" s="27" t="n">
        <v>64</v>
      </c>
      <c r="C657" s="7" t="n">
        <v>16</v>
      </c>
      <c r="D657" s="7" t="n">
        <v>1</v>
      </c>
    </row>
    <row r="658" spans="1:10">
      <c r="A658" t="s">
        <v>4</v>
      </c>
      <c r="B658" s="4" t="s">
        <v>5</v>
      </c>
      <c r="C658" s="4" t="s">
        <v>14</v>
      </c>
      <c r="D658" s="4" t="s">
        <v>11</v>
      </c>
    </row>
    <row r="659" spans="1:10">
      <c r="A659" t="n">
        <v>7012</v>
      </c>
      <c r="B659" s="27" t="n">
        <v>64</v>
      </c>
      <c r="C659" s="7" t="n">
        <v>16</v>
      </c>
      <c r="D659" s="7" t="n">
        <v>6</v>
      </c>
    </row>
    <row r="660" spans="1:10">
      <c r="A660" t="s">
        <v>4</v>
      </c>
      <c r="B660" s="4" t="s">
        <v>5</v>
      </c>
      <c r="C660" s="4" t="s">
        <v>14</v>
      </c>
      <c r="D660" s="4" t="s">
        <v>11</v>
      </c>
    </row>
    <row r="661" spans="1:10">
      <c r="A661" t="n">
        <v>7016</v>
      </c>
      <c r="B661" s="27" t="n">
        <v>64</v>
      </c>
      <c r="C661" s="7" t="n">
        <v>16</v>
      </c>
      <c r="D661" s="7" t="n">
        <v>3</v>
      </c>
    </row>
    <row r="662" spans="1:10">
      <c r="A662" t="s">
        <v>4</v>
      </c>
      <c r="B662" s="4" t="s">
        <v>5</v>
      </c>
      <c r="C662" s="4" t="s">
        <v>14</v>
      </c>
      <c r="D662" s="4" t="s">
        <v>11</v>
      </c>
    </row>
    <row r="663" spans="1:10">
      <c r="A663" t="n">
        <v>7020</v>
      </c>
      <c r="B663" s="27" t="n">
        <v>64</v>
      </c>
      <c r="C663" s="7" t="n">
        <v>16</v>
      </c>
      <c r="D663" s="7" t="n">
        <v>4</v>
      </c>
    </row>
    <row r="664" spans="1:10">
      <c r="A664" t="s">
        <v>4</v>
      </c>
      <c r="B664" s="4" t="s">
        <v>5</v>
      </c>
      <c r="C664" s="4" t="s">
        <v>14</v>
      </c>
      <c r="D664" s="4" t="s">
        <v>10</v>
      </c>
      <c r="E664" s="4" t="s">
        <v>14</v>
      </c>
      <c r="F664" s="4" t="s">
        <v>14</v>
      </c>
      <c r="G664" s="4" t="s">
        <v>10</v>
      </c>
      <c r="H664" s="4" t="s">
        <v>14</v>
      </c>
      <c r="I664" s="4" t="s">
        <v>10</v>
      </c>
      <c r="J664" s="4" t="s">
        <v>14</v>
      </c>
    </row>
    <row r="665" spans="1:10">
      <c r="A665" t="n">
        <v>7024</v>
      </c>
      <c r="B665" s="23" t="n">
        <v>33</v>
      </c>
      <c r="C665" s="7" t="n">
        <v>0</v>
      </c>
      <c r="D665" s="7" t="n">
        <v>4</v>
      </c>
      <c r="E665" s="7" t="n">
        <v>3</v>
      </c>
      <c r="F665" s="7" t="n">
        <v>0</v>
      </c>
      <c r="G665" s="7" t="n">
        <v>-1</v>
      </c>
      <c r="H665" s="7" t="n">
        <v>0</v>
      </c>
      <c r="I665" s="7" t="n">
        <v>-1</v>
      </c>
      <c r="J665" s="7" t="n">
        <v>0</v>
      </c>
    </row>
    <row r="666" spans="1:10">
      <c r="A666" t="s">
        <v>4</v>
      </c>
      <c r="B666" s="4" t="s">
        <v>5</v>
      </c>
      <c r="C666" s="4" t="s">
        <v>64</v>
      </c>
    </row>
    <row r="667" spans="1:10">
      <c r="A667" t="n">
        <v>7042</v>
      </c>
      <c r="B667" s="31" t="n">
        <v>3</v>
      </c>
      <c r="C667" s="15" t="n">
        <f t="normal" ca="1">A689</f>
        <v>0</v>
      </c>
    </row>
    <row r="668" spans="1:10">
      <c r="A668" t="s">
        <v>4</v>
      </c>
      <c r="B668" s="4" t="s">
        <v>5</v>
      </c>
      <c r="C668" s="4" t="s">
        <v>14</v>
      </c>
      <c r="D668" s="4" t="s">
        <v>10</v>
      </c>
      <c r="E668" s="4" t="s">
        <v>14</v>
      </c>
      <c r="F668" s="4" t="s">
        <v>14</v>
      </c>
      <c r="G668" s="4" t="s">
        <v>10</v>
      </c>
      <c r="H668" s="4" t="s">
        <v>14</v>
      </c>
      <c r="I668" s="4" t="s">
        <v>10</v>
      </c>
      <c r="J668" s="4" t="s">
        <v>14</v>
      </c>
    </row>
    <row r="669" spans="1:10">
      <c r="A669" t="n">
        <v>7047</v>
      </c>
      <c r="B669" s="23" t="n">
        <v>33</v>
      </c>
      <c r="C669" s="7" t="n">
        <v>0</v>
      </c>
      <c r="D669" s="7" t="n">
        <v>5</v>
      </c>
      <c r="E669" s="7" t="n">
        <v>0</v>
      </c>
      <c r="F669" s="7" t="n">
        <v>0</v>
      </c>
      <c r="G669" s="7" t="n">
        <v>-1</v>
      </c>
      <c r="H669" s="7" t="n">
        <v>0</v>
      </c>
      <c r="I669" s="7" t="n">
        <v>-1</v>
      </c>
      <c r="J669" s="7" t="n">
        <v>0</v>
      </c>
    </row>
    <row r="670" spans="1:10">
      <c r="A670" t="s">
        <v>4</v>
      </c>
      <c r="B670" s="4" t="s">
        <v>5</v>
      </c>
      <c r="C670" s="4" t="s">
        <v>64</v>
      </c>
    </row>
    <row r="671" spans="1:10">
      <c r="A671" t="n">
        <v>7065</v>
      </c>
      <c r="B671" s="31" t="n">
        <v>3</v>
      </c>
      <c r="C671" s="15" t="n">
        <f t="normal" ca="1">A689</f>
        <v>0</v>
      </c>
    </row>
    <row r="672" spans="1:10">
      <c r="A672" t="s">
        <v>4</v>
      </c>
      <c r="B672" s="4" t="s">
        <v>5</v>
      </c>
      <c r="C672" s="4" t="s">
        <v>14</v>
      </c>
      <c r="D672" s="4" t="s">
        <v>10</v>
      </c>
      <c r="E672" s="4" t="s">
        <v>14</v>
      </c>
      <c r="F672" s="4" t="s">
        <v>14</v>
      </c>
      <c r="G672" s="4" t="s">
        <v>10</v>
      </c>
      <c r="H672" s="4" t="s">
        <v>14</v>
      </c>
      <c r="I672" s="4" t="s">
        <v>10</v>
      </c>
      <c r="J672" s="4" t="s">
        <v>14</v>
      </c>
    </row>
    <row r="673" spans="1:10">
      <c r="A673" t="n">
        <v>7070</v>
      </c>
      <c r="B673" s="23" t="n">
        <v>33</v>
      </c>
      <c r="C673" s="7" t="n">
        <v>0</v>
      </c>
      <c r="D673" s="7" t="n">
        <v>6</v>
      </c>
      <c r="E673" s="7" t="n">
        <v>0</v>
      </c>
      <c r="F673" s="7" t="n">
        <v>4</v>
      </c>
      <c r="G673" s="7" t="n">
        <v>-1</v>
      </c>
      <c r="H673" s="7" t="n">
        <v>0</v>
      </c>
      <c r="I673" s="7" t="n">
        <v>-1</v>
      </c>
      <c r="J673" s="7" t="n">
        <v>0</v>
      </c>
    </row>
    <row r="674" spans="1:10">
      <c r="A674" t="s">
        <v>4</v>
      </c>
      <c r="B674" s="4" t="s">
        <v>5</v>
      </c>
      <c r="C674" s="4" t="s">
        <v>64</v>
      </c>
    </row>
    <row r="675" spans="1:10">
      <c r="A675" t="n">
        <v>7088</v>
      </c>
      <c r="B675" s="31" t="n">
        <v>3</v>
      </c>
      <c r="C675" s="15" t="n">
        <f t="normal" ca="1">A689</f>
        <v>0</v>
      </c>
    </row>
    <row r="676" spans="1:10">
      <c r="A676" t="s">
        <v>4</v>
      </c>
      <c r="B676" s="4" t="s">
        <v>5</v>
      </c>
      <c r="C676" s="4" t="s">
        <v>14</v>
      </c>
      <c r="D676" s="4" t="s">
        <v>10</v>
      </c>
      <c r="E676" s="4" t="s">
        <v>14</v>
      </c>
      <c r="F676" s="4" t="s">
        <v>14</v>
      </c>
      <c r="G676" s="4" t="s">
        <v>10</v>
      </c>
      <c r="H676" s="4" t="s">
        <v>14</v>
      </c>
      <c r="I676" s="4" t="s">
        <v>10</v>
      </c>
      <c r="J676" s="4" t="s">
        <v>14</v>
      </c>
    </row>
    <row r="677" spans="1:10">
      <c r="A677" t="n">
        <v>7093</v>
      </c>
      <c r="B677" s="23" t="n">
        <v>33</v>
      </c>
      <c r="C677" s="7" t="n">
        <v>0</v>
      </c>
      <c r="D677" s="7" t="n">
        <v>7</v>
      </c>
      <c r="E677" s="7" t="n">
        <v>0</v>
      </c>
      <c r="F677" s="7" t="n">
        <v>0</v>
      </c>
      <c r="G677" s="7" t="n">
        <v>-1</v>
      </c>
      <c r="H677" s="7" t="n">
        <v>0</v>
      </c>
      <c r="I677" s="7" t="n">
        <v>-1</v>
      </c>
      <c r="J677" s="7" t="n">
        <v>0</v>
      </c>
    </row>
    <row r="678" spans="1:10">
      <c r="A678" t="s">
        <v>4</v>
      </c>
      <c r="B678" s="4" t="s">
        <v>5</v>
      </c>
      <c r="C678" s="4" t="s">
        <v>64</v>
      </c>
    </row>
    <row r="679" spans="1:10">
      <c r="A679" t="n">
        <v>7111</v>
      </c>
      <c r="B679" s="31" t="n">
        <v>3</v>
      </c>
      <c r="C679" s="15" t="n">
        <f t="normal" ca="1">A689</f>
        <v>0</v>
      </c>
    </row>
    <row r="680" spans="1:10">
      <c r="A680" t="s">
        <v>4</v>
      </c>
      <c r="B680" s="4" t="s">
        <v>5</v>
      </c>
      <c r="C680" s="4" t="s">
        <v>14</v>
      </c>
      <c r="D680" s="4" t="s">
        <v>10</v>
      </c>
      <c r="E680" s="4" t="s">
        <v>14</v>
      </c>
      <c r="F680" s="4" t="s">
        <v>14</v>
      </c>
      <c r="G680" s="4" t="s">
        <v>10</v>
      </c>
      <c r="H680" s="4" t="s">
        <v>14</v>
      </c>
      <c r="I680" s="4" t="s">
        <v>10</v>
      </c>
      <c r="J680" s="4" t="s">
        <v>14</v>
      </c>
    </row>
    <row r="681" spans="1:10">
      <c r="A681" t="n">
        <v>7116</v>
      </c>
      <c r="B681" s="23" t="n">
        <v>33</v>
      </c>
      <c r="C681" s="7" t="n">
        <v>0</v>
      </c>
      <c r="D681" s="7" t="n">
        <v>8</v>
      </c>
      <c r="E681" s="7" t="n">
        <v>0</v>
      </c>
      <c r="F681" s="7" t="n">
        <v>0</v>
      </c>
      <c r="G681" s="7" t="n">
        <v>-1</v>
      </c>
      <c r="H681" s="7" t="n">
        <v>0</v>
      </c>
      <c r="I681" s="7" t="n">
        <v>-1</v>
      </c>
      <c r="J681" s="7" t="n">
        <v>0</v>
      </c>
    </row>
    <row r="682" spans="1:10">
      <c r="A682" t="s">
        <v>4</v>
      </c>
      <c r="B682" s="4" t="s">
        <v>5</v>
      </c>
      <c r="C682" s="4" t="s">
        <v>64</v>
      </c>
    </row>
    <row r="683" spans="1:10">
      <c r="A683" t="n">
        <v>7134</v>
      </c>
      <c r="B683" s="31" t="n">
        <v>3</v>
      </c>
      <c r="C683" s="15" t="n">
        <f t="normal" ca="1">A689</f>
        <v>0</v>
      </c>
    </row>
    <row r="684" spans="1:10">
      <c r="A684" t="s">
        <v>4</v>
      </c>
      <c r="B684" s="4" t="s">
        <v>5</v>
      </c>
      <c r="C684" s="4" t="s">
        <v>14</v>
      </c>
      <c r="D684" s="4" t="s">
        <v>14</v>
      </c>
      <c r="E684" s="4" t="s">
        <v>10</v>
      </c>
      <c r="F684" s="4" t="s">
        <v>14</v>
      </c>
      <c r="G684" s="4" t="s">
        <v>14</v>
      </c>
    </row>
    <row r="685" spans="1:10">
      <c r="A685" t="n">
        <v>7139</v>
      </c>
      <c r="B685" s="24" t="n">
        <v>18</v>
      </c>
      <c r="C685" s="7" t="n">
        <v>1</v>
      </c>
      <c r="D685" s="7" t="n">
        <v>0</v>
      </c>
      <c r="E685" s="7" t="n">
        <v>-1</v>
      </c>
      <c r="F685" s="7" t="n">
        <v>19</v>
      </c>
      <c r="G685" s="7" t="n">
        <v>1</v>
      </c>
    </row>
    <row r="686" spans="1:10">
      <c r="A686" t="s">
        <v>4</v>
      </c>
      <c r="B686" s="4" t="s">
        <v>5</v>
      </c>
      <c r="C686" s="4" t="s">
        <v>64</v>
      </c>
    </row>
    <row r="687" spans="1:10">
      <c r="A687" t="n">
        <v>7148</v>
      </c>
      <c r="B687" s="31" t="n">
        <v>3</v>
      </c>
      <c r="C687" s="15" t="n">
        <f t="normal" ca="1">A689</f>
        <v>0</v>
      </c>
    </row>
    <row r="688" spans="1:10">
      <c r="A688" t="s">
        <v>4</v>
      </c>
      <c r="B688" s="4" t="s">
        <v>5</v>
      </c>
      <c r="C688" s="4" t="s">
        <v>64</v>
      </c>
    </row>
    <row r="689" spans="1:4">
      <c r="A689" t="n">
        <v>7153</v>
      </c>
      <c r="B689" s="31" t="n">
        <v>3</v>
      </c>
      <c r="C689" s="15" t="n">
        <f t="normal" ca="1">A575</f>
        <v>0</v>
      </c>
    </row>
    <row r="690" spans="1:4">
      <c r="A690" t="s">
        <v>4</v>
      </c>
      <c r="B690" s="4" t="s">
        <v>5</v>
      </c>
      <c r="C690" s="4" t="s">
        <v>14</v>
      </c>
      <c r="D690" s="4" t="s">
        <v>14</v>
      </c>
    </row>
    <row r="691" spans="1:4">
      <c r="A691" t="n">
        <v>7158</v>
      </c>
      <c r="B691" s="11" t="n">
        <v>31</v>
      </c>
      <c r="C691" s="7" t="n">
        <v>3</v>
      </c>
      <c r="D691" s="7" t="n">
        <v>1</v>
      </c>
    </row>
    <row r="692" spans="1:4">
      <c r="A692" t="s">
        <v>4</v>
      </c>
      <c r="B692" s="4" t="s">
        <v>5</v>
      </c>
    </row>
    <row r="693" spans="1:4">
      <c r="A693" t="n">
        <v>7161</v>
      </c>
      <c r="B69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2025-09-06T21:45:57</dcterms:created>
  <dcterms:modified xsi:type="dcterms:W3CDTF">2025-09-06T21:45:57</dcterms:modified>
</cp:coreProperties>
</file>