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1FF73"/>
      </patternFill>
    </fill>
    <fill>
      <patternFill patternType="solid">
        <fgColor rgb="FFFFC773"/>
      </patternFill>
    </fill>
    <fill>
      <patternFill patternType="solid">
        <fgColor rgb="FFFFFF73"/>
      </patternFill>
    </fill>
    <fill>
      <patternFill patternType="solid">
        <fgColor rgb="FFFFBE73"/>
      </patternFill>
    </fill>
    <fill>
      <patternFill patternType="solid">
        <fgColor rgb="FFFFC273"/>
      </patternFill>
    </fill>
    <fill>
      <patternFill patternType="solid">
        <fgColor rgb="FFB0F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73FF8D"/>
      </patternFill>
    </fill>
    <fill>
      <patternFill patternType="solid">
        <fgColor rgb="FFFFDA73"/>
      </patternFill>
    </fill>
    <fill>
      <patternFill patternType="solid">
        <fgColor rgb="FFFFE5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B7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F673"/>
      </patternFill>
    </fill>
    <fill>
      <patternFill patternType="solid">
        <fgColor rgb="FFC7FF73"/>
      </patternFill>
    </fill>
    <fill>
      <patternFill patternType="solid">
        <fgColor rgb="FFFDFF73"/>
      </patternFill>
    </fill>
    <fill>
      <patternFill patternType="solid">
        <fgColor rgb="FFFFA473"/>
      </patternFill>
    </fill>
    <fill>
      <patternFill patternType="solid">
        <fgColor rgb="FFFFFD73"/>
      </patternFill>
    </fill>
    <fill>
      <patternFill patternType="solid">
        <fgColor rgb="FFEFFF73"/>
      </patternFill>
    </fill>
    <fill>
      <patternFill patternType="solid">
        <fgColor rgb="FFFF9673"/>
      </patternFill>
    </fill>
    <fill>
      <patternFill patternType="solid">
        <fgColor rgb="FFFFEC73"/>
      </patternFill>
    </fill>
    <fill>
      <patternFill patternType="solid">
        <fgColor rgb="FFE8FF73"/>
      </patternFill>
    </fill>
    <fill>
      <patternFill patternType="solid">
        <fgColor rgb="FFECFF73"/>
      </patternFill>
    </fill>
    <fill>
      <patternFill patternType="solid">
        <fgColor rgb="FFA9FF73"/>
      </patternFill>
    </fill>
    <fill>
      <patternFill patternType="solid">
        <fgColor rgb="FFA6FF73"/>
      </patternFill>
    </fill>
    <fill>
      <patternFill patternType="solid">
        <fgColor rgb="FFFFEF73"/>
      </patternFill>
    </fill>
    <fill>
      <patternFill patternType="solid">
        <fgColor rgb="FFCCFF73"/>
      </patternFill>
    </fill>
    <fill>
      <patternFill patternType="solid">
        <fgColor rgb="FFC9FF73"/>
      </patternFill>
    </fill>
    <fill>
      <patternFill patternType="solid">
        <fgColor rgb="FFFFC573"/>
      </patternFill>
    </fill>
    <fill>
      <patternFill patternType="solid">
        <fgColor rgb="FFC2FF73"/>
      </patternFill>
    </fill>
    <fill>
      <patternFill patternType="solid">
        <fgColor rgb="FFD0FF73"/>
      </patternFill>
    </fill>
    <fill>
      <patternFill patternType="solid">
        <fgColor rgb="FFFFF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0" xfId="0" applyFill="1" applyAlignment="1">
      <alignment horizontal="center" vertical="center" wrapText="1"/>
    </xf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<sst xmlns="http://schemas.openxmlformats.org/spreadsheetml/2006/main" count="29637" uniqueCount="417">
  <si>
    <t>CS2</t>
  </si>
  <si>
    <t>c0801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</si>
  <si>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</si>
  <si>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</si>
  <si>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</si>
  <si>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</si>
  <si>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</si>
  <si>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</si>
  <si>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</si>
  <si>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</si>
  <si>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</si>
  <si>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</si>
  <si>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</si>
  <si>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</si>
  <si>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/>
  </si>
  <si>
    <t>Init_Replay</t>
  </si>
  <si>
    <t>Init_Replay</t>
  </si>
  <si>
    <t>pointer</t>
  </si>
  <si>
    <t>Reinit</t>
  </si>
  <si>
    <t>ET_03_57_00_Reinit</t>
  </si>
  <si>
    <t>ET_03_58_00_Reinit</t>
  </si>
  <si>
    <t>ET_03_59_00_Reinit</t>
  </si>
  <si>
    <t>EV_04_12_05</t>
  </si>
  <si>
    <t>Start</t>
  </si>
  <si>
    <t>End</t>
  </si>
  <si>
    <t>AniFieldAttack</t>
  </si>
  <si>
    <t>AniWait</t>
  </si>
  <si>
    <t>FC_Start_Party</t>
  </si>
  <si>
    <t>event/ev2kg000.eff</t>
  </si>
  <si>
    <t>battle/magic.eff</t>
  </si>
  <si>
    <t>event/ev2mo014.eff</t>
  </si>
  <si>
    <t>event/ev2ri006.eff</t>
  </si>
  <si>
    <t>event/ev2em007.eff</t>
  </si>
  <si>
    <t>event/ev2ri010.eff</t>
  </si>
  <si>
    <t>event/ev2ko016.eff</t>
  </si>
  <si>
    <t>event/ev2ko004.eff</t>
  </si>
  <si>
    <t>event/ev2ko005.eff</t>
  </si>
  <si>
    <t>event/ev2te007.eff</t>
  </si>
  <si>
    <t>event/ev2te008.eff</t>
  </si>
  <si>
    <t>event/ev2te003.eff</t>
  </si>
  <si>
    <t>event/ev2te001.eff</t>
  </si>
  <si>
    <t>event/ev2te002.eff</t>
  </si>
  <si>
    <t>event/ev2te006.eff</t>
  </si>
  <si>
    <t>event/ev2te009.eff</t>
  </si>
  <si>
    <t>event/ev2ca015.eff</t>
  </si>
  <si>
    <t>event/ev2re010.eff</t>
  </si>
  <si>
    <t>event/ev2re004.eff</t>
  </si>
  <si>
    <t>event/ev2kg012.eff</t>
  </si>
  <si>
    <t>event/ev2kg010.eff</t>
  </si>
  <si>
    <t>C_NPC000</t>
  </si>
  <si>
    <t>Instructor Sara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</si>
  <si>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</si>
  <si>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</si>
  <si>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</si>
  <si>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</si>
  <si>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</si>
  <si>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</si>
  <si>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</si>
  <si>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</si>
  <si>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</si>
  <si>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</si>
  <si>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</si>
  <si>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</si>
  <si>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</si>
  <si>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</si>
  <si>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</si>
  <si>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</si>
  <si>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</si>
  <si>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</si>
  <si>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C_NPC052</t>
  </si>
  <si>
    <t>Celine</t>
  </si>
  <si>
    <t>C_NPC600</t>
  </si>
  <si>
    <t>Valimar</t>
  </si>
  <si>
    <t>C_NPC051</t>
  </si>
  <si>
    <t>Airgetlam</t>
  </si>
  <si>
    <t>O_E7000</t>
  </si>
  <si>
    <t>Courageous</t>
  </si>
  <si>
    <t>npccom</t>
  </si>
  <si>
    <t>C_NPC005</t>
  </si>
  <si>
    <t>Patrick</t>
  </si>
  <si>
    <t>C_NPC313</t>
  </si>
  <si>
    <t>Butler Celestin</t>
  </si>
  <si>
    <t>C_NPC175</t>
  </si>
  <si>
    <t>Loggins</t>
  </si>
  <si>
    <t>npc005</t>
  </si>
  <si>
    <t>C_NPC198</t>
  </si>
  <si>
    <t>Friedel</t>
  </si>
  <si>
    <t>C_NPC180</t>
  </si>
  <si>
    <t>Vincent</t>
  </si>
  <si>
    <t>C_NPC312_C01</t>
  </si>
  <si>
    <t>Sariffa</t>
  </si>
  <si>
    <t>C_NPC190</t>
  </si>
  <si>
    <t>Emily</t>
  </si>
  <si>
    <t>npc009</t>
  </si>
  <si>
    <t>C_NPC199</t>
  </si>
  <si>
    <t>Theresia</t>
  </si>
  <si>
    <t>npc003</t>
  </si>
  <si>
    <t>C_NPC200</t>
  </si>
  <si>
    <t>Edel</t>
  </si>
  <si>
    <t>C_NPC172</t>
  </si>
  <si>
    <t>Hibelle</t>
  </si>
  <si>
    <t>C_NPC181</t>
  </si>
  <si>
    <t>Lambert</t>
  </si>
  <si>
    <t>C_NPC008</t>
  </si>
  <si>
    <t>Instructor Thomas</t>
  </si>
  <si>
    <t>C_NPC222</t>
  </si>
  <si>
    <t>Instructor Makarov</t>
  </si>
  <si>
    <t>C_MON240</t>
  </si>
  <si>
    <t>Magic Knight Complete</t>
  </si>
  <si>
    <t>mon240</t>
  </si>
  <si>
    <t>C_MON208</t>
  </si>
  <si>
    <t>Magic Knight B</t>
  </si>
  <si>
    <t>mon208</t>
  </si>
  <si>
    <t>C_MON209</t>
  </si>
  <si>
    <t>Magic Knight C</t>
  </si>
  <si>
    <t>mon209</t>
  </si>
  <si>
    <t>C_PLY000</t>
  </si>
  <si>
    <t>Rean</t>
  </si>
  <si>
    <t>FC_chr_entry</t>
  </si>
  <si>
    <t>ChangeHair</t>
  </si>
  <si>
    <t>6</t>
  </si>
  <si>
    <t>A</t>
  </si>
  <si>
    <t>#b</t>
  </si>
  <si>
    <t>0</t>
  </si>
  <si>
    <t>AniEv3002</t>
  </si>
  <si>
    <t>AniEv3425</t>
  </si>
  <si>
    <t>AniEv3000</t>
  </si>
  <si>
    <t>AniEv3025</t>
  </si>
  <si>
    <t>AniEv3200</t>
  </si>
  <si>
    <t>AniEvk0020</t>
  </si>
  <si>
    <t>AniEvk0021</t>
  </si>
  <si>
    <t>AniEvk0022</t>
  </si>
  <si>
    <t>AniEvk0023</t>
  </si>
  <si>
    <t>AniEvk0025</t>
  </si>
  <si>
    <t>AniEvk0026</t>
  </si>
  <si>
    <t>AniEvk0003</t>
  </si>
  <si>
    <t>AniEvk0057</t>
  </si>
  <si>
    <t>AniEvk0040</t>
  </si>
  <si>
    <t>AniEvk0050</t>
  </si>
  <si>
    <t>AniEvk0520</t>
  </si>
  <si>
    <t>AniEvk0521</t>
  </si>
  <si>
    <t>AniEvk0522</t>
  </si>
  <si>
    <t>AniEvk0523</t>
  </si>
  <si>
    <t>AniEvk0524</t>
  </si>
  <si>
    <t>AniEvk0525</t>
  </si>
  <si>
    <t>AniEvk0527</t>
  </si>
  <si>
    <t>AniEv4055</t>
  </si>
  <si>
    <t>AniEvRyoteGyu</t>
  </si>
  <si>
    <t>AniEvOdoroki</t>
  </si>
  <si>
    <t>AniEvKincho</t>
  </si>
  <si>
    <t>AniEvKazetuyo2</t>
  </si>
  <si>
    <t>AniEvKazetuyo</t>
  </si>
  <si>
    <t>AniEvKazetuyo3</t>
  </si>
  <si>
    <t>AniEvBtlWait</t>
  </si>
  <si>
    <t>AniEvBtlMove</t>
  </si>
  <si>
    <t>AniEvAria</t>
  </si>
  <si>
    <t>AniEvArts</t>
  </si>
  <si>
    <t>AniEvDead1</t>
  </si>
  <si>
    <t>AniEvAttack</t>
  </si>
  <si>
    <t>AniEvCraft00_01</t>
  </si>
  <si>
    <t>AniEvGuard</t>
  </si>
  <si>
    <t>AniEvCraft02_01</t>
  </si>
  <si>
    <t>AniEvCraft03_01</t>
  </si>
  <si>
    <t>AniEvCraft</t>
  </si>
  <si>
    <t>AniEvCraft00</t>
  </si>
  <si>
    <t>AniEvCraft01_01</t>
  </si>
  <si>
    <t>AniEvWeak</t>
  </si>
  <si>
    <t>AniEvCraft00_04</t>
  </si>
  <si>
    <t>AniEvBackstep</t>
  </si>
  <si>
    <t>AniEvFieldAttack</t>
  </si>
  <si>
    <t>AniEvCraft04_01</t>
  </si>
  <si>
    <t>AniAttachEQU220</t>
  </si>
  <si>
    <t>AniAttachEQU600_C00</t>
  </si>
  <si>
    <t>R_arm_point</t>
  </si>
  <si>
    <t>AniAttachEQU153</t>
  </si>
  <si>
    <t>AniAttachEQU044_R</t>
  </si>
  <si>
    <t>AniEvAttachEquip</t>
  </si>
  <si>
    <t>AniAttachEQU232</t>
  </si>
  <si>
    <t>2</t>
  </si>
  <si>
    <t>flying</t>
  </si>
  <si>
    <t>NODE_EFFECT01</t>
  </si>
  <si>
    <t>NODE_EFFECT02</t>
  </si>
  <si>
    <t>cockpit0</t>
  </si>
  <si>
    <t>NODE_CENTER</t>
  </si>
  <si>
    <t>#E[C]#M_A</t>
  </si>
  <si>
    <t>dialog</t>
  </si>
  <si>
    <t>Oh, no. Magic Knights!</t>
  </si>
  <si>
    <t>#E_2#M_A</t>
  </si>
  <si>
    <t>I figured they'd show up!</t>
  </si>
  <si>
    <t>Rean's Voice</t>
  </si>
  <si>
    <t>Looks like Valimar and I will have to--!</t>
  </si>
  <si>
    <t>Boy's Voice</t>
  </si>
  <si>
    <t>#E_2#M_0</t>
  </si>
  <si>
    <t>#0T#5SLeave them to us!</t>
  </si>
  <si>
    <t>#2PThe plan was that we would take care
of everything here, and we will do so!</t>
  </si>
  <si>
    <t>#2PPlease, proceed onward!</t>
  </si>
  <si>
    <t>#E[C]#M_0</t>
  </si>
  <si>
    <t>#0TPatrick! Celestin!</t>
  </si>
  <si>
    <t>#E_2#M_9</t>
  </si>
  <si>
    <t>#K#0TWe'll be counting on you!</t>
  </si>
  <si>
    <t>#K#F#0TGood luck!</t>
  </si>
  <si>
    <t>#E_6#M_0</t>
  </si>
  <si>
    <t>#2KBack me up, Loggins!</t>
  </si>
  <si>
    <t>#2KRight back at ya!</t>
  </si>
  <si>
    <t>#E_6#M_A</t>
  </si>
  <si>
    <t>#K#FHere we go, Emily!</t>
  </si>
  <si>
    <t>#K#FRight!</t>
  </si>
  <si>
    <t>#K#FHeh. As a member of the Florald family,
I shall not be defeated!</t>
  </si>
  <si>
    <t>#K#FAnd I will gladly fight at your side,
Master Vincent.</t>
  </si>
  <si>
    <t>#1KLet's go, Hibelle!</t>
  </si>
  <si>
    <t>#1KWhat kinda second years would we be if
we didn't help out our underclassmen?</t>
  </si>
  <si>
    <t>#1K#FLet the battle begin!</t>
  </si>
  <si>
    <t>ET_04_12_BATTLE_MONS2</t>
  </si>
  <si>
    <t>ET_04_12_BATTLE_MONS0</t>
  </si>
  <si>
    <t>ET_04_12_BATTLE_MONS1</t>
  </si>
  <si>
    <t>ET_04_12_BATTLE_MONS3</t>
  </si>
  <si>
    <t>#E_8#M_0</t>
  </si>
  <si>
    <t>Oh, my. At this rate, we might not
have to actually do anything.</t>
  </si>
  <si>
    <t>#E[1]#M_0</t>
  </si>
  <si>
    <t>#2PSounds fine by me.</t>
  </si>
  <si>
    <t>#2P...Still, don't you think it's about
time you stopped holding back?</t>
  </si>
  <si>
    <t>C</t>
  </si>
  <si>
    <t>Ahaha... I haven't the faintest idea
what you're talking about.</t>
  </si>
  <si>
    <t>#E_2#M_0Oh, dear. It looks like we may have
to fight after all.</t>
  </si>
  <si>
    <t>BTL_CRAFT01</t>
  </si>
  <si>
    <t>9</t>
  </si>
  <si>
    <t>FC_look_dir_No</t>
  </si>
  <si>
    <t>#E[9]#M_0</t>
  </si>
  <si>
    <t>*sigh* What's the world coming to when
a guy can't even have a smoke in peace?</t>
  </si>
  <si>
    <t>Well, then, let's not keep them waiting!</t>
  </si>
  <si>
    <t>2[autoE2]</t>
  </si>
  <si>
    <t>Angelica's Voice</t>
  </si>
  <si>
    <t>#E_0#M_0</t>
  </si>
  <si>
    <t>#0T#6C#6CNow's our chance!</t>
  </si>
  <si>
    <t>Towa's Voice</t>
  </si>
  <si>
    <t>#0T#6C#6CTake care, everyone!</t>
  </si>
  <si>
    <t>Elise's Voice</t>
  </si>
  <si>
    <t>#0T#6C#6CMay Aidios be with you all!</t>
  </si>
  <si>
    <t>Class VII</t>
  </si>
  <si>
    <t>#6S#0T#0CRight!</t>
  </si>
  <si>
    <t>ET_04_12_05_WarpIn</t>
  </si>
  <si>
    <t>#6C#0T#6CCourageous, begin rapid ascent!</t>
  </si>
  <si>
    <t>#6C#6CWe need to draw the enemy mothership's
attention!</t>
  </si>
  <si>
    <t>#6C#0T#6CAye, aye, Captain!</t>
  </si>
  <si>
    <t>NODE_R_WING0</t>
  </si>
  <si>
    <t>NODE_L_WING0</t>
  </si>
  <si>
    <t>#6SHaaaaaaaaaaa!</t>
  </si>
  <si>
    <t>door00</t>
  </si>
  <si>
    <t>break</t>
  </si>
  <si>
    <t>#E_4#M_4</t>
  </si>
  <si>
    <t>#4K#FWay to go, Rean!</t>
  </si>
  <si>
    <t>#E_2#M_4</t>
  </si>
  <si>
    <t>#4K#FWhat great power...</t>
  </si>
  <si>
    <t>#3K#FWait!</t>
  </si>
  <si>
    <t>8[autoE8]</t>
  </si>
  <si>
    <t>6[autoE6]</t>
  </si>
  <si>
    <t>#E_8#M_A</t>
  </si>
  <si>
    <t>#K#FWhat's that?</t>
  </si>
  <si>
    <t>#K#FIs that some sort of spiritual wall?!</t>
  </si>
  <si>
    <t>#K#FYes. It's a spiritual barrier! And an incredibly
powerful one at that!</t>
  </si>
  <si>
    <t>#K#FArgh... Damn her!</t>
  </si>
  <si>
    <t>#1PWhoa!</t>
  </si>
  <si>
    <t>Looks like it's not going to work...</t>
  </si>
  <si>
    <t>If Valimar can't break though it,
there's no way Lammy can.</t>
  </si>
  <si>
    <t>Я＂йкжг...</t>
  </si>
  <si>
    <t>#1PUgh... Isn't there anything we can do?</t>
  </si>
  <si>
    <t>#E[3]#M_0</t>
  </si>
  <si>
    <t>#1PI think there is.</t>
  </si>
  <si>
    <t>wait1</t>
  </si>
  <si>
    <t>Thanks to the Zemurian Ore, I should be
able to amplify my power and channel it
through my sword.</t>
  </si>
  <si>
    <t>#E_2#M_0Can you do that, Valimar?</t>
  </si>
  <si>
    <t>Divine Knight's Voice</t>
  </si>
  <si>
    <t>#0TIt is theoretically possible.</t>
  </si>
  <si>
    <t>Bear in mind, the burden will result
in me being immobile for some time.</t>
  </si>
  <si>
    <t>#E[33333333333332]#M_0</t>
  </si>
  <si>
    <t>Sorry to ask, but let's do it!</t>
  </si>
  <si>
    <t>7</t>
  </si>
  <si>
    <t>wait2</t>
  </si>
  <si>
    <t>#E[777M6]#M_A</t>
  </si>
  <si>
    <t>#6S#5C#1P#5CSpirit Unification!</t>
  </si>
  <si>
    <t>NODE_R_ARM</t>
  </si>
  <si>
    <t>#K#0TCool.</t>
  </si>
  <si>
    <t>#K#F#0TIt's just like what Crow did with Ordine!</t>
  </si>
  <si>
    <t>#6SOoooooooh!</t>
  </si>
  <si>
    <t>#5S#1K#FNow! Everyone, let's get inside!</t>
  </si>
  <si>
    <t>#2K#F#5SFollow Rean's lead!</t>
  </si>
  <si>
    <t>#6S#0T#0C#0CRight!</t>
  </si>
  <si>
    <t>AniDettachEQU220</t>
  </si>
  <si>
    <t>ET_04_12_BATTLE_MONS0</t>
  </si>
  <si>
    <t>AniEvAPL11</t>
  </si>
  <si>
    <t>BTL_ATTACK</t>
  </si>
  <si>
    <t>BTL_WAIT</t>
  </si>
  <si>
    <t>AniEvAPL09</t>
  </si>
  <si>
    <t>AniEvAPL10</t>
  </si>
  <si>
    <t>ET_04_12_BATTLE_MONS1</t>
  </si>
  <si>
    <t>ET_04_12_SHOT_EMILY</t>
  </si>
  <si>
    <t>ET_04_12_SHOT_THERESIA</t>
  </si>
  <si>
    <t>ET_04_12_SHOT_SALYFA</t>
  </si>
  <si>
    <t>R_arm_point:NODE_EFFECT02</t>
  </si>
  <si>
    <t>BTL_CRAFT00</t>
  </si>
  <si>
    <t>ET_04_12_SHOT_EMILY</t>
  </si>
  <si>
    <t>Spine2</t>
  </si>
  <si>
    <t>ET_04_12_SHOT_THERESIA</t>
  </si>
  <si>
    <t>FIELD_ATTACK</t>
  </si>
  <si>
    <t>ET_04_12_SHOT_SALYFA</t>
  </si>
  <si>
    <t>ET_04_12_BATTLE_MONS2</t>
  </si>
  <si>
    <t>AniEvAPL00a</t>
  </si>
  <si>
    <t>AniEvAPL00b</t>
  </si>
  <si>
    <t>ET_04_12_BATTLE_MONS3</t>
  </si>
  <si>
    <t>ET_04_12_05_WarpIn</t>
  </si>
  <si>
    <t>EV_04_15_02</t>
  </si>
  <si>
    <t>event/ev2mo018.eff</t>
  </si>
  <si>
    <t>event/ev2ne001.eff</t>
  </si>
  <si>
    <t>event/ev2te010.eff</t>
  </si>
  <si>
    <t>event/ev2te011.eff</t>
  </si>
  <si>
    <t>event/ev2te012.eff</t>
  </si>
  <si>
    <t>C_NPC007_C00</t>
  </si>
  <si>
    <t>Major Neithardt</t>
  </si>
  <si>
    <t>C_NPC044</t>
  </si>
  <si>
    <t>Major Vander</t>
  </si>
  <si>
    <t>AniEv3145</t>
  </si>
  <si>
    <t>AniEv3150</t>
  </si>
  <si>
    <t>AniEv3150a</t>
  </si>
  <si>
    <t>AniEv3150b</t>
  </si>
  <si>
    <t>AniEv3155</t>
  </si>
  <si>
    <t>AniEv3715</t>
  </si>
  <si>
    <t>AniEv7590</t>
  </si>
  <si>
    <t>AniEv3155b</t>
  </si>
  <si>
    <t>AniEv3055</t>
  </si>
  <si>
    <t>AniEv3025b</t>
  </si>
  <si>
    <t>AniEv3025c</t>
  </si>
  <si>
    <t>AniEv3010</t>
  </si>
  <si>
    <t>AniEvAPL14</t>
  </si>
  <si>
    <t>AniAttachEQU522</t>
  </si>
  <si>
    <t>Black-Haired Man</t>
  </si>
  <si>
    <t>#E_6#M[12]</t>
  </si>
  <si>
    <t>#0T#6S#1KHraaah!</t>
  </si>
  <si>
    <t>#E[7]#M_0</t>
  </si>
  <si>
    <t>#2K#F#5SWitness the sword of a Vander!</t>
  </si>
  <si>
    <t>Spine1</t>
  </si>
  <si>
    <t>8</t>
  </si>
  <si>
    <t>#2KHe's incredible...</t>
  </si>
  <si>
    <t>#2K#FSo he's the young lion of the Vanders?</t>
  </si>
  <si>
    <t xml:space="preserve">#2KI would expect nothing finer from
those charged with protecting the
Imperial family. </t>
  </si>
  <si>
    <t>P</t>
  </si>
  <si>
    <t>I_TVIS256</t>
  </si>
  <si>
    <t>3</t>
  </si>
  <si>
    <t>#1PLadies and gentlemen of Thors, I've come
to your aid!</t>
  </si>
  <si>
    <t>We should be able to handle everything
here until reinforcements arr--</t>
  </si>
  <si>
    <t>Bah...</t>
  </si>
  <si>
    <t>#6S#3K#FHyaaah!</t>
  </si>
  <si>
    <t>#6S#1KYou're finished!</t>
  </si>
  <si>
    <t>#E_8#M_4</t>
  </si>
  <si>
    <t>#2K#FInstructor Neithardt!</t>
  </si>
  <si>
    <t>#E[5]#M_4</t>
  </si>
  <si>
    <t>#2K#FYou came to help us?</t>
  </si>
  <si>
    <t>#2KHaving him around'll help even the
odds a little.</t>
  </si>
  <si>
    <t>#E[1]#M_4</t>
  </si>
  <si>
    <t>#1PNice to see you made it, Neithardt.</t>
  </si>
  <si>
    <t>#E_I#M_4I heard they were keeping you busy over by
the east exit. Didn't think you were going
to show up so soon.</t>
  </si>
  <si>
    <t>#2PBrigadier General Wallace called for
a temporary ceasefire in light of the
current situation.</t>
  </si>
  <si>
    <t>#E_0#M_4Once I received permission from the
lieutenant general, I came here as fast
as I could.</t>
  </si>
  <si>
    <t>#E_J#M_4I'm more surprised that you were able
to make it this far into the city.</t>
  </si>
  <si>
    <t>#E[3]#M_4</t>
  </si>
  <si>
    <t>#1PHeh. I'm only here because that idiot got
it in his brain to burst in with his usual
fanfare.</t>
  </si>
  <si>
    <t>#E_2#M_4But I left the babysitting duties to Toval,
so not to worry--I can give this battle my
full attention.</t>
  </si>
  <si>
    <t>#2PIs that so?</t>
  </si>
  <si>
    <t>#E[O]#M_4</t>
  </si>
  <si>
    <t>#2K#FIn that case, what would you say to
a friendly wager? Say...which of us can
take down more of these knights.</t>
  </si>
  <si>
    <t>#E[P]#M_4</t>
  </si>
  <si>
    <t>#1K#FYou're on. We haven't had one those
since our days in the same battalion.</t>
  </si>
  <si>
    <t>Oh, my! What a combination of chiseled
physiques and battlefield camaraderie!</t>
  </si>
  <si>
    <t>#E[5]#M_4Would you mind if I joined in the fun,
too?</t>
  </si>
  <si>
    <t>#K#0T#FFriend of yours, perhaps?</t>
  </si>
  <si>
    <t>#E_E#M_0</t>
  </si>
  <si>
    <t>#K#0T#FL-Let's just focus on fighting for now!</t>
  </si>
  <si>
    <t>AniWalk</t>
  </si>
  <si>
    <t>ET_04_15_BATTLE_MONS1</t>
  </si>
  <si>
    <t>ET_04_15_BATTLE_MONS1</t>
  </si>
  <si>
    <t>EV_04_23_09</t>
  </si>
  <si>
    <t>event/ev2ko007.eff</t>
  </si>
  <si>
    <t>event/ev2ko015.eff</t>
  </si>
  <si>
    <t>event/ev2ko023.eff</t>
  </si>
  <si>
    <t>event/ev2ko025.eff</t>
  </si>
  <si>
    <t>Sub_Quake0</t>
  </si>
  <si>
    <t>#1K#FWh-What's happening?</t>
  </si>
  <si>
    <t>#1KMaster Patrick! Stay on guard!</t>
  </si>
  <si>
    <t>#2K#FIt's... It's as if something is being
taken away from us...but what?</t>
  </si>
  <si>
    <t>#4KUgh... Fat load of good swords're gonna
do against whatever this is.</t>
  </si>
  <si>
    <t>#2PWell, don't just stand there! You know
some way to deal with this, don'cha?!</t>
  </si>
  <si>
    <t>#E[9]#M_A</t>
  </si>
  <si>
    <t>#1K#FD-Don't look at me! ...Though I guess this
is no time to be feigning ignorance.</t>
  </si>
  <si>
    <t>S</t>
  </si>
  <si>
    <t>0[autoM0]</t>
  </si>
  <si>
    <t>#E[S]#M_0</t>
  </si>
  <si>
    <t>#1PThese red spirit veins around us are
meant to siphon mana.</t>
  </si>
  <si>
    <t>Focus your energy and stay vigilant,
and you should be able to mitigate
the effects to some extent.</t>
  </si>
  <si>
    <t>#1KI see.</t>
  </si>
  <si>
    <t>#2KMakes sense.</t>
  </si>
  <si>
    <t>#1K#FIn that case...</t>
  </si>
  <si>
    <t>#5S#2PEveryone, take a deep breath and gather
your energy in your abdomen!</t>
  </si>
  <si>
    <t>#5S#2PAnd stay focused. This isn't over yet!</t>
  </si>
  <si>
    <t>Students</t>
  </si>
  <si>
    <t>#7S#0TYes, sir!</t>
  </si>
  <si>
    <t>Sub_Quake0</t>
  </si>
  <si>
    <t>_EV_04_12_05</t>
  </si>
  <si>
    <t>fill</t>
  </si>
  <si>
    <t>_ET_04_12_BATTLE_MONS0</t>
  </si>
  <si>
    <t>_ET_04_12_BATTLE_MONS1</t>
  </si>
  <si>
    <t>_ET_04_12_SHOT_EMILY</t>
  </si>
  <si>
    <t>_ET_04_12_SHOT_THERESIA</t>
  </si>
  <si>
    <t>_ET_04_12_SHOT_SALYFA</t>
  </si>
  <si>
    <t>_ET_04_12_BATTLE_MONS2</t>
  </si>
  <si>
    <t>_ET_04_12_BATTLE_MONS3</t>
  </si>
  <si>
    <t>_EV_04_15_02</t>
  </si>
  <si>
    <t>_ET_04_15_BATTLE_MONS1</t>
  </si>
  <si>
    <t>_EV_04_23_09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</si>
</sst>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1FF73"/>
      </patternFill>
    </fill>
    <fill>
      <patternFill patternType="solid">
        <fgColor rgb="FFFFC773"/>
      </patternFill>
    </fill>
    <fill>
      <patternFill patternType="solid">
        <fgColor rgb="FFFFFF73"/>
      </patternFill>
    </fill>
    <fill>
      <patternFill patternType="solid">
        <fgColor rgb="FFFFBE73"/>
      </patternFill>
    </fill>
    <fill>
      <patternFill patternType="solid">
        <fgColor rgb="FFFFC273"/>
      </patternFill>
    </fill>
    <fill>
      <patternFill patternType="solid">
        <fgColor rgb="FFB0F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73FF8D"/>
      </patternFill>
    </fill>
    <fill>
      <patternFill patternType="solid">
        <fgColor rgb="FFFFDA73"/>
      </patternFill>
    </fill>
    <fill>
      <patternFill patternType="solid">
        <fgColor rgb="FFFFE5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B7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F673"/>
      </patternFill>
    </fill>
    <fill>
      <patternFill patternType="solid">
        <fgColor rgb="FFC7FF73"/>
      </patternFill>
    </fill>
    <fill>
      <patternFill patternType="solid">
        <fgColor rgb="FFFDFF73"/>
      </patternFill>
    </fill>
    <fill>
      <patternFill patternType="solid">
        <fgColor rgb="FFFFA473"/>
      </patternFill>
    </fill>
    <fill>
      <patternFill patternType="solid">
        <fgColor rgb="FFFFFD73"/>
      </patternFill>
    </fill>
    <fill>
      <patternFill patternType="solid">
        <fgColor rgb="FFEFFF73"/>
      </patternFill>
    </fill>
    <fill>
      <patternFill patternType="solid">
        <fgColor rgb="FFFF9673"/>
      </patternFill>
    </fill>
    <fill>
      <patternFill patternType="solid">
        <fgColor rgb="FFFFEC73"/>
      </patternFill>
    </fill>
    <fill>
      <patternFill patternType="solid">
        <fgColor rgb="FFE8FF73"/>
      </patternFill>
    </fill>
    <fill>
      <patternFill patternType="solid">
        <fgColor rgb="FFECFF73"/>
      </patternFill>
    </fill>
    <fill>
      <patternFill patternType="solid">
        <fgColor rgb="FFA9FF73"/>
      </patternFill>
    </fill>
    <fill>
      <patternFill patternType="solid">
        <fgColor rgb="FFA6FF73"/>
      </patternFill>
    </fill>
    <fill>
      <patternFill patternType="solid">
        <fgColor rgb="FFFFEF73"/>
      </patternFill>
    </fill>
    <fill>
      <patternFill patternType="solid">
        <fgColor rgb="FFCCFF73"/>
      </patternFill>
    </fill>
    <fill>
      <patternFill patternType="solid">
        <fgColor rgb="FFC9FF73"/>
      </patternFill>
    </fill>
    <fill>
      <patternFill patternType="solid">
        <fgColor rgb="FFFFC573"/>
      </patternFill>
    </fill>
    <fill>
      <patternFill patternType="solid">
        <fgColor rgb="FFC2FF73"/>
      </patternFill>
    </fill>
    <fill>
      <patternFill patternType="solid">
        <fgColor rgb="FFD0FF73"/>
      </patternFill>
    </fill>
    <fill>
      <patternFill patternType="solid">
        <fgColor rgb="FFFFF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0" xfId="0" applyFill="1" applyAlignment="1">
      <alignment horizontal="center" vertical="center" wrapText="1"/>
    </xf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D677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708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712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733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736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11</v>
      </c>
      <c r="E15" s="4" t="s">
        <v>12</v>
      </c>
      <c r="F15" s="4" t="s">
        <v>11</v>
      </c>
      <c r="G15" s="4" t="s">
        <v>13</v>
      </c>
      <c r="H15" s="4" t="s">
        <v>13</v>
      </c>
      <c r="I15" s="4" t="s">
        <v>11</v>
      </c>
      <c r="J15" s="4" t="s">
        <v>11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8</v>
      </c>
    </row>
    <row r="16">
      <c r="A16" t="n">
        <v>740</v>
      </c>
      <c r="B16" s="9" t="n">
        <v>50</v>
      </c>
      <c r="C16" s="7" t="n">
        <v>0</v>
      </c>
      <c r="D16" s="7" t="n">
        <v>8200</v>
      </c>
      <c r="E16" s="7" t="n">
        <v>0.300000011920929</v>
      </c>
      <c r="F16" s="7" t="n">
        <v>1000</v>
      </c>
      <c r="G16" s="7" t="n">
        <v>0</v>
      </c>
      <c r="H16" s="7" t="n">
        <v>-1061158912</v>
      </c>
      <c r="I16" s="7" t="n">
        <v>0</v>
      </c>
      <c r="J16" s="7" t="n">
        <v>65533</v>
      </c>
      <c r="K16" s="7" t="n">
        <v>0</v>
      </c>
      <c r="L16" s="7" t="n">
        <v>0</v>
      </c>
      <c r="M16" s="7" t="n">
        <v>0</v>
      </c>
      <c r="N16" s="7" t="n">
        <v>0</v>
      </c>
      <c r="O16" s="7" t="s">
        <v>14</v>
      </c>
    </row>
    <row r="17" spans="1:15">
      <c r="A17" t="s">
        <v>4</v>
      </c>
      <c r="B17" s="4" t="s">
        <v>5</v>
      </c>
      <c r="C17" s="4" t="s">
        <v>7</v>
      </c>
      <c r="D17" s="4" t="s">
        <v>11</v>
      </c>
      <c r="E17" s="4" t="s">
        <v>12</v>
      </c>
      <c r="F17" s="4" t="s">
        <v>11</v>
      </c>
      <c r="G17" s="4" t="s">
        <v>13</v>
      </c>
      <c r="H17" s="4" t="s">
        <v>13</v>
      </c>
      <c r="I17" s="4" t="s">
        <v>11</v>
      </c>
      <c r="J17" s="4" t="s">
        <v>11</v>
      </c>
      <c r="K17" s="4" t="s">
        <v>13</v>
      </c>
      <c r="L17" s="4" t="s">
        <v>13</v>
      </c>
      <c r="M17" s="4" t="s">
        <v>13</v>
      </c>
      <c r="N17" s="4" t="s">
        <v>13</v>
      </c>
      <c r="O17" s="4" t="s">
        <v>8</v>
      </c>
    </row>
    <row r="18" spans="1:15">
      <c r="A18" t="n">
        <v>779</v>
      </c>
      <c r="B18" s="9" t="n">
        <v>50</v>
      </c>
      <c r="C18" s="7" t="n">
        <v>0</v>
      </c>
      <c r="D18" s="7" t="n">
        <v>5042</v>
      </c>
      <c r="E18" s="7" t="n">
        <v>0.400000005960464</v>
      </c>
      <c r="F18" s="7" t="n">
        <v>1000</v>
      </c>
      <c r="G18" s="7" t="n">
        <v>0</v>
      </c>
      <c r="H18" s="7" t="n">
        <v>-1061158912</v>
      </c>
      <c r="I18" s="7" t="n">
        <v>0</v>
      </c>
      <c r="J18" s="7" t="n">
        <v>65533</v>
      </c>
      <c r="K18" s="7" t="n">
        <v>0</v>
      </c>
      <c r="L18" s="7" t="n">
        <v>0</v>
      </c>
      <c r="M18" s="7" t="n">
        <v>0</v>
      </c>
      <c r="N18" s="7" t="n">
        <v>0</v>
      </c>
      <c r="O18" s="7" t="s">
        <v>14</v>
      </c>
    </row>
    <row r="19" spans="1:15">
      <c r="A19" t="s">
        <v>4</v>
      </c>
      <c r="B19" s="4" t="s">
        <v>5</v>
      </c>
      <c r="C19" s="4" t="s">
        <v>7</v>
      </c>
      <c r="D19" s="4" t="s">
        <v>8</v>
      </c>
    </row>
    <row r="20" spans="1:15">
      <c r="A20" t="n">
        <v>818</v>
      </c>
      <c r="B20" s="6" t="n">
        <v>2</v>
      </c>
      <c r="C20" s="7" t="n">
        <v>11</v>
      </c>
      <c r="D20" s="7" t="s">
        <v>15</v>
      </c>
    </row>
    <row r="21" spans="1:15">
      <c r="A21" t="s">
        <v>4</v>
      </c>
      <c r="B21" s="4" t="s">
        <v>5</v>
      </c>
      <c r="C21" s="4" t="s">
        <v>7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11</v>
      </c>
      <c r="I21" s="4" t="s">
        <v>11</v>
      </c>
      <c r="J21" s="4" t="s">
        <v>13</v>
      </c>
      <c r="K21" s="4" t="s">
        <v>13</v>
      </c>
      <c r="L21" s="4" t="s">
        <v>13</v>
      </c>
      <c r="M21" s="4" t="s">
        <v>8</v>
      </c>
    </row>
    <row r="22" spans="1:15">
      <c r="A22" t="n">
        <v>832</v>
      </c>
      <c r="B22" s="10" t="n">
        <v>124</v>
      </c>
      <c r="C22" s="7" t="n">
        <v>255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65535</v>
      </c>
      <c r="J22" s="7" t="n">
        <v>0</v>
      </c>
      <c r="K22" s="7" t="n">
        <v>0</v>
      </c>
      <c r="L22" s="7" t="n">
        <v>0</v>
      </c>
      <c r="M22" s="7" t="s">
        <v>14</v>
      </c>
    </row>
    <row r="23" spans="1:15">
      <c r="A23" t="s">
        <v>4</v>
      </c>
      <c r="B23" s="4" t="s">
        <v>5</v>
      </c>
    </row>
    <row r="24" spans="1:15">
      <c r="A24" t="n">
        <v>859</v>
      </c>
      <c r="B24" s="5" t="n">
        <v>1</v>
      </c>
    </row>
    <row r="25" spans="1:15" s="3" customFormat="1" customHeight="0">
      <c r="A25" s="3" t="s">
        <v>2</v>
      </c>
      <c r="B25" s="3" t="s">
        <v>16</v>
      </c>
    </row>
    <row r="26" spans="1:15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13</v>
      </c>
      <c r="G26" s="4" t="s">
        <v>7</v>
      </c>
      <c r="H26" s="4" t="s">
        <v>7</v>
      </c>
      <c r="I26" s="4" t="s">
        <v>17</v>
      </c>
    </row>
    <row r="27" spans="1:15">
      <c r="A27" t="n">
        <v>860</v>
      </c>
      <c r="B27" s="11" t="n">
        <v>5</v>
      </c>
      <c r="C27" s="7" t="n">
        <v>35</v>
      </c>
      <c r="D27" s="7" t="n">
        <v>3</v>
      </c>
      <c r="E27" s="7" t="n">
        <v>0</v>
      </c>
      <c r="F27" s="7" t="n">
        <v>0</v>
      </c>
      <c r="G27" s="7" t="n">
        <v>2</v>
      </c>
      <c r="H27" s="7" t="n">
        <v>1</v>
      </c>
      <c r="I27" s="12" t="n">
        <f t="normal" ca="1">A31</f>
        <v>0</v>
      </c>
    </row>
    <row r="28" spans="1:15">
      <c r="A28" t="s">
        <v>4</v>
      </c>
      <c r="B28" s="4" t="s">
        <v>5</v>
      </c>
      <c r="C28" s="4" t="s">
        <v>17</v>
      </c>
    </row>
    <row r="29" spans="1:15">
      <c r="A29" t="n">
        <v>874</v>
      </c>
      <c r="B29" s="13" t="n">
        <v>3</v>
      </c>
      <c r="C29" s="12" t="n">
        <f t="normal" ca="1">A53</f>
        <v>0</v>
      </c>
    </row>
    <row r="30" spans="1:15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17</v>
      </c>
    </row>
    <row r="31" spans="1:15">
      <c r="A31" t="n">
        <v>879</v>
      </c>
      <c r="B31" s="11" t="n">
        <v>5</v>
      </c>
      <c r="C31" s="7" t="n">
        <v>35</v>
      </c>
      <c r="D31" s="7" t="n">
        <v>3</v>
      </c>
      <c r="E31" s="7" t="n">
        <v>0</v>
      </c>
      <c r="F31" s="7" t="n">
        <v>1</v>
      </c>
      <c r="G31" s="7" t="n">
        <v>2</v>
      </c>
      <c r="H31" s="7" t="n">
        <v>1</v>
      </c>
      <c r="I31" s="12" t="n">
        <f t="normal" ca="1">A35</f>
        <v>0</v>
      </c>
    </row>
    <row r="32" spans="1:15">
      <c r="A32" t="s">
        <v>4</v>
      </c>
      <c r="B32" s="4" t="s">
        <v>5</v>
      </c>
      <c r="C32" s="4" t="s">
        <v>17</v>
      </c>
    </row>
    <row r="33" spans="1:15">
      <c r="A33" t="n">
        <v>893</v>
      </c>
      <c r="B33" s="13" t="n">
        <v>3</v>
      </c>
      <c r="C33" s="12" t="n">
        <f t="normal" ca="1">A53</f>
        <v>0</v>
      </c>
    </row>
    <row r="34" spans="1:15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17</v>
      </c>
    </row>
    <row r="35" spans="1:15">
      <c r="A35" t="n">
        <v>898</v>
      </c>
      <c r="B35" s="11" t="n">
        <v>5</v>
      </c>
      <c r="C35" s="7" t="n">
        <v>35</v>
      </c>
      <c r="D35" s="7" t="n">
        <v>3</v>
      </c>
      <c r="E35" s="7" t="n">
        <v>0</v>
      </c>
      <c r="F35" s="7" t="n">
        <v>2</v>
      </c>
      <c r="G35" s="7" t="n">
        <v>2</v>
      </c>
      <c r="H35" s="7" t="n">
        <v>1</v>
      </c>
      <c r="I35" s="12" t="n">
        <f t="normal" ca="1">A39</f>
        <v>0</v>
      </c>
    </row>
    <row r="36" spans="1:15">
      <c r="A36" t="s">
        <v>4</v>
      </c>
      <c r="B36" s="4" t="s">
        <v>5</v>
      </c>
      <c r="C36" s="4" t="s">
        <v>17</v>
      </c>
    </row>
    <row r="37" spans="1:15">
      <c r="A37" t="n">
        <v>912</v>
      </c>
      <c r="B37" s="13" t="n">
        <v>3</v>
      </c>
      <c r="C37" s="12" t="n">
        <f t="normal" ca="1">A53</f>
        <v>0</v>
      </c>
    </row>
    <row r="38" spans="1:15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17</v>
      </c>
    </row>
    <row r="39" spans="1:15">
      <c r="A39" t="n">
        <v>917</v>
      </c>
      <c r="B39" s="11" t="n">
        <v>5</v>
      </c>
      <c r="C39" s="7" t="n">
        <v>35</v>
      </c>
      <c r="D39" s="7" t="n">
        <v>3</v>
      </c>
      <c r="E39" s="7" t="n">
        <v>0</v>
      </c>
      <c r="F39" s="7" t="n">
        <v>3</v>
      </c>
      <c r="G39" s="7" t="n">
        <v>2</v>
      </c>
      <c r="H39" s="7" t="n">
        <v>1</v>
      </c>
      <c r="I39" s="12" t="n">
        <f t="normal" ca="1">A43</f>
        <v>0</v>
      </c>
    </row>
    <row r="40" spans="1:15">
      <c r="A40" t="s">
        <v>4</v>
      </c>
      <c r="B40" s="4" t="s">
        <v>5</v>
      </c>
      <c r="C40" s="4" t="s">
        <v>17</v>
      </c>
    </row>
    <row r="41" spans="1:15">
      <c r="A41" t="n">
        <v>931</v>
      </c>
      <c r="B41" s="13" t="n">
        <v>3</v>
      </c>
      <c r="C41" s="12" t="n">
        <f t="normal" ca="1">A53</f>
        <v>0</v>
      </c>
    </row>
    <row r="42" spans="1:15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17</v>
      </c>
    </row>
    <row r="43" spans="1:15">
      <c r="A43" t="n">
        <v>936</v>
      </c>
      <c r="B43" s="11" t="n">
        <v>5</v>
      </c>
      <c r="C43" s="7" t="n">
        <v>35</v>
      </c>
      <c r="D43" s="7" t="n">
        <v>3</v>
      </c>
      <c r="E43" s="7" t="n">
        <v>0</v>
      </c>
      <c r="F43" s="7" t="n">
        <v>4</v>
      </c>
      <c r="G43" s="7" t="n">
        <v>2</v>
      </c>
      <c r="H43" s="7" t="n">
        <v>1</v>
      </c>
      <c r="I43" s="12" t="n">
        <f t="normal" ca="1">A47</f>
        <v>0</v>
      </c>
    </row>
    <row r="44" spans="1:15">
      <c r="A44" t="s">
        <v>4</v>
      </c>
      <c r="B44" s="4" t="s">
        <v>5</v>
      </c>
      <c r="C44" s="4" t="s">
        <v>17</v>
      </c>
    </row>
    <row r="45" spans="1:15">
      <c r="A45" t="n">
        <v>950</v>
      </c>
      <c r="B45" s="13" t="n">
        <v>3</v>
      </c>
      <c r="C45" s="12" t="n">
        <f t="normal" ca="1">A53</f>
        <v>0</v>
      </c>
    </row>
    <row r="46" spans="1:15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17</v>
      </c>
    </row>
    <row r="47" spans="1:15">
      <c r="A47" t="n">
        <v>955</v>
      </c>
      <c r="B47" s="11" t="n">
        <v>5</v>
      </c>
      <c r="C47" s="7" t="n">
        <v>35</v>
      </c>
      <c r="D47" s="7" t="n">
        <v>3</v>
      </c>
      <c r="E47" s="7" t="n">
        <v>0</v>
      </c>
      <c r="F47" s="7" t="n">
        <v>5</v>
      </c>
      <c r="G47" s="7" t="n">
        <v>2</v>
      </c>
      <c r="H47" s="7" t="n">
        <v>1</v>
      </c>
      <c r="I47" s="12" t="n">
        <f t="normal" ca="1">A51</f>
        <v>0</v>
      </c>
    </row>
    <row r="48" spans="1:15">
      <c r="A48" t="s">
        <v>4</v>
      </c>
      <c r="B48" s="4" t="s">
        <v>5</v>
      </c>
      <c r="C48" s="4" t="s">
        <v>17</v>
      </c>
    </row>
    <row r="49" spans="1:9">
      <c r="A49" t="n">
        <v>969</v>
      </c>
      <c r="B49" s="13" t="n">
        <v>3</v>
      </c>
      <c r="C49" s="12" t="n">
        <f t="normal" ca="1">A53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17</v>
      </c>
    </row>
    <row r="51" spans="1:9">
      <c r="A51" t="n">
        <v>974</v>
      </c>
      <c r="B51" s="11" t="n">
        <v>5</v>
      </c>
      <c r="C51" s="7" t="n">
        <v>35</v>
      </c>
      <c r="D51" s="7" t="n">
        <v>3</v>
      </c>
      <c r="E51" s="7" t="n">
        <v>0</v>
      </c>
      <c r="F51" s="7" t="n">
        <v>6</v>
      </c>
      <c r="G51" s="7" t="n">
        <v>2</v>
      </c>
      <c r="H51" s="7" t="n">
        <v>1</v>
      </c>
      <c r="I51" s="12" t="n">
        <f t="normal" ca="1">A53</f>
        <v>0</v>
      </c>
    </row>
    <row r="52" spans="1:9">
      <c r="A52" t="s">
        <v>4</v>
      </c>
      <c r="B52" s="4" t="s">
        <v>5</v>
      </c>
    </row>
    <row r="53" spans="1:9">
      <c r="A53" t="n">
        <v>988</v>
      </c>
      <c r="B53" s="5" t="n">
        <v>1</v>
      </c>
    </row>
    <row r="54" spans="1:9" s="3" customFormat="1" customHeight="0">
      <c r="A54" s="3" t="s">
        <v>2</v>
      </c>
      <c r="B54" s="3" t="s">
        <v>18</v>
      </c>
    </row>
    <row r="55" spans="1:9">
      <c r="A55" t="s">
        <v>4</v>
      </c>
      <c r="B55" s="4" t="s">
        <v>5</v>
      </c>
      <c r="C55" s="4" t="s">
        <v>7</v>
      </c>
      <c r="D55" s="4" t="s">
        <v>7</v>
      </c>
      <c r="E55" s="4" t="s">
        <v>7</v>
      </c>
      <c r="F55" s="4" t="s">
        <v>13</v>
      </c>
      <c r="G55" s="4" t="s">
        <v>7</v>
      </c>
      <c r="H55" s="4" t="s">
        <v>7</v>
      </c>
      <c r="I55" s="4" t="s">
        <v>7</v>
      </c>
      <c r="J55" s="4" t="s">
        <v>7</v>
      </c>
      <c r="K55" s="4" t="s">
        <v>13</v>
      </c>
      <c r="L55" s="4" t="s">
        <v>7</v>
      </c>
      <c r="M55" s="4" t="s">
        <v>7</v>
      </c>
      <c r="N55" s="4" t="s">
        <v>7</v>
      </c>
      <c r="O55" s="4" t="s">
        <v>7</v>
      </c>
      <c r="P55" s="4" t="s">
        <v>7</v>
      </c>
      <c r="Q55" s="4" t="s">
        <v>13</v>
      </c>
      <c r="R55" s="4" t="s">
        <v>7</v>
      </c>
      <c r="S55" s="4" t="s">
        <v>7</v>
      </c>
      <c r="T55" s="4" t="s">
        <v>7</v>
      </c>
      <c r="U55" s="4" t="s">
        <v>17</v>
      </c>
    </row>
    <row r="56" spans="1:9">
      <c r="A56" t="n">
        <v>992</v>
      </c>
      <c r="B56" s="11" t="n">
        <v>5</v>
      </c>
      <c r="C56" s="7" t="n">
        <v>32</v>
      </c>
      <c r="D56" s="7" t="n">
        <v>3</v>
      </c>
      <c r="E56" s="7" t="n">
        <v>0</v>
      </c>
      <c r="F56" s="7" t="n">
        <v>418</v>
      </c>
      <c r="G56" s="7" t="n">
        <v>2</v>
      </c>
      <c r="H56" s="7" t="n">
        <v>32</v>
      </c>
      <c r="I56" s="7" t="n">
        <v>3</v>
      </c>
      <c r="J56" s="7" t="n">
        <v>0</v>
      </c>
      <c r="K56" s="7" t="n">
        <v>419</v>
      </c>
      <c r="L56" s="7" t="n">
        <v>2</v>
      </c>
      <c r="M56" s="7" t="n">
        <v>11</v>
      </c>
      <c r="N56" s="7" t="n">
        <v>32</v>
      </c>
      <c r="O56" s="7" t="n">
        <v>3</v>
      </c>
      <c r="P56" s="7" t="n">
        <v>0</v>
      </c>
      <c r="Q56" s="7" t="n">
        <v>420</v>
      </c>
      <c r="R56" s="7" t="n">
        <v>2</v>
      </c>
      <c r="S56" s="7" t="n">
        <v>11</v>
      </c>
      <c r="T56" s="7" t="n">
        <v>1</v>
      </c>
      <c r="U56" s="12" t="n">
        <f t="normal" ca="1">A76</f>
        <v>0</v>
      </c>
    </row>
    <row r="57" spans="1:9">
      <c r="A57" t="s">
        <v>4</v>
      </c>
      <c r="B57" s="4" t="s">
        <v>5</v>
      </c>
      <c r="C57" s="4" t="s">
        <v>7</v>
      </c>
      <c r="D57" s="4" t="s">
        <v>7</v>
      </c>
      <c r="E57" s="4" t="s">
        <v>7</v>
      </c>
      <c r="F57" s="4" t="s">
        <v>13</v>
      </c>
      <c r="G57" s="4" t="s">
        <v>7</v>
      </c>
      <c r="H57" s="4" t="s">
        <v>7</v>
      </c>
      <c r="I57" s="4" t="s">
        <v>17</v>
      </c>
    </row>
    <row r="58" spans="1:9">
      <c r="A58" t="n">
        <v>1024</v>
      </c>
      <c r="B58" s="11" t="n">
        <v>5</v>
      </c>
      <c r="C58" s="7" t="n">
        <v>32</v>
      </c>
      <c r="D58" s="7" t="n">
        <v>3</v>
      </c>
      <c r="E58" s="7" t="n">
        <v>0</v>
      </c>
      <c r="F58" s="7" t="n">
        <v>418</v>
      </c>
      <c r="G58" s="7" t="n">
        <v>2</v>
      </c>
      <c r="H58" s="7" t="n">
        <v>1</v>
      </c>
      <c r="I58" s="12" t="n">
        <f t="normal" ca="1">A64</f>
        <v>0</v>
      </c>
    </row>
    <row r="59" spans="1:9">
      <c r="A59" t="s">
        <v>4</v>
      </c>
      <c r="B59" s="4" t="s">
        <v>5</v>
      </c>
      <c r="C59" s="4" t="s">
        <v>11</v>
      </c>
      <c r="D59" s="4" t="s">
        <v>7</v>
      </c>
      <c r="E59" s="4" t="s">
        <v>7</v>
      </c>
      <c r="F59" s="4" t="s">
        <v>8</v>
      </c>
    </row>
    <row r="60" spans="1:9">
      <c r="A60" t="n">
        <v>1038</v>
      </c>
      <c r="B60" s="14" t="n">
        <v>20</v>
      </c>
      <c r="C60" s="7" t="n">
        <v>65533</v>
      </c>
      <c r="D60" s="7" t="n">
        <v>0</v>
      </c>
      <c r="E60" s="7" t="n">
        <v>11</v>
      </c>
      <c r="F60" s="7" t="s">
        <v>19</v>
      </c>
    </row>
    <row r="61" spans="1:9">
      <c r="A61" t="s">
        <v>4</v>
      </c>
      <c r="B61" s="4" t="s">
        <v>5</v>
      </c>
      <c r="C61" s="4" t="s">
        <v>17</v>
      </c>
    </row>
    <row r="62" spans="1:9">
      <c r="A62" t="n">
        <v>1062</v>
      </c>
      <c r="B62" s="13" t="n">
        <v>3</v>
      </c>
      <c r="C62" s="12" t="n">
        <f t="normal" ca="1">A74</f>
        <v>0</v>
      </c>
    </row>
    <row r="63" spans="1:9">
      <c r="A63" t="s">
        <v>4</v>
      </c>
      <c r="B63" s="4" t="s">
        <v>5</v>
      </c>
      <c r="C63" s="4" t="s">
        <v>7</v>
      </c>
      <c r="D63" s="4" t="s">
        <v>7</v>
      </c>
      <c r="E63" s="4" t="s">
        <v>7</v>
      </c>
      <c r="F63" s="4" t="s">
        <v>13</v>
      </c>
      <c r="G63" s="4" t="s">
        <v>7</v>
      </c>
      <c r="H63" s="4" t="s">
        <v>7</v>
      </c>
      <c r="I63" s="4" t="s">
        <v>17</v>
      </c>
    </row>
    <row r="64" spans="1:9">
      <c r="A64" t="n">
        <v>1067</v>
      </c>
      <c r="B64" s="11" t="n">
        <v>5</v>
      </c>
      <c r="C64" s="7" t="n">
        <v>32</v>
      </c>
      <c r="D64" s="7" t="n">
        <v>3</v>
      </c>
      <c r="E64" s="7" t="n">
        <v>0</v>
      </c>
      <c r="F64" s="7" t="n">
        <v>419</v>
      </c>
      <c r="G64" s="7" t="n">
        <v>2</v>
      </c>
      <c r="H64" s="7" t="n">
        <v>1</v>
      </c>
      <c r="I64" s="12" t="n">
        <f t="normal" ca="1">A70</f>
        <v>0</v>
      </c>
    </row>
    <row r="65" spans="1:21">
      <c r="A65" t="s">
        <v>4</v>
      </c>
      <c r="B65" s="4" t="s">
        <v>5</v>
      </c>
      <c r="C65" s="4" t="s">
        <v>11</v>
      </c>
      <c r="D65" s="4" t="s">
        <v>7</v>
      </c>
      <c r="E65" s="4" t="s">
        <v>7</v>
      </c>
      <c r="F65" s="4" t="s">
        <v>8</v>
      </c>
    </row>
    <row r="66" spans="1:21">
      <c r="A66" t="n">
        <v>1081</v>
      </c>
      <c r="B66" s="14" t="n">
        <v>20</v>
      </c>
      <c r="C66" s="7" t="n">
        <v>65533</v>
      </c>
      <c r="D66" s="7" t="n">
        <v>0</v>
      </c>
      <c r="E66" s="7" t="n">
        <v>11</v>
      </c>
      <c r="F66" s="7" t="s">
        <v>20</v>
      </c>
    </row>
    <row r="67" spans="1:21">
      <c r="A67" t="s">
        <v>4</v>
      </c>
      <c r="B67" s="4" t="s">
        <v>5</v>
      </c>
      <c r="C67" s="4" t="s">
        <v>17</v>
      </c>
    </row>
    <row r="68" spans="1:21">
      <c r="A68" t="n">
        <v>1105</v>
      </c>
      <c r="B68" s="13" t="n">
        <v>3</v>
      </c>
      <c r="C68" s="12" t="n">
        <f t="normal" ca="1">A74</f>
        <v>0</v>
      </c>
    </row>
    <row r="69" spans="1:21">
      <c r="A69" t="s">
        <v>4</v>
      </c>
      <c r="B69" s="4" t="s">
        <v>5</v>
      </c>
      <c r="C69" s="4" t="s">
        <v>7</v>
      </c>
      <c r="D69" s="4" t="s">
        <v>7</v>
      </c>
      <c r="E69" s="4" t="s">
        <v>7</v>
      </c>
      <c r="F69" s="4" t="s">
        <v>13</v>
      </c>
      <c r="G69" s="4" t="s">
        <v>7</v>
      </c>
      <c r="H69" s="4" t="s">
        <v>7</v>
      </c>
      <c r="I69" s="4" t="s">
        <v>17</v>
      </c>
    </row>
    <row r="70" spans="1:21">
      <c r="A70" t="n">
        <v>1110</v>
      </c>
      <c r="B70" s="11" t="n">
        <v>5</v>
      </c>
      <c r="C70" s="7" t="n">
        <v>32</v>
      </c>
      <c r="D70" s="7" t="n">
        <v>3</v>
      </c>
      <c r="E70" s="7" t="n">
        <v>0</v>
      </c>
      <c r="F70" s="7" t="n">
        <v>420</v>
      </c>
      <c r="G70" s="7" t="n">
        <v>2</v>
      </c>
      <c r="H70" s="7" t="n">
        <v>1</v>
      </c>
      <c r="I70" s="12" t="n">
        <f t="normal" ca="1">A74</f>
        <v>0</v>
      </c>
    </row>
    <row r="71" spans="1:21">
      <c r="A71" t="s">
        <v>4</v>
      </c>
      <c r="B71" s="4" t="s">
        <v>5</v>
      </c>
      <c r="C71" s="4" t="s">
        <v>11</v>
      </c>
      <c r="D71" s="4" t="s">
        <v>7</v>
      </c>
      <c r="E71" s="4" t="s">
        <v>7</v>
      </c>
      <c r="F71" s="4" t="s">
        <v>8</v>
      </c>
    </row>
    <row r="72" spans="1:21">
      <c r="A72" t="n">
        <v>1124</v>
      </c>
      <c r="B72" s="14" t="n">
        <v>20</v>
      </c>
      <c r="C72" s="7" t="n">
        <v>65533</v>
      </c>
      <c r="D72" s="7" t="n">
        <v>0</v>
      </c>
      <c r="E72" s="7" t="n">
        <v>11</v>
      </c>
      <c r="F72" s="7" t="s">
        <v>21</v>
      </c>
    </row>
    <row r="73" spans="1:21">
      <c r="A73" t="s">
        <v>4</v>
      </c>
      <c r="B73" s="4" t="s">
        <v>5</v>
      </c>
      <c r="C73" s="4" t="s">
        <v>7</v>
      </c>
      <c r="D73" s="4" t="s">
        <v>7</v>
      </c>
      <c r="E73" s="4" t="s">
        <v>13</v>
      </c>
      <c r="F73" s="4" t="s">
        <v>7</v>
      </c>
      <c r="G73" s="4" t="s">
        <v>7</v>
      </c>
    </row>
    <row r="74" spans="1:21">
      <c r="A74" t="n">
        <v>1148</v>
      </c>
      <c r="B74" s="15" t="n">
        <v>8</v>
      </c>
      <c r="C74" s="7" t="n">
        <v>3</v>
      </c>
      <c r="D74" s="7" t="n">
        <v>0</v>
      </c>
      <c r="E74" s="7" t="n">
        <v>0</v>
      </c>
      <c r="F74" s="7" t="n">
        <v>19</v>
      </c>
      <c r="G74" s="7" t="n">
        <v>1</v>
      </c>
    </row>
    <row r="75" spans="1:21">
      <c r="A75" t="s">
        <v>4</v>
      </c>
      <c r="B75" s="4" t="s">
        <v>5</v>
      </c>
      <c r="C75" s="4" t="s">
        <v>7</v>
      </c>
      <c r="D75" s="4" t="s">
        <v>7</v>
      </c>
    </row>
    <row r="76" spans="1:21">
      <c r="A76" t="n">
        <v>1157</v>
      </c>
      <c r="B76" s="8" t="n">
        <v>162</v>
      </c>
      <c r="C76" s="7" t="n">
        <v>0</v>
      </c>
      <c r="D76" s="7" t="n">
        <v>1</v>
      </c>
    </row>
    <row r="77" spans="1:21">
      <c r="A77" t="s">
        <v>4</v>
      </c>
      <c r="B77" s="4" t="s">
        <v>5</v>
      </c>
    </row>
    <row r="78" spans="1:21">
      <c r="A78" t="n">
        <v>1160</v>
      </c>
      <c r="B78" s="5" t="n">
        <v>1</v>
      </c>
    </row>
    <row r="79" spans="1:21" s="3" customFormat="1" customHeight="0">
      <c r="A79" s="3" t="s">
        <v>2</v>
      </c>
      <c r="B79" s="3" t="s">
        <v>22</v>
      </c>
    </row>
    <row r="80" spans="1:21">
      <c r="A80" t="s">
        <v>4</v>
      </c>
      <c r="B80" s="4" t="s">
        <v>5</v>
      </c>
      <c r="C80" s="4" t="s">
        <v>7</v>
      </c>
      <c r="D80" s="4" t="s">
        <v>7</v>
      </c>
      <c r="E80" s="4" t="s">
        <v>7</v>
      </c>
      <c r="F80" s="4" t="s">
        <v>7</v>
      </c>
    </row>
    <row r="81" spans="1:9">
      <c r="A81" t="n">
        <v>1164</v>
      </c>
      <c r="B81" s="16" t="n">
        <v>14</v>
      </c>
      <c r="C81" s="7" t="n">
        <v>2</v>
      </c>
      <c r="D81" s="7" t="n">
        <v>0</v>
      </c>
      <c r="E81" s="7" t="n">
        <v>0</v>
      </c>
      <c r="F81" s="7" t="n">
        <v>0</v>
      </c>
    </row>
    <row r="82" spans="1:9">
      <c r="A82" t="s">
        <v>4</v>
      </c>
      <c r="B82" s="4" t="s">
        <v>5</v>
      </c>
      <c r="C82" s="4" t="s">
        <v>7</v>
      </c>
      <c r="D82" s="17" t="s">
        <v>23</v>
      </c>
      <c r="E82" s="4" t="s">
        <v>5</v>
      </c>
      <c r="F82" s="4" t="s">
        <v>7</v>
      </c>
      <c r="G82" s="4" t="s">
        <v>11</v>
      </c>
      <c r="H82" s="17" t="s">
        <v>24</v>
      </c>
      <c r="I82" s="4" t="s">
        <v>7</v>
      </c>
      <c r="J82" s="4" t="s">
        <v>13</v>
      </c>
      <c r="K82" s="4" t="s">
        <v>7</v>
      </c>
      <c r="L82" s="4" t="s">
        <v>7</v>
      </c>
      <c r="M82" s="17" t="s">
        <v>23</v>
      </c>
      <c r="N82" s="4" t="s">
        <v>5</v>
      </c>
      <c r="O82" s="4" t="s">
        <v>7</v>
      </c>
      <c r="P82" s="4" t="s">
        <v>11</v>
      </c>
      <c r="Q82" s="17" t="s">
        <v>24</v>
      </c>
      <c r="R82" s="4" t="s">
        <v>7</v>
      </c>
      <c r="S82" s="4" t="s">
        <v>13</v>
      </c>
      <c r="T82" s="4" t="s">
        <v>7</v>
      </c>
      <c r="U82" s="4" t="s">
        <v>7</v>
      </c>
      <c r="V82" s="4" t="s">
        <v>7</v>
      </c>
      <c r="W82" s="4" t="s">
        <v>17</v>
      </c>
    </row>
    <row r="83" spans="1:9">
      <c r="A83" t="n">
        <v>1169</v>
      </c>
      <c r="B83" s="11" t="n">
        <v>5</v>
      </c>
      <c r="C83" s="7" t="n">
        <v>28</v>
      </c>
      <c r="D83" s="17" t="s">
        <v>3</v>
      </c>
      <c r="E83" s="8" t="n">
        <v>162</v>
      </c>
      <c r="F83" s="7" t="n">
        <v>3</v>
      </c>
      <c r="G83" s="7" t="n">
        <v>16429</v>
      </c>
      <c r="H83" s="17" t="s">
        <v>3</v>
      </c>
      <c r="I83" s="7" t="n">
        <v>0</v>
      </c>
      <c r="J83" s="7" t="n">
        <v>1</v>
      </c>
      <c r="K83" s="7" t="n">
        <v>2</v>
      </c>
      <c r="L83" s="7" t="n">
        <v>28</v>
      </c>
      <c r="M83" s="17" t="s">
        <v>3</v>
      </c>
      <c r="N83" s="8" t="n">
        <v>162</v>
      </c>
      <c r="O83" s="7" t="n">
        <v>3</v>
      </c>
      <c r="P83" s="7" t="n">
        <v>16429</v>
      </c>
      <c r="Q83" s="17" t="s">
        <v>3</v>
      </c>
      <c r="R83" s="7" t="n">
        <v>0</v>
      </c>
      <c r="S83" s="7" t="n">
        <v>2</v>
      </c>
      <c r="T83" s="7" t="n">
        <v>2</v>
      </c>
      <c r="U83" s="7" t="n">
        <v>11</v>
      </c>
      <c r="V83" s="7" t="n">
        <v>1</v>
      </c>
      <c r="W83" s="12" t="n">
        <f t="normal" ca="1">A87</f>
        <v>0</v>
      </c>
    </row>
    <row r="84" spans="1:9">
      <c r="A84" t="s">
        <v>4</v>
      </c>
      <c r="B84" s="4" t="s">
        <v>5</v>
      </c>
      <c r="C84" s="4" t="s">
        <v>7</v>
      </c>
      <c r="D84" s="4" t="s">
        <v>11</v>
      </c>
      <c r="E84" s="4" t="s">
        <v>12</v>
      </c>
    </row>
    <row r="85" spans="1:9">
      <c r="A85" t="n">
        <v>1198</v>
      </c>
      <c r="B85" s="18" t="n">
        <v>58</v>
      </c>
      <c r="C85" s="7" t="n">
        <v>0</v>
      </c>
      <c r="D85" s="7" t="n">
        <v>0</v>
      </c>
      <c r="E85" s="7" t="n">
        <v>1</v>
      </c>
    </row>
    <row r="86" spans="1:9">
      <c r="A86" t="s">
        <v>4</v>
      </c>
      <c r="B86" s="4" t="s">
        <v>5</v>
      </c>
      <c r="C86" s="4" t="s">
        <v>7</v>
      </c>
      <c r="D86" s="17" t="s">
        <v>23</v>
      </c>
      <c r="E86" s="4" t="s">
        <v>5</v>
      </c>
      <c r="F86" s="4" t="s">
        <v>7</v>
      </c>
      <c r="G86" s="4" t="s">
        <v>11</v>
      </c>
      <c r="H86" s="17" t="s">
        <v>24</v>
      </c>
      <c r="I86" s="4" t="s">
        <v>7</v>
      </c>
      <c r="J86" s="4" t="s">
        <v>13</v>
      </c>
      <c r="K86" s="4" t="s">
        <v>7</v>
      </c>
      <c r="L86" s="4" t="s">
        <v>7</v>
      </c>
      <c r="M86" s="17" t="s">
        <v>23</v>
      </c>
      <c r="N86" s="4" t="s">
        <v>5</v>
      </c>
      <c r="O86" s="4" t="s">
        <v>7</v>
      </c>
      <c r="P86" s="4" t="s">
        <v>11</v>
      </c>
      <c r="Q86" s="17" t="s">
        <v>24</v>
      </c>
      <c r="R86" s="4" t="s">
        <v>7</v>
      </c>
      <c r="S86" s="4" t="s">
        <v>13</v>
      </c>
      <c r="T86" s="4" t="s">
        <v>7</v>
      </c>
      <c r="U86" s="4" t="s">
        <v>7</v>
      </c>
      <c r="V86" s="4" t="s">
        <v>7</v>
      </c>
      <c r="W86" s="4" t="s">
        <v>17</v>
      </c>
    </row>
    <row r="87" spans="1:9">
      <c r="A87" t="n">
        <v>1206</v>
      </c>
      <c r="B87" s="11" t="n">
        <v>5</v>
      </c>
      <c r="C87" s="7" t="n">
        <v>28</v>
      </c>
      <c r="D87" s="17" t="s">
        <v>3</v>
      </c>
      <c r="E87" s="8" t="n">
        <v>162</v>
      </c>
      <c r="F87" s="7" t="n">
        <v>3</v>
      </c>
      <c r="G87" s="7" t="n">
        <v>16429</v>
      </c>
      <c r="H87" s="17" t="s">
        <v>3</v>
      </c>
      <c r="I87" s="7" t="n">
        <v>0</v>
      </c>
      <c r="J87" s="7" t="n">
        <v>1</v>
      </c>
      <c r="K87" s="7" t="n">
        <v>3</v>
      </c>
      <c r="L87" s="7" t="n">
        <v>28</v>
      </c>
      <c r="M87" s="17" t="s">
        <v>3</v>
      </c>
      <c r="N87" s="8" t="n">
        <v>162</v>
      </c>
      <c r="O87" s="7" t="n">
        <v>3</v>
      </c>
      <c r="P87" s="7" t="n">
        <v>16429</v>
      </c>
      <c r="Q87" s="17" t="s">
        <v>3</v>
      </c>
      <c r="R87" s="7" t="n">
        <v>0</v>
      </c>
      <c r="S87" s="7" t="n">
        <v>2</v>
      </c>
      <c r="T87" s="7" t="n">
        <v>3</v>
      </c>
      <c r="U87" s="7" t="n">
        <v>9</v>
      </c>
      <c r="V87" s="7" t="n">
        <v>1</v>
      </c>
      <c r="W87" s="12" t="n">
        <f t="normal" ca="1">A97</f>
        <v>0</v>
      </c>
    </row>
    <row r="88" spans="1:9">
      <c r="A88" t="s">
        <v>4</v>
      </c>
      <c r="B88" s="4" t="s">
        <v>5</v>
      </c>
      <c r="C88" s="4" t="s">
        <v>7</v>
      </c>
      <c r="D88" s="17" t="s">
        <v>23</v>
      </c>
      <c r="E88" s="4" t="s">
        <v>5</v>
      </c>
      <c r="F88" s="4" t="s">
        <v>11</v>
      </c>
      <c r="G88" s="4" t="s">
        <v>7</v>
      </c>
      <c r="H88" s="4" t="s">
        <v>7</v>
      </c>
      <c r="I88" s="4" t="s">
        <v>8</v>
      </c>
      <c r="J88" s="17" t="s">
        <v>24</v>
      </c>
      <c r="K88" s="4" t="s">
        <v>7</v>
      </c>
      <c r="L88" s="4" t="s">
        <v>7</v>
      </c>
      <c r="M88" s="17" t="s">
        <v>23</v>
      </c>
      <c r="N88" s="4" t="s">
        <v>5</v>
      </c>
      <c r="O88" s="4" t="s">
        <v>7</v>
      </c>
      <c r="P88" s="17" t="s">
        <v>24</v>
      </c>
      <c r="Q88" s="4" t="s">
        <v>7</v>
      </c>
      <c r="R88" s="4" t="s">
        <v>13</v>
      </c>
      <c r="S88" s="4" t="s">
        <v>7</v>
      </c>
      <c r="T88" s="4" t="s">
        <v>7</v>
      </c>
      <c r="U88" s="4" t="s">
        <v>7</v>
      </c>
      <c r="V88" s="17" t="s">
        <v>23</v>
      </c>
      <c r="W88" s="4" t="s">
        <v>5</v>
      </c>
      <c r="X88" s="4" t="s">
        <v>7</v>
      </c>
      <c r="Y88" s="17" t="s">
        <v>24</v>
      </c>
      <c r="Z88" s="4" t="s">
        <v>7</v>
      </c>
      <c r="AA88" s="4" t="s">
        <v>13</v>
      </c>
      <c r="AB88" s="4" t="s">
        <v>7</v>
      </c>
      <c r="AC88" s="4" t="s">
        <v>7</v>
      </c>
      <c r="AD88" s="4" t="s">
        <v>7</v>
      </c>
      <c r="AE88" s="4" t="s">
        <v>17</v>
      </c>
    </row>
    <row r="89" spans="1:9">
      <c r="A89" t="n">
        <v>1235</v>
      </c>
      <c r="B89" s="11" t="n">
        <v>5</v>
      </c>
      <c r="C89" s="7" t="n">
        <v>28</v>
      </c>
      <c r="D89" s="17" t="s">
        <v>3</v>
      </c>
      <c r="E89" s="19" t="n">
        <v>47</v>
      </c>
      <c r="F89" s="7" t="n">
        <v>61456</v>
      </c>
      <c r="G89" s="7" t="n">
        <v>2</v>
      </c>
      <c r="H89" s="7" t="n">
        <v>0</v>
      </c>
      <c r="I89" s="7" t="s">
        <v>25</v>
      </c>
      <c r="J89" s="17" t="s">
        <v>3</v>
      </c>
      <c r="K89" s="7" t="n">
        <v>8</v>
      </c>
      <c r="L89" s="7" t="n">
        <v>28</v>
      </c>
      <c r="M89" s="17" t="s">
        <v>3</v>
      </c>
      <c r="N89" s="20" t="n">
        <v>74</v>
      </c>
      <c r="O89" s="7" t="n">
        <v>65</v>
      </c>
      <c r="P89" s="17" t="s">
        <v>3</v>
      </c>
      <c r="Q89" s="7" t="n">
        <v>0</v>
      </c>
      <c r="R89" s="7" t="n">
        <v>1</v>
      </c>
      <c r="S89" s="7" t="n">
        <v>3</v>
      </c>
      <c r="T89" s="7" t="n">
        <v>9</v>
      </c>
      <c r="U89" s="7" t="n">
        <v>28</v>
      </c>
      <c r="V89" s="17" t="s">
        <v>3</v>
      </c>
      <c r="W89" s="20" t="n">
        <v>74</v>
      </c>
      <c r="X89" s="7" t="n">
        <v>65</v>
      </c>
      <c r="Y89" s="17" t="s">
        <v>3</v>
      </c>
      <c r="Z89" s="7" t="n">
        <v>0</v>
      </c>
      <c r="AA89" s="7" t="n">
        <v>2</v>
      </c>
      <c r="AB89" s="7" t="n">
        <v>3</v>
      </c>
      <c r="AC89" s="7" t="n">
        <v>9</v>
      </c>
      <c r="AD89" s="7" t="n">
        <v>1</v>
      </c>
      <c r="AE89" s="12" t="n">
        <f t="normal" ca="1">A93</f>
        <v>0</v>
      </c>
    </row>
    <row r="90" spans="1:9">
      <c r="A90" t="s">
        <v>4</v>
      </c>
      <c r="B90" s="4" t="s">
        <v>5</v>
      </c>
      <c r="C90" s="4" t="s">
        <v>11</v>
      </c>
      <c r="D90" s="4" t="s">
        <v>7</v>
      </c>
      <c r="E90" s="4" t="s">
        <v>7</v>
      </c>
      <c r="F90" s="4" t="s">
        <v>8</v>
      </c>
    </row>
    <row r="91" spans="1:9">
      <c r="A91" t="n">
        <v>1283</v>
      </c>
      <c r="B91" s="19" t="n">
        <v>47</v>
      </c>
      <c r="C91" s="7" t="n">
        <v>61456</v>
      </c>
      <c r="D91" s="7" t="n">
        <v>0</v>
      </c>
      <c r="E91" s="7" t="n">
        <v>0</v>
      </c>
      <c r="F91" s="7" t="s">
        <v>26</v>
      </c>
    </row>
    <row r="92" spans="1:9">
      <c r="A92" t="s">
        <v>4</v>
      </c>
      <c r="B92" s="4" t="s">
        <v>5</v>
      </c>
      <c r="C92" s="4" t="s">
        <v>7</v>
      </c>
      <c r="D92" s="4" t="s">
        <v>11</v>
      </c>
      <c r="E92" s="4" t="s">
        <v>12</v>
      </c>
    </row>
    <row r="93" spans="1:9">
      <c r="A93" t="n">
        <v>1296</v>
      </c>
      <c r="B93" s="18" t="n">
        <v>58</v>
      </c>
      <c r="C93" s="7" t="n">
        <v>0</v>
      </c>
      <c r="D93" s="7" t="n">
        <v>300</v>
      </c>
      <c r="E93" s="7" t="n">
        <v>1</v>
      </c>
    </row>
    <row r="94" spans="1:9">
      <c r="A94" t="s">
        <v>4</v>
      </c>
      <c r="B94" s="4" t="s">
        <v>5</v>
      </c>
      <c r="C94" s="4" t="s">
        <v>7</v>
      </c>
      <c r="D94" s="4" t="s">
        <v>11</v>
      </c>
    </row>
    <row r="95" spans="1:9">
      <c r="A95" t="n">
        <v>1304</v>
      </c>
      <c r="B95" s="18" t="n">
        <v>58</v>
      </c>
      <c r="C95" s="7" t="n">
        <v>255</v>
      </c>
      <c r="D95" s="7" t="n">
        <v>0</v>
      </c>
    </row>
    <row r="96" spans="1:9">
      <c r="A96" t="s">
        <v>4</v>
      </c>
      <c r="B96" s="4" t="s">
        <v>5</v>
      </c>
      <c r="C96" s="4" t="s">
        <v>7</v>
      </c>
      <c r="D96" s="4" t="s">
        <v>7</v>
      </c>
      <c r="E96" s="4" t="s">
        <v>7</v>
      </c>
      <c r="F96" s="4" t="s">
        <v>7</v>
      </c>
    </row>
    <row r="97" spans="1:31">
      <c r="A97" t="n">
        <v>1308</v>
      </c>
      <c r="B97" s="16" t="n">
        <v>14</v>
      </c>
      <c r="C97" s="7" t="n">
        <v>0</v>
      </c>
      <c r="D97" s="7" t="n">
        <v>0</v>
      </c>
      <c r="E97" s="7" t="n">
        <v>0</v>
      </c>
      <c r="F97" s="7" t="n">
        <v>64</v>
      </c>
    </row>
    <row r="98" spans="1:31">
      <c r="A98" t="s">
        <v>4</v>
      </c>
      <c r="B98" s="4" t="s">
        <v>5</v>
      </c>
      <c r="C98" s="4" t="s">
        <v>7</v>
      </c>
      <c r="D98" s="4" t="s">
        <v>11</v>
      </c>
    </row>
    <row r="99" spans="1:31">
      <c r="A99" t="n">
        <v>1313</v>
      </c>
      <c r="B99" s="21" t="n">
        <v>22</v>
      </c>
      <c r="C99" s="7" t="n">
        <v>0</v>
      </c>
      <c r="D99" s="7" t="n">
        <v>16429</v>
      </c>
    </row>
    <row r="100" spans="1:31">
      <c r="A100" t="s">
        <v>4</v>
      </c>
      <c r="B100" s="4" t="s">
        <v>5</v>
      </c>
      <c r="C100" s="4" t="s">
        <v>7</v>
      </c>
      <c r="D100" s="4" t="s">
        <v>11</v>
      </c>
    </row>
    <row r="101" spans="1:31">
      <c r="A101" t="n">
        <v>1317</v>
      </c>
      <c r="B101" s="18" t="n">
        <v>58</v>
      </c>
      <c r="C101" s="7" t="n">
        <v>5</v>
      </c>
      <c r="D101" s="7" t="n">
        <v>300</v>
      </c>
    </row>
    <row r="102" spans="1:31">
      <c r="A102" t="s">
        <v>4</v>
      </c>
      <c r="B102" s="4" t="s">
        <v>5</v>
      </c>
      <c r="C102" s="4" t="s">
        <v>12</v>
      </c>
      <c r="D102" s="4" t="s">
        <v>11</v>
      </c>
    </row>
    <row r="103" spans="1:31">
      <c r="A103" t="n">
        <v>1321</v>
      </c>
      <c r="B103" s="22" t="n">
        <v>103</v>
      </c>
      <c r="C103" s="7" t="n">
        <v>0</v>
      </c>
      <c r="D103" s="7" t="n">
        <v>300</v>
      </c>
    </row>
    <row r="104" spans="1:31">
      <c r="A104" t="s">
        <v>4</v>
      </c>
      <c r="B104" s="4" t="s">
        <v>5</v>
      </c>
      <c r="C104" s="4" t="s">
        <v>7</v>
      </c>
    </row>
    <row r="105" spans="1:31">
      <c r="A105" t="n">
        <v>1328</v>
      </c>
      <c r="B105" s="23" t="n">
        <v>64</v>
      </c>
      <c r="C105" s="7" t="n">
        <v>7</v>
      </c>
    </row>
    <row r="106" spans="1:31">
      <c r="A106" t="s">
        <v>4</v>
      </c>
      <c r="B106" s="4" t="s">
        <v>5</v>
      </c>
      <c r="C106" s="4" t="s">
        <v>7</v>
      </c>
      <c r="D106" s="4" t="s">
        <v>11</v>
      </c>
    </row>
    <row r="107" spans="1:31">
      <c r="A107" t="n">
        <v>1330</v>
      </c>
      <c r="B107" s="24" t="n">
        <v>72</v>
      </c>
      <c r="C107" s="7" t="n">
        <v>5</v>
      </c>
      <c r="D107" s="7" t="n">
        <v>0</v>
      </c>
    </row>
    <row r="108" spans="1:31">
      <c r="A108" t="s">
        <v>4</v>
      </c>
      <c r="B108" s="4" t="s">
        <v>5</v>
      </c>
      <c r="C108" s="4" t="s">
        <v>7</v>
      </c>
      <c r="D108" s="17" t="s">
        <v>23</v>
      </c>
      <c r="E108" s="4" t="s">
        <v>5</v>
      </c>
      <c r="F108" s="4" t="s">
        <v>7</v>
      </c>
      <c r="G108" s="4" t="s">
        <v>11</v>
      </c>
      <c r="H108" s="17" t="s">
        <v>24</v>
      </c>
      <c r="I108" s="4" t="s">
        <v>7</v>
      </c>
      <c r="J108" s="4" t="s">
        <v>13</v>
      </c>
      <c r="K108" s="4" t="s">
        <v>7</v>
      </c>
      <c r="L108" s="4" t="s">
        <v>7</v>
      </c>
      <c r="M108" s="4" t="s">
        <v>17</v>
      </c>
    </row>
    <row r="109" spans="1:31">
      <c r="A109" t="n">
        <v>1334</v>
      </c>
      <c r="B109" s="11" t="n">
        <v>5</v>
      </c>
      <c r="C109" s="7" t="n">
        <v>28</v>
      </c>
      <c r="D109" s="17" t="s">
        <v>3</v>
      </c>
      <c r="E109" s="8" t="n">
        <v>162</v>
      </c>
      <c r="F109" s="7" t="n">
        <v>4</v>
      </c>
      <c r="G109" s="7" t="n">
        <v>16429</v>
      </c>
      <c r="H109" s="17" t="s">
        <v>3</v>
      </c>
      <c r="I109" s="7" t="n">
        <v>0</v>
      </c>
      <c r="J109" s="7" t="n">
        <v>1</v>
      </c>
      <c r="K109" s="7" t="n">
        <v>2</v>
      </c>
      <c r="L109" s="7" t="n">
        <v>1</v>
      </c>
      <c r="M109" s="12" t="n">
        <f t="normal" ca="1">A115</f>
        <v>0</v>
      </c>
    </row>
    <row r="110" spans="1:31">
      <c r="A110" t="s">
        <v>4</v>
      </c>
      <c r="B110" s="4" t="s">
        <v>5</v>
      </c>
      <c r="C110" s="4" t="s">
        <v>7</v>
      </c>
      <c r="D110" s="4" t="s">
        <v>8</v>
      </c>
    </row>
    <row r="111" spans="1:31">
      <c r="A111" t="n">
        <v>1351</v>
      </c>
      <c r="B111" s="6" t="n">
        <v>2</v>
      </c>
      <c r="C111" s="7" t="n">
        <v>10</v>
      </c>
      <c r="D111" s="7" t="s">
        <v>27</v>
      </c>
    </row>
    <row r="112" spans="1:31">
      <c r="A112" t="s">
        <v>4</v>
      </c>
      <c r="B112" s="4" t="s">
        <v>5</v>
      </c>
      <c r="C112" s="4" t="s">
        <v>11</v>
      </c>
    </row>
    <row r="113" spans="1:13">
      <c r="A113" t="n">
        <v>1368</v>
      </c>
      <c r="B113" s="25" t="n">
        <v>16</v>
      </c>
      <c r="C113" s="7" t="n">
        <v>0</v>
      </c>
    </row>
    <row r="114" spans="1:13">
      <c r="A114" t="s">
        <v>4</v>
      </c>
      <c r="B114" s="4" t="s">
        <v>5</v>
      </c>
      <c r="C114" s="4" t="s">
        <v>7</v>
      </c>
      <c r="D114" s="4" t="s">
        <v>11</v>
      </c>
      <c r="E114" s="4" t="s">
        <v>7</v>
      </c>
      <c r="F114" s="4" t="s">
        <v>8</v>
      </c>
    </row>
    <row r="115" spans="1:13">
      <c r="A115" t="n">
        <v>1371</v>
      </c>
      <c r="B115" s="26" t="n">
        <v>39</v>
      </c>
      <c r="C115" s="7" t="n">
        <v>10</v>
      </c>
      <c r="D115" s="7" t="n">
        <v>65533</v>
      </c>
      <c r="E115" s="7" t="n">
        <v>201</v>
      </c>
      <c r="F115" s="7" t="s">
        <v>28</v>
      </c>
    </row>
    <row r="116" spans="1:13">
      <c r="A116" t="s">
        <v>4</v>
      </c>
      <c r="B116" s="4" t="s">
        <v>5</v>
      </c>
      <c r="C116" s="4" t="s">
        <v>7</v>
      </c>
      <c r="D116" s="4" t="s">
        <v>11</v>
      </c>
      <c r="E116" s="4" t="s">
        <v>7</v>
      </c>
      <c r="F116" s="4" t="s">
        <v>8</v>
      </c>
    </row>
    <row r="117" spans="1:13">
      <c r="A117" t="n">
        <v>1395</v>
      </c>
      <c r="B117" s="26" t="n">
        <v>39</v>
      </c>
      <c r="C117" s="7" t="n">
        <v>10</v>
      </c>
      <c r="D117" s="7" t="n">
        <v>65533</v>
      </c>
      <c r="E117" s="7" t="n">
        <v>202</v>
      </c>
      <c r="F117" s="7" t="s">
        <v>29</v>
      </c>
    </row>
    <row r="118" spans="1:13">
      <c r="A118" t="s">
        <v>4</v>
      </c>
      <c r="B118" s="4" t="s">
        <v>5</v>
      </c>
      <c r="C118" s="4" t="s">
        <v>7</v>
      </c>
      <c r="D118" s="4" t="s">
        <v>11</v>
      </c>
      <c r="E118" s="4" t="s">
        <v>7</v>
      </c>
      <c r="F118" s="4" t="s">
        <v>8</v>
      </c>
    </row>
    <row r="119" spans="1:13">
      <c r="A119" t="n">
        <v>1417</v>
      </c>
      <c r="B119" s="26" t="n">
        <v>39</v>
      </c>
      <c r="C119" s="7" t="n">
        <v>10</v>
      </c>
      <c r="D119" s="7" t="n">
        <v>65533</v>
      </c>
      <c r="E119" s="7" t="n">
        <v>203</v>
      </c>
      <c r="F119" s="7" t="s">
        <v>30</v>
      </c>
    </row>
    <row r="120" spans="1:13">
      <c r="A120" t="s">
        <v>4</v>
      </c>
      <c r="B120" s="4" t="s">
        <v>5</v>
      </c>
      <c r="C120" s="4" t="s">
        <v>7</v>
      </c>
      <c r="D120" s="4" t="s">
        <v>11</v>
      </c>
      <c r="E120" s="4" t="s">
        <v>7</v>
      </c>
      <c r="F120" s="4" t="s">
        <v>8</v>
      </c>
    </row>
    <row r="121" spans="1:13">
      <c r="A121" t="n">
        <v>1441</v>
      </c>
      <c r="B121" s="26" t="n">
        <v>39</v>
      </c>
      <c r="C121" s="7" t="n">
        <v>10</v>
      </c>
      <c r="D121" s="7" t="n">
        <v>65533</v>
      </c>
      <c r="E121" s="7" t="n">
        <v>204</v>
      </c>
      <c r="F121" s="7" t="s">
        <v>31</v>
      </c>
    </row>
    <row r="122" spans="1:13">
      <c r="A122" t="s">
        <v>4</v>
      </c>
      <c r="B122" s="4" t="s">
        <v>5</v>
      </c>
      <c r="C122" s="4" t="s">
        <v>7</v>
      </c>
      <c r="D122" s="4" t="s">
        <v>11</v>
      </c>
      <c r="E122" s="4" t="s">
        <v>7</v>
      </c>
      <c r="F122" s="4" t="s">
        <v>8</v>
      </c>
    </row>
    <row r="123" spans="1:13">
      <c r="A123" t="n">
        <v>1465</v>
      </c>
      <c r="B123" s="26" t="n">
        <v>39</v>
      </c>
      <c r="C123" s="7" t="n">
        <v>10</v>
      </c>
      <c r="D123" s="7" t="n">
        <v>65533</v>
      </c>
      <c r="E123" s="7" t="n">
        <v>205</v>
      </c>
      <c r="F123" s="7" t="s">
        <v>32</v>
      </c>
    </row>
    <row r="124" spans="1:13">
      <c r="A124" t="s">
        <v>4</v>
      </c>
      <c r="B124" s="4" t="s">
        <v>5</v>
      </c>
      <c r="C124" s="4" t="s">
        <v>7</v>
      </c>
      <c r="D124" s="4" t="s">
        <v>11</v>
      </c>
      <c r="E124" s="4" t="s">
        <v>7</v>
      </c>
      <c r="F124" s="4" t="s">
        <v>8</v>
      </c>
    </row>
    <row r="125" spans="1:13">
      <c r="A125" t="n">
        <v>1489</v>
      </c>
      <c r="B125" s="26" t="n">
        <v>39</v>
      </c>
      <c r="C125" s="7" t="n">
        <v>10</v>
      </c>
      <c r="D125" s="7" t="n">
        <v>65533</v>
      </c>
      <c r="E125" s="7" t="n">
        <v>206</v>
      </c>
      <c r="F125" s="7" t="s">
        <v>33</v>
      </c>
    </row>
    <row r="126" spans="1:13">
      <c r="A126" t="s">
        <v>4</v>
      </c>
      <c r="B126" s="4" t="s">
        <v>5</v>
      </c>
      <c r="C126" s="4" t="s">
        <v>7</v>
      </c>
      <c r="D126" s="4" t="s">
        <v>11</v>
      </c>
      <c r="E126" s="4" t="s">
        <v>7</v>
      </c>
      <c r="F126" s="4" t="s">
        <v>8</v>
      </c>
    </row>
    <row r="127" spans="1:13">
      <c r="A127" t="n">
        <v>1513</v>
      </c>
      <c r="B127" s="26" t="n">
        <v>39</v>
      </c>
      <c r="C127" s="7" t="n">
        <v>10</v>
      </c>
      <c r="D127" s="7" t="n">
        <v>65533</v>
      </c>
      <c r="E127" s="7" t="n">
        <v>207</v>
      </c>
      <c r="F127" s="7" t="s">
        <v>34</v>
      </c>
    </row>
    <row r="128" spans="1:13">
      <c r="A128" t="s">
        <v>4</v>
      </c>
      <c r="B128" s="4" t="s">
        <v>5</v>
      </c>
      <c r="C128" s="4" t="s">
        <v>7</v>
      </c>
      <c r="D128" s="4" t="s">
        <v>11</v>
      </c>
      <c r="E128" s="4" t="s">
        <v>7</v>
      </c>
      <c r="F128" s="4" t="s">
        <v>8</v>
      </c>
    </row>
    <row r="129" spans="1:6">
      <c r="A129" t="n">
        <v>1537</v>
      </c>
      <c r="B129" s="26" t="n">
        <v>39</v>
      </c>
      <c r="C129" s="7" t="n">
        <v>10</v>
      </c>
      <c r="D129" s="7" t="n">
        <v>65533</v>
      </c>
      <c r="E129" s="7" t="n">
        <v>208</v>
      </c>
      <c r="F129" s="7" t="s">
        <v>35</v>
      </c>
    </row>
    <row r="130" spans="1:6">
      <c r="A130" t="s">
        <v>4</v>
      </c>
      <c r="B130" s="4" t="s">
        <v>5</v>
      </c>
      <c r="C130" s="4" t="s">
        <v>7</v>
      </c>
      <c r="D130" s="4" t="s">
        <v>11</v>
      </c>
      <c r="E130" s="4" t="s">
        <v>7</v>
      </c>
      <c r="F130" s="4" t="s">
        <v>8</v>
      </c>
    </row>
    <row r="131" spans="1:6">
      <c r="A131" t="n">
        <v>1561</v>
      </c>
      <c r="B131" s="26" t="n">
        <v>39</v>
      </c>
      <c r="C131" s="7" t="n">
        <v>10</v>
      </c>
      <c r="D131" s="7" t="n">
        <v>65533</v>
      </c>
      <c r="E131" s="7" t="n">
        <v>209</v>
      </c>
      <c r="F131" s="7" t="s">
        <v>36</v>
      </c>
    </row>
    <row r="132" spans="1:6">
      <c r="A132" t="s">
        <v>4</v>
      </c>
      <c r="B132" s="4" t="s">
        <v>5</v>
      </c>
      <c r="C132" s="4" t="s">
        <v>7</v>
      </c>
      <c r="D132" s="4" t="s">
        <v>11</v>
      </c>
      <c r="E132" s="4" t="s">
        <v>7</v>
      </c>
      <c r="F132" s="4" t="s">
        <v>8</v>
      </c>
    </row>
    <row r="133" spans="1:6">
      <c r="A133" t="n">
        <v>1585</v>
      </c>
      <c r="B133" s="26" t="n">
        <v>39</v>
      </c>
      <c r="C133" s="7" t="n">
        <v>10</v>
      </c>
      <c r="D133" s="7" t="n">
        <v>65533</v>
      </c>
      <c r="E133" s="7" t="n">
        <v>210</v>
      </c>
      <c r="F133" s="7" t="s">
        <v>37</v>
      </c>
    </row>
    <row r="134" spans="1:6">
      <c r="A134" t="s">
        <v>4</v>
      </c>
      <c r="B134" s="4" t="s">
        <v>5</v>
      </c>
      <c r="C134" s="4" t="s">
        <v>7</v>
      </c>
      <c r="D134" s="4" t="s">
        <v>11</v>
      </c>
      <c r="E134" s="4" t="s">
        <v>7</v>
      </c>
      <c r="F134" s="4" t="s">
        <v>8</v>
      </c>
    </row>
    <row r="135" spans="1:6">
      <c r="A135" t="n">
        <v>1609</v>
      </c>
      <c r="B135" s="26" t="n">
        <v>39</v>
      </c>
      <c r="C135" s="7" t="n">
        <v>10</v>
      </c>
      <c r="D135" s="7" t="n">
        <v>65533</v>
      </c>
      <c r="E135" s="7" t="n">
        <v>211</v>
      </c>
      <c r="F135" s="7" t="s">
        <v>38</v>
      </c>
    </row>
    <row r="136" spans="1:6">
      <c r="A136" t="s">
        <v>4</v>
      </c>
      <c r="B136" s="4" t="s">
        <v>5</v>
      </c>
      <c r="C136" s="4" t="s">
        <v>7</v>
      </c>
      <c r="D136" s="4" t="s">
        <v>11</v>
      </c>
      <c r="E136" s="4" t="s">
        <v>7</v>
      </c>
      <c r="F136" s="4" t="s">
        <v>8</v>
      </c>
    </row>
    <row r="137" spans="1:6">
      <c r="A137" t="n">
        <v>1633</v>
      </c>
      <c r="B137" s="26" t="n">
        <v>39</v>
      </c>
      <c r="C137" s="7" t="n">
        <v>10</v>
      </c>
      <c r="D137" s="7" t="n">
        <v>65533</v>
      </c>
      <c r="E137" s="7" t="n">
        <v>212</v>
      </c>
      <c r="F137" s="7" t="s">
        <v>39</v>
      </c>
    </row>
    <row r="138" spans="1:6">
      <c r="A138" t="s">
        <v>4</v>
      </c>
      <c r="B138" s="4" t="s">
        <v>5</v>
      </c>
      <c r="C138" s="4" t="s">
        <v>7</v>
      </c>
      <c r="D138" s="4" t="s">
        <v>11</v>
      </c>
      <c r="E138" s="4" t="s">
        <v>7</v>
      </c>
      <c r="F138" s="4" t="s">
        <v>8</v>
      </c>
    </row>
    <row r="139" spans="1:6">
      <c r="A139" t="n">
        <v>1657</v>
      </c>
      <c r="B139" s="26" t="n">
        <v>39</v>
      </c>
      <c r="C139" s="7" t="n">
        <v>10</v>
      </c>
      <c r="D139" s="7" t="n">
        <v>65533</v>
      </c>
      <c r="E139" s="7" t="n">
        <v>213</v>
      </c>
      <c r="F139" s="7" t="s">
        <v>40</v>
      </c>
    </row>
    <row r="140" spans="1:6">
      <c r="A140" t="s">
        <v>4</v>
      </c>
      <c r="B140" s="4" t="s">
        <v>5</v>
      </c>
      <c r="C140" s="4" t="s">
        <v>7</v>
      </c>
      <c r="D140" s="4" t="s">
        <v>11</v>
      </c>
      <c r="E140" s="4" t="s">
        <v>7</v>
      </c>
      <c r="F140" s="4" t="s">
        <v>8</v>
      </c>
    </row>
    <row r="141" spans="1:6">
      <c r="A141" t="n">
        <v>1681</v>
      </c>
      <c r="B141" s="26" t="n">
        <v>39</v>
      </c>
      <c r="C141" s="7" t="n">
        <v>10</v>
      </c>
      <c r="D141" s="7" t="n">
        <v>65533</v>
      </c>
      <c r="E141" s="7" t="n">
        <v>214</v>
      </c>
      <c r="F141" s="7" t="s">
        <v>41</v>
      </c>
    </row>
    <row r="142" spans="1:6">
      <c r="A142" t="s">
        <v>4</v>
      </c>
      <c r="B142" s="4" t="s">
        <v>5</v>
      </c>
      <c r="C142" s="4" t="s">
        <v>7</v>
      </c>
      <c r="D142" s="4" t="s">
        <v>11</v>
      </c>
      <c r="E142" s="4" t="s">
        <v>7</v>
      </c>
      <c r="F142" s="4" t="s">
        <v>8</v>
      </c>
    </row>
    <row r="143" spans="1:6">
      <c r="A143" t="n">
        <v>1705</v>
      </c>
      <c r="B143" s="26" t="n">
        <v>39</v>
      </c>
      <c r="C143" s="7" t="n">
        <v>10</v>
      </c>
      <c r="D143" s="7" t="n">
        <v>65533</v>
      </c>
      <c r="E143" s="7" t="n">
        <v>215</v>
      </c>
      <c r="F143" s="7" t="s">
        <v>42</v>
      </c>
    </row>
    <row r="144" spans="1:6">
      <c r="A144" t="s">
        <v>4</v>
      </c>
      <c r="B144" s="4" t="s">
        <v>5</v>
      </c>
      <c r="C144" s="4" t="s">
        <v>7</v>
      </c>
      <c r="D144" s="4" t="s">
        <v>11</v>
      </c>
      <c r="E144" s="4" t="s">
        <v>7</v>
      </c>
      <c r="F144" s="4" t="s">
        <v>8</v>
      </c>
    </row>
    <row r="145" spans="1:6">
      <c r="A145" t="n">
        <v>1729</v>
      </c>
      <c r="B145" s="26" t="n">
        <v>39</v>
      </c>
      <c r="C145" s="7" t="n">
        <v>10</v>
      </c>
      <c r="D145" s="7" t="n">
        <v>65533</v>
      </c>
      <c r="E145" s="7" t="n">
        <v>216</v>
      </c>
      <c r="F145" s="7" t="s">
        <v>43</v>
      </c>
    </row>
    <row r="146" spans="1:6">
      <c r="A146" t="s">
        <v>4</v>
      </c>
      <c r="B146" s="4" t="s">
        <v>5</v>
      </c>
      <c r="C146" s="4" t="s">
        <v>7</v>
      </c>
      <c r="D146" s="4" t="s">
        <v>11</v>
      </c>
      <c r="E146" s="4" t="s">
        <v>7</v>
      </c>
      <c r="F146" s="4" t="s">
        <v>8</v>
      </c>
    </row>
    <row r="147" spans="1:6">
      <c r="A147" t="n">
        <v>1753</v>
      </c>
      <c r="B147" s="26" t="n">
        <v>39</v>
      </c>
      <c r="C147" s="7" t="n">
        <v>10</v>
      </c>
      <c r="D147" s="7" t="n">
        <v>65533</v>
      </c>
      <c r="E147" s="7" t="n">
        <v>217</v>
      </c>
      <c r="F147" s="7" t="s">
        <v>44</v>
      </c>
    </row>
    <row r="148" spans="1:6">
      <c r="A148" t="s">
        <v>4</v>
      </c>
      <c r="B148" s="4" t="s">
        <v>5</v>
      </c>
      <c r="C148" s="4" t="s">
        <v>7</v>
      </c>
      <c r="D148" s="4" t="s">
        <v>11</v>
      </c>
      <c r="E148" s="4" t="s">
        <v>7</v>
      </c>
      <c r="F148" s="4" t="s">
        <v>8</v>
      </c>
    </row>
    <row r="149" spans="1:6">
      <c r="A149" t="n">
        <v>1777</v>
      </c>
      <c r="B149" s="26" t="n">
        <v>39</v>
      </c>
      <c r="C149" s="7" t="n">
        <v>10</v>
      </c>
      <c r="D149" s="7" t="n">
        <v>65533</v>
      </c>
      <c r="E149" s="7" t="n">
        <v>218</v>
      </c>
      <c r="F149" s="7" t="s">
        <v>45</v>
      </c>
    </row>
    <row r="150" spans="1:6">
      <c r="A150" t="s">
        <v>4</v>
      </c>
      <c r="B150" s="4" t="s">
        <v>5</v>
      </c>
      <c r="C150" s="4" t="s">
        <v>7</v>
      </c>
      <c r="D150" s="4" t="s">
        <v>11</v>
      </c>
      <c r="E150" s="4" t="s">
        <v>7</v>
      </c>
      <c r="F150" s="4" t="s">
        <v>8</v>
      </c>
    </row>
    <row r="151" spans="1:6">
      <c r="A151" t="n">
        <v>1801</v>
      </c>
      <c r="B151" s="26" t="n">
        <v>39</v>
      </c>
      <c r="C151" s="7" t="n">
        <v>10</v>
      </c>
      <c r="D151" s="7" t="n">
        <v>65533</v>
      </c>
      <c r="E151" s="7" t="n">
        <v>219</v>
      </c>
      <c r="F151" s="7" t="s">
        <v>46</v>
      </c>
    </row>
    <row r="152" spans="1:6">
      <c r="A152" t="s">
        <v>4</v>
      </c>
      <c r="B152" s="4" t="s">
        <v>5</v>
      </c>
      <c r="C152" s="4" t="s">
        <v>7</v>
      </c>
      <c r="D152" s="4" t="s">
        <v>11</v>
      </c>
      <c r="E152" s="4" t="s">
        <v>7</v>
      </c>
      <c r="F152" s="4" t="s">
        <v>8</v>
      </c>
    </row>
    <row r="153" spans="1:6">
      <c r="A153" t="n">
        <v>1825</v>
      </c>
      <c r="B153" s="26" t="n">
        <v>39</v>
      </c>
      <c r="C153" s="7" t="n">
        <v>10</v>
      </c>
      <c r="D153" s="7" t="n">
        <v>65533</v>
      </c>
      <c r="E153" s="7" t="n">
        <v>220</v>
      </c>
      <c r="F153" s="7" t="s">
        <v>47</v>
      </c>
    </row>
    <row r="154" spans="1:6">
      <c r="A154" t="s">
        <v>4</v>
      </c>
      <c r="B154" s="4" t="s">
        <v>5</v>
      </c>
      <c r="C154" s="4" t="s">
        <v>7</v>
      </c>
      <c r="D154" s="4" t="s">
        <v>11</v>
      </c>
      <c r="E154" s="4" t="s">
        <v>7</v>
      </c>
      <c r="F154" s="4" t="s">
        <v>8</v>
      </c>
    </row>
    <row r="155" spans="1:6">
      <c r="A155" t="n">
        <v>1849</v>
      </c>
      <c r="B155" s="26" t="n">
        <v>39</v>
      </c>
      <c r="C155" s="7" t="n">
        <v>10</v>
      </c>
      <c r="D155" s="7" t="n">
        <v>65533</v>
      </c>
      <c r="E155" s="7" t="n">
        <v>221</v>
      </c>
      <c r="F155" s="7" t="s">
        <v>48</v>
      </c>
    </row>
    <row r="156" spans="1:6">
      <c r="A156" t="s">
        <v>4</v>
      </c>
      <c r="B156" s="4" t="s">
        <v>5</v>
      </c>
      <c r="C156" s="4" t="s">
        <v>11</v>
      </c>
      <c r="D156" s="4" t="s">
        <v>8</v>
      </c>
      <c r="E156" s="4" t="s">
        <v>8</v>
      </c>
      <c r="F156" s="4" t="s">
        <v>8</v>
      </c>
      <c r="G156" s="4" t="s">
        <v>7</v>
      </c>
      <c r="H156" s="4" t="s">
        <v>13</v>
      </c>
      <c r="I156" s="4" t="s">
        <v>12</v>
      </c>
      <c r="J156" s="4" t="s">
        <v>12</v>
      </c>
      <c r="K156" s="4" t="s">
        <v>12</v>
      </c>
      <c r="L156" s="4" t="s">
        <v>12</v>
      </c>
      <c r="M156" s="4" t="s">
        <v>12</v>
      </c>
      <c r="N156" s="4" t="s">
        <v>12</v>
      </c>
      <c r="O156" s="4" t="s">
        <v>12</v>
      </c>
      <c r="P156" s="4" t="s">
        <v>8</v>
      </c>
      <c r="Q156" s="4" t="s">
        <v>8</v>
      </c>
      <c r="R156" s="4" t="s">
        <v>13</v>
      </c>
      <c r="S156" s="4" t="s">
        <v>7</v>
      </c>
      <c r="T156" s="4" t="s">
        <v>13</v>
      </c>
      <c r="U156" s="4" t="s">
        <v>13</v>
      </c>
      <c r="V156" s="4" t="s">
        <v>11</v>
      </c>
    </row>
    <row r="157" spans="1:6">
      <c r="A157" t="n">
        <v>1873</v>
      </c>
      <c r="B157" s="27" t="n">
        <v>19</v>
      </c>
      <c r="C157" s="7" t="n">
        <v>11</v>
      </c>
      <c r="D157" s="7" t="s">
        <v>49</v>
      </c>
      <c r="E157" s="7" t="s">
        <v>50</v>
      </c>
      <c r="F157" s="7" t="s">
        <v>14</v>
      </c>
      <c r="G157" s="7" t="n">
        <v>0</v>
      </c>
      <c r="H157" s="7" t="n">
        <v>1</v>
      </c>
      <c r="I157" s="7" t="n">
        <v>0</v>
      </c>
      <c r="J157" s="7" t="n">
        <v>0</v>
      </c>
      <c r="K157" s="7" t="n">
        <v>67.0599975585938</v>
      </c>
      <c r="L157" s="7" t="n">
        <v>180</v>
      </c>
      <c r="M157" s="7" t="n">
        <v>1</v>
      </c>
      <c r="N157" s="7" t="n">
        <v>1.60000002384186</v>
      </c>
      <c r="O157" s="7" t="n">
        <v>0.0900000035762787</v>
      </c>
      <c r="P157" s="7" t="s">
        <v>14</v>
      </c>
      <c r="Q157" s="7" t="s">
        <v>14</v>
      </c>
      <c r="R157" s="7" t="n">
        <v>-1</v>
      </c>
      <c r="S157" s="7" t="n">
        <v>0</v>
      </c>
      <c r="T157" s="7" t="n">
        <v>0</v>
      </c>
      <c r="U157" s="7" t="n">
        <v>0</v>
      </c>
      <c r="V157" s="7" t="n">
        <v>0</v>
      </c>
    </row>
    <row r="158" spans="1:6">
      <c r="A158" t="s">
        <v>4</v>
      </c>
      <c r="B158" s="4" t="s">
        <v>5</v>
      </c>
      <c r="C158" s="4" t="s">
        <v>11</v>
      </c>
      <c r="D158" s="4" t="s">
        <v>8</v>
      </c>
      <c r="E158" s="4" t="s">
        <v>8</v>
      </c>
      <c r="F158" s="4" t="s">
        <v>8</v>
      </c>
      <c r="G158" s="4" t="s">
        <v>7</v>
      </c>
      <c r="H158" s="4" t="s">
        <v>13</v>
      </c>
      <c r="I158" s="4" t="s">
        <v>12</v>
      </c>
      <c r="J158" s="4" t="s">
        <v>12</v>
      </c>
      <c r="K158" s="4" t="s">
        <v>12</v>
      </c>
      <c r="L158" s="4" t="s">
        <v>12</v>
      </c>
      <c r="M158" s="4" t="s">
        <v>12</v>
      </c>
      <c r="N158" s="4" t="s">
        <v>12</v>
      </c>
      <c r="O158" s="4" t="s">
        <v>12</v>
      </c>
      <c r="P158" s="4" t="s">
        <v>8</v>
      </c>
      <c r="Q158" s="4" t="s">
        <v>8</v>
      </c>
      <c r="R158" s="4" t="s">
        <v>13</v>
      </c>
      <c r="S158" s="4" t="s">
        <v>7</v>
      </c>
      <c r="T158" s="4" t="s">
        <v>13</v>
      </c>
      <c r="U158" s="4" t="s">
        <v>13</v>
      </c>
      <c r="V158" s="4" t="s">
        <v>11</v>
      </c>
    </row>
    <row r="159" spans="1:6">
      <c r="A159" t="n">
        <v>1952</v>
      </c>
      <c r="B159" s="27" t="n">
        <v>19</v>
      </c>
      <c r="C159" s="7" t="n">
        <v>1</v>
      </c>
      <c r="D159" s="7" t="s">
        <v>51</v>
      </c>
      <c r="E159" s="7" t="s">
        <v>52</v>
      </c>
      <c r="F159" s="7" t="s">
        <v>14</v>
      </c>
      <c r="G159" s="7" t="n">
        <v>0</v>
      </c>
      <c r="H159" s="7" t="n">
        <v>1</v>
      </c>
      <c r="I159" s="7" t="n">
        <v>0</v>
      </c>
      <c r="J159" s="7" t="n">
        <v>0</v>
      </c>
      <c r="K159" s="7" t="n">
        <v>67.0599975585938</v>
      </c>
      <c r="L159" s="7" t="n">
        <v>180</v>
      </c>
      <c r="M159" s="7" t="n">
        <v>1</v>
      </c>
      <c r="N159" s="7" t="n">
        <v>1.60000002384186</v>
      </c>
      <c r="O159" s="7" t="n">
        <v>0.0900000035762787</v>
      </c>
      <c r="P159" s="7" t="s">
        <v>14</v>
      </c>
      <c r="Q159" s="7" t="s">
        <v>14</v>
      </c>
      <c r="R159" s="7" t="n">
        <v>-1</v>
      </c>
      <c r="S159" s="7" t="n">
        <v>0</v>
      </c>
      <c r="T159" s="7" t="n">
        <v>0</v>
      </c>
      <c r="U159" s="7" t="n">
        <v>0</v>
      </c>
      <c r="V159" s="7" t="n">
        <v>0</v>
      </c>
    </row>
    <row r="160" spans="1:6">
      <c r="A160" t="s">
        <v>4</v>
      </c>
      <c r="B160" s="4" t="s">
        <v>5</v>
      </c>
      <c r="C160" s="4" t="s">
        <v>11</v>
      </c>
      <c r="D160" s="4" t="s">
        <v>8</v>
      </c>
      <c r="E160" s="4" t="s">
        <v>8</v>
      </c>
      <c r="F160" s="4" t="s">
        <v>8</v>
      </c>
      <c r="G160" s="4" t="s">
        <v>7</v>
      </c>
      <c r="H160" s="4" t="s">
        <v>13</v>
      </c>
      <c r="I160" s="4" t="s">
        <v>12</v>
      </c>
      <c r="J160" s="4" t="s">
        <v>12</v>
      </c>
      <c r="K160" s="4" t="s">
        <v>12</v>
      </c>
      <c r="L160" s="4" t="s">
        <v>12</v>
      </c>
      <c r="M160" s="4" t="s">
        <v>12</v>
      </c>
      <c r="N160" s="4" t="s">
        <v>12</v>
      </c>
      <c r="O160" s="4" t="s">
        <v>12</v>
      </c>
      <c r="P160" s="4" t="s">
        <v>8</v>
      </c>
      <c r="Q160" s="4" t="s">
        <v>8</v>
      </c>
      <c r="R160" s="4" t="s">
        <v>13</v>
      </c>
      <c r="S160" s="4" t="s">
        <v>7</v>
      </c>
      <c r="T160" s="4" t="s">
        <v>13</v>
      </c>
      <c r="U160" s="4" t="s">
        <v>13</v>
      </c>
      <c r="V160" s="4" t="s">
        <v>11</v>
      </c>
    </row>
    <row r="161" spans="1:22">
      <c r="A161" t="n">
        <v>2025</v>
      </c>
      <c r="B161" s="27" t="n">
        <v>19</v>
      </c>
      <c r="C161" s="7" t="n">
        <v>2</v>
      </c>
      <c r="D161" s="7" t="s">
        <v>53</v>
      </c>
      <c r="E161" s="7" t="s">
        <v>54</v>
      </c>
      <c r="F161" s="7" t="s">
        <v>14</v>
      </c>
      <c r="G161" s="7" t="n">
        <v>0</v>
      </c>
      <c r="H161" s="7" t="n">
        <v>1</v>
      </c>
      <c r="I161" s="7" t="n">
        <v>0</v>
      </c>
      <c r="J161" s="7" t="n">
        <v>0</v>
      </c>
      <c r="K161" s="7" t="n">
        <v>67.0599975585938</v>
      </c>
      <c r="L161" s="7" t="n">
        <v>180</v>
      </c>
      <c r="M161" s="7" t="n">
        <v>1</v>
      </c>
      <c r="N161" s="7" t="n">
        <v>1.60000002384186</v>
      </c>
      <c r="O161" s="7" t="n">
        <v>0.0900000035762787</v>
      </c>
      <c r="P161" s="7" t="s">
        <v>14</v>
      </c>
      <c r="Q161" s="7" t="s">
        <v>14</v>
      </c>
      <c r="R161" s="7" t="n">
        <v>-1</v>
      </c>
      <c r="S161" s="7" t="n">
        <v>0</v>
      </c>
      <c r="T161" s="7" t="n">
        <v>0</v>
      </c>
      <c r="U161" s="7" t="n">
        <v>0</v>
      </c>
      <c r="V161" s="7" t="n">
        <v>0</v>
      </c>
    </row>
    <row r="162" spans="1:22">
      <c r="A162" t="s">
        <v>4</v>
      </c>
      <c r="B162" s="4" t="s">
        <v>5</v>
      </c>
      <c r="C162" s="4" t="s">
        <v>11</v>
      </c>
      <c r="D162" s="4" t="s">
        <v>8</v>
      </c>
      <c r="E162" s="4" t="s">
        <v>8</v>
      </c>
      <c r="F162" s="4" t="s">
        <v>8</v>
      </c>
      <c r="G162" s="4" t="s">
        <v>7</v>
      </c>
      <c r="H162" s="4" t="s">
        <v>13</v>
      </c>
      <c r="I162" s="4" t="s">
        <v>12</v>
      </c>
      <c r="J162" s="4" t="s">
        <v>12</v>
      </c>
      <c r="K162" s="4" t="s">
        <v>12</v>
      </c>
      <c r="L162" s="4" t="s">
        <v>12</v>
      </c>
      <c r="M162" s="4" t="s">
        <v>12</v>
      </c>
      <c r="N162" s="4" t="s">
        <v>12</v>
      </c>
      <c r="O162" s="4" t="s">
        <v>12</v>
      </c>
      <c r="P162" s="4" t="s">
        <v>8</v>
      </c>
      <c r="Q162" s="4" t="s">
        <v>8</v>
      </c>
      <c r="R162" s="4" t="s">
        <v>13</v>
      </c>
      <c r="S162" s="4" t="s">
        <v>7</v>
      </c>
      <c r="T162" s="4" t="s">
        <v>13</v>
      </c>
      <c r="U162" s="4" t="s">
        <v>13</v>
      </c>
      <c r="V162" s="4" t="s">
        <v>11</v>
      </c>
    </row>
    <row r="163" spans="1:22">
      <c r="A163" t="n">
        <v>2099</v>
      </c>
      <c r="B163" s="27" t="n">
        <v>19</v>
      </c>
      <c r="C163" s="7" t="n">
        <v>3</v>
      </c>
      <c r="D163" s="7" t="s">
        <v>55</v>
      </c>
      <c r="E163" s="7" t="s">
        <v>56</v>
      </c>
      <c r="F163" s="7" t="s">
        <v>14</v>
      </c>
      <c r="G163" s="7" t="n">
        <v>0</v>
      </c>
      <c r="H163" s="7" t="n">
        <v>1</v>
      </c>
      <c r="I163" s="7" t="n">
        <v>0</v>
      </c>
      <c r="J163" s="7" t="n">
        <v>0</v>
      </c>
      <c r="K163" s="7" t="n">
        <v>67.0599975585938</v>
      </c>
      <c r="L163" s="7" t="n">
        <v>180</v>
      </c>
      <c r="M163" s="7" t="n">
        <v>1</v>
      </c>
      <c r="N163" s="7" t="n">
        <v>1.60000002384186</v>
      </c>
      <c r="O163" s="7" t="n">
        <v>0.0900000035762787</v>
      </c>
      <c r="P163" s="7" t="s">
        <v>14</v>
      </c>
      <c r="Q163" s="7" t="s">
        <v>14</v>
      </c>
      <c r="R163" s="7" t="n">
        <v>-1</v>
      </c>
      <c r="S163" s="7" t="n">
        <v>0</v>
      </c>
      <c r="T163" s="7" t="n">
        <v>0</v>
      </c>
      <c r="U163" s="7" t="n">
        <v>0</v>
      </c>
      <c r="V163" s="7" t="n">
        <v>0</v>
      </c>
    </row>
    <row r="164" spans="1:22">
      <c r="A164" t="s">
        <v>4</v>
      </c>
      <c r="B164" s="4" t="s">
        <v>5</v>
      </c>
      <c r="C164" s="4" t="s">
        <v>11</v>
      </c>
      <c r="D164" s="4" t="s">
        <v>8</v>
      </c>
      <c r="E164" s="4" t="s">
        <v>8</v>
      </c>
      <c r="F164" s="4" t="s">
        <v>8</v>
      </c>
      <c r="G164" s="4" t="s">
        <v>7</v>
      </c>
      <c r="H164" s="4" t="s">
        <v>13</v>
      </c>
      <c r="I164" s="4" t="s">
        <v>12</v>
      </c>
      <c r="J164" s="4" t="s">
        <v>12</v>
      </c>
      <c r="K164" s="4" t="s">
        <v>12</v>
      </c>
      <c r="L164" s="4" t="s">
        <v>12</v>
      </c>
      <c r="M164" s="4" t="s">
        <v>12</v>
      </c>
      <c r="N164" s="4" t="s">
        <v>12</v>
      </c>
      <c r="O164" s="4" t="s">
        <v>12</v>
      </c>
      <c r="P164" s="4" t="s">
        <v>8</v>
      </c>
      <c r="Q164" s="4" t="s">
        <v>8</v>
      </c>
      <c r="R164" s="4" t="s">
        <v>13</v>
      </c>
      <c r="S164" s="4" t="s">
        <v>7</v>
      </c>
      <c r="T164" s="4" t="s">
        <v>13</v>
      </c>
      <c r="U164" s="4" t="s">
        <v>13</v>
      </c>
      <c r="V164" s="4" t="s">
        <v>11</v>
      </c>
    </row>
    <row r="165" spans="1:22">
      <c r="A165" t="n">
        <v>2172</v>
      </c>
      <c r="B165" s="27" t="n">
        <v>19</v>
      </c>
      <c r="C165" s="7" t="n">
        <v>4</v>
      </c>
      <c r="D165" s="7" t="s">
        <v>57</v>
      </c>
      <c r="E165" s="7" t="s">
        <v>58</v>
      </c>
      <c r="F165" s="7" t="s">
        <v>14</v>
      </c>
      <c r="G165" s="7" t="n">
        <v>0</v>
      </c>
      <c r="H165" s="7" t="n">
        <v>1</v>
      </c>
      <c r="I165" s="7" t="n">
        <v>0</v>
      </c>
      <c r="J165" s="7" t="n">
        <v>0</v>
      </c>
      <c r="K165" s="7" t="n">
        <v>67.0599975585938</v>
      </c>
      <c r="L165" s="7" t="n">
        <v>180</v>
      </c>
      <c r="M165" s="7" t="n">
        <v>1</v>
      </c>
      <c r="N165" s="7" t="n">
        <v>1.60000002384186</v>
      </c>
      <c r="O165" s="7" t="n">
        <v>0.0900000035762787</v>
      </c>
      <c r="P165" s="7" t="s">
        <v>14</v>
      </c>
      <c r="Q165" s="7" t="s">
        <v>14</v>
      </c>
      <c r="R165" s="7" t="n">
        <v>-1</v>
      </c>
      <c r="S165" s="7" t="n">
        <v>0</v>
      </c>
      <c r="T165" s="7" t="n">
        <v>0</v>
      </c>
      <c r="U165" s="7" t="n">
        <v>0</v>
      </c>
      <c r="V165" s="7" t="n">
        <v>0</v>
      </c>
    </row>
    <row r="166" spans="1:22">
      <c r="A166" t="s">
        <v>4</v>
      </c>
      <c r="B166" s="4" t="s">
        <v>5</v>
      </c>
      <c r="C166" s="4" t="s">
        <v>11</v>
      </c>
      <c r="D166" s="4" t="s">
        <v>8</v>
      </c>
      <c r="E166" s="4" t="s">
        <v>8</v>
      </c>
      <c r="F166" s="4" t="s">
        <v>8</v>
      </c>
      <c r="G166" s="4" t="s">
        <v>7</v>
      </c>
      <c r="H166" s="4" t="s">
        <v>13</v>
      </c>
      <c r="I166" s="4" t="s">
        <v>12</v>
      </c>
      <c r="J166" s="4" t="s">
        <v>12</v>
      </c>
      <c r="K166" s="4" t="s">
        <v>12</v>
      </c>
      <c r="L166" s="4" t="s">
        <v>12</v>
      </c>
      <c r="M166" s="4" t="s">
        <v>12</v>
      </c>
      <c r="N166" s="4" t="s">
        <v>12</v>
      </c>
      <c r="O166" s="4" t="s">
        <v>12</v>
      </c>
      <c r="P166" s="4" t="s">
        <v>8</v>
      </c>
      <c r="Q166" s="4" t="s">
        <v>8</v>
      </c>
      <c r="R166" s="4" t="s">
        <v>13</v>
      </c>
      <c r="S166" s="4" t="s">
        <v>7</v>
      </c>
      <c r="T166" s="4" t="s">
        <v>13</v>
      </c>
      <c r="U166" s="4" t="s">
        <v>13</v>
      </c>
      <c r="V166" s="4" t="s">
        <v>11</v>
      </c>
    </row>
    <row r="167" spans="1:22">
      <c r="A167" t="n">
        <v>2247</v>
      </c>
      <c r="B167" s="27" t="n">
        <v>19</v>
      </c>
      <c r="C167" s="7" t="n">
        <v>5</v>
      </c>
      <c r="D167" s="7" t="s">
        <v>59</v>
      </c>
      <c r="E167" s="7" t="s">
        <v>60</v>
      </c>
      <c r="F167" s="7" t="s">
        <v>14</v>
      </c>
      <c r="G167" s="7" t="n">
        <v>0</v>
      </c>
      <c r="H167" s="7" t="n">
        <v>1</v>
      </c>
      <c r="I167" s="7" t="n">
        <v>0</v>
      </c>
      <c r="J167" s="7" t="n">
        <v>0</v>
      </c>
      <c r="K167" s="7" t="n">
        <v>67.0599975585938</v>
      </c>
      <c r="L167" s="7" t="n">
        <v>180</v>
      </c>
      <c r="M167" s="7" t="n">
        <v>1</v>
      </c>
      <c r="N167" s="7" t="n">
        <v>1.60000002384186</v>
      </c>
      <c r="O167" s="7" t="n">
        <v>0.0900000035762787</v>
      </c>
      <c r="P167" s="7" t="s">
        <v>14</v>
      </c>
      <c r="Q167" s="7" t="s">
        <v>14</v>
      </c>
      <c r="R167" s="7" t="n">
        <v>-1</v>
      </c>
      <c r="S167" s="7" t="n">
        <v>0</v>
      </c>
      <c r="T167" s="7" t="n">
        <v>0</v>
      </c>
      <c r="U167" s="7" t="n">
        <v>0</v>
      </c>
      <c r="V167" s="7" t="n">
        <v>0</v>
      </c>
    </row>
    <row r="168" spans="1:22">
      <c r="A168" t="s">
        <v>4</v>
      </c>
      <c r="B168" s="4" t="s">
        <v>5</v>
      </c>
      <c r="C168" s="4" t="s">
        <v>11</v>
      </c>
      <c r="D168" s="4" t="s">
        <v>8</v>
      </c>
      <c r="E168" s="4" t="s">
        <v>8</v>
      </c>
      <c r="F168" s="4" t="s">
        <v>8</v>
      </c>
      <c r="G168" s="4" t="s">
        <v>7</v>
      </c>
      <c r="H168" s="4" t="s">
        <v>13</v>
      </c>
      <c r="I168" s="4" t="s">
        <v>12</v>
      </c>
      <c r="J168" s="4" t="s">
        <v>12</v>
      </c>
      <c r="K168" s="4" t="s">
        <v>12</v>
      </c>
      <c r="L168" s="4" t="s">
        <v>12</v>
      </c>
      <c r="M168" s="4" t="s">
        <v>12</v>
      </c>
      <c r="N168" s="4" t="s">
        <v>12</v>
      </c>
      <c r="O168" s="4" t="s">
        <v>12</v>
      </c>
      <c r="P168" s="4" t="s">
        <v>8</v>
      </c>
      <c r="Q168" s="4" t="s">
        <v>8</v>
      </c>
      <c r="R168" s="4" t="s">
        <v>13</v>
      </c>
      <c r="S168" s="4" t="s">
        <v>7</v>
      </c>
      <c r="T168" s="4" t="s">
        <v>13</v>
      </c>
      <c r="U168" s="4" t="s">
        <v>13</v>
      </c>
      <c r="V168" s="4" t="s">
        <v>11</v>
      </c>
    </row>
    <row r="169" spans="1:22">
      <c r="A169" t="n">
        <v>2319</v>
      </c>
      <c r="B169" s="27" t="n">
        <v>19</v>
      </c>
      <c r="C169" s="7" t="n">
        <v>6</v>
      </c>
      <c r="D169" s="7" t="s">
        <v>61</v>
      </c>
      <c r="E169" s="7" t="s">
        <v>62</v>
      </c>
      <c r="F169" s="7" t="s">
        <v>14</v>
      </c>
      <c r="G169" s="7" t="n">
        <v>0</v>
      </c>
      <c r="H169" s="7" t="n">
        <v>1</v>
      </c>
      <c r="I169" s="7" t="n">
        <v>0</v>
      </c>
      <c r="J169" s="7" t="n">
        <v>0</v>
      </c>
      <c r="K169" s="7" t="n">
        <v>67.0599975585938</v>
      </c>
      <c r="L169" s="7" t="n">
        <v>180</v>
      </c>
      <c r="M169" s="7" t="n">
        <v>1</v>
      </c>
      <c r="N169" s="7" t="n">
        <v>1.60000002384186</v>
      </c>
      <c r="O169" s="7" t="n">
        <v>0.0900000035762787</v>
      </c>
      <c r="P169" s="7" t="s">
        <v>14</v>
      </c>
      <c r="Q169" s="7" t="s">
        <v>14</v>
      </c>
      <c r="R169" s="7" t="n">
        <v>-1</v>
      </c>
      <c r="S169" s="7" t="n">
        <v>0</v>
      </c>
      <c r="T169" s="7" t="n">
        <v>0</v>
      </c>
      <c r="U169" s="7" t="n">
        <v>0</v>
      </c>
      <c r="V169" s="7" t="n">
        <v>0</v>
      </c>
    </row>
    <row r="170" spans="1:22">
      <c r="A170" t="s">
        <v>4</v>
      </c>
      <c r="B170" s="4" t="s">
        <v>5</v>
      </c>
      <c r="C170" s="4" t="s">
        <v>11</v>
      </c>
      <c r="D170" s="4" t="s">
        <v>8</v>
      </c>
      <c r="E170" s="4" t="s">
        <v>8</v>
      </c>
      <c r="F170" s="4" t="s">
        <v>8</v>
      </c>
      <c r="G170" s="4" t="s">
        <v>7</v>
      </c>
      <c r="H170" s="4" t="s">
        <v>13</v>
      </c>
      <c r="I170" s="4" t="s">
        <v>12</v>
      </c>
      <c r="J170" s="4" t="s">
        <v>12</v>
      </c>
      <c r="K170" s="4" t="s">
        <v>12</v>
      </c>
      <c r="L170" s="4" t="s">
        <v>12</v>
      </c>
      <c r="M170" s="4" t="s">
        <v>12</v>
      </c>
      <c r="N170" s="4" t="s">
        <v>12</v>
      </c>
      <c r="O170" s="4" t="s">
        <v>12</v>
      </c>
      <c r="P170" s="4" t="s">
        <v>8</v>
      </c>
      <c r="Q170" s="4" t="s">
        <v>8</v>
      </c>
      <c r="R170" s="4" t="s">
        <v>13</v>
      </c>
      <c r="S170" s="4" t="s">
        <v>7</v>
      </c>
      <c r="T170" s="4" t="s">
        <v>13</v>
      </c>
      <c r="U170" s="4" t="s">
        <v>13</v>
      </c>
      <c r="V170" s="4" t="s">
        <v>11</v>
      </c>
    </row>
    <row r="171" spans="1:22">
      <c r="A171" t="n">
        <v>2392</v>
      </c>
      <c r="B171" s="27" t="n">
        <v>19</v>
      </c>
      <c r="C171" s="7" t="n">
        <v>7</v>
      </c>
      <c r="D171" s="7" t="s">
        <v>63</v>
      </c>
      <c r="E171" s="7" t="s">
        <v>64</v>
      </c>
      <c r="F171" s="7" t="s">
        <v>14</v>
      </c>
      <c r="G171" s="7" t="n">
        <v>0</v>
      </c>
      <c r="H171" s="7" t="n">
        <v>1</v>
      </c>
      <c r="I171" s="7" t="n">
        <v>0</v>
      </c>
      <c r="J171" s="7" t="n">
        <v>0</v>
      </c>
      <c r="K171" s="7" t="n">
        <v>67.0599975585938</v>
      </c>
      <c r="L171" s="7" t="n">
        <v>180</v>
      </c>
      <c r="M171" s="7" t="n">
        <v>1</v>
      </c>
      <c r="N171" s="7" t="n">
        <v>1.60000002384186</v>
      </c>
      <c r="O171" s="7" t="n">
        <v>0.0900000035762787</v>
      </c>
      <c r="P171" s="7" t="s">
        <v>14</v>
      </c>
      <c r="Q171" s="7" t="s">
        <v>14</v>
      </c>
      <c r="R171" s="7" t="n">
        <v>-1</v>
      </c>
      <c r="S171" s="7" t="n">
        <v>0</v>
      </c>
      <c r="T171" s="7" t="n">
        <v>0</v>
      </c>
      <c r="U171" s="7" t="n">
        <v>0</v>
      </c>
      <c r="V171" s="7" t="n">
        <v>0</v>
      </c>
    </row>
    <row r="172" spans="1:22">
      <c r="A172" t="s">
        <v>4</v>
      </c>
      <c r="B172" s="4" t="s">
        <v>5</v>
      </c>
      <c r="C172" s="4" t="s">
        <v>11</v>
      </c>
      <c r="D172" s="4" t="s">
        <v>8</v>
      </c>
      <c r="E172" s="4" t="s">
        <v>8</v>
      </c>
      <c r="F172" s="4" t="s">
        <v>8</v>
      </c>
      <c r="G172" s="4" t="s">
        <v>7</v>
      </c>
      <c r="H172" s="4" t="s">
        <v>13</v>
      </c>
      <c r="I172" s="4" t="s">
        <v>12</v>
      </c>
      <c r="J172" s="4" t="s">
        <v>12</v>
      </c>
      <c r="K172" s="4" t="s">
        <v>12</v>
      </c>
      <c r="L172" s="4" t="s">
        <v>12</v>
      </c>
      <c r="M172" s="4" t="s">
        <v>12</v>
      </c>
      <c r="N172" s="4" t="s">
        <v>12</v>
      </c>
      <c r="O172" s="4" t="s">
        <v>12</v>
      </c>
      <c r="P172" s="4" t="s">
        <v>8</v>
      </c>
      <c r="Q172" s="4" t="s">
        <v>8</v>
      </c>
      <c r="R172" s="4" t="s">
        <v>13</v>
      </c>
      <c r="S172" s="4" t="s">
        <v>7</v>
      </c>
      <c r="T172" s="4" t="s">
        <v>13</v>
      </c>
      <c r="U172" s="4" t="s">
        <v>13</v>
      </c>
      <c r="V172" s="4" t="s">
        <v>11</v>
      </c>
    </row>
    <row r="173" spans="1:22">
      <c r="A173" t="n">
        <v>2463</v>
      </c>
      <c r="B173" s="27" t="n">
        <v>19</v>
      </c>
      <c r="C173" s="7" t="n">
        <v>8</v>
      </c>
      <c r="D173" s="7" t="s">
        <v>65</v>
      </c>
      <c r="E173" s="7" t="s">
        <v>66</v>
      </c>
      <c r="F173" s="7" t="s">
        <v>14</v>
      </c>
      <c r="G173" s="7" t="n">
        <v>0</v>
      </c>
      <c r="H173" s="7" t="n">
        <v>1</v>
      </c>
      <c r="I173" s="7" t="n">
        <v>0</v>
      </c>
      <c r="J173" s="7" t="n">
        <v>0</v>
      </c>
      <c r="K173" s="7" t="n">
        <v>67.0599975585938</v>
      </c>
      <c r="L173" s="7" t="n">
        <v>180</v>
      </c>
      <c r="M173" s="7" t="n">
        <v>1</v>
      </c>
      <c r="N173" s="7" t="n">
        <v>1.60000002384186</v>
      </c>
      <c r="O173" s="7" t="n">
        <v>0.0900000035762787</v>
      </c>
      <c r="P173" s="7" t="s">
        <v>14</v>
      </c>
      <c r="Q173" s="7" t="s">
        <v>14</v>
      </c>
      <c r="R173" s="7" t="n">
        <v>-1</v>
      </c>
      <c r="S173" s="7" t="n">
        <v>0</v>
      </c>
      <c r="T173" s="7" t="n">
        <v>0</v>
      </c>
      <c r="U173" s="7" t="n">
        <v>0</v>
      </c>
      <c r="V173" s="7" t="n">
        <v>0</v>
      </c>
    </row>
    <row r="174" spans="1:22">
      <c r="A174" t="s">
        <v>4</v>
      </c>
      <c r="B174" s="4" t="s">
        <v>5</v>
      </c>
      <c r="C174" s="4" t="s">
        <v>11</v>
      </c>
      <c r="D174" s="4" t="s">
        <v>8</v>
      </c>
      <c r="E174" s="4" t="s">
        <v>8</v>
      </c>
      <c r="F174" s="4" t="s">
        <v>8</v>
      </c>
      <c r="G174" s="4" t="s">
        <v>7</v>
      </c>
      <c r="H174" s="4" t="s">
        <v>13</v>
      </c>
      <c r="I174" s="4" t="s">
        <v>12</v>
      </c>
      <c r="J174" s="4" t="s">
        <v>12</v>
      </c>
      <c r="K174" s="4" t="s">
        <v>12</v>
      </c>
      <c r="L174" s="4" t="s">
        <v>12</v>
      </c>
      <c r="M174" s="4" t="s">
        <v>12</v>
      </c>
      <c r="N174" s="4" t="s">
        <v>12</v>
      </c>
      <c r="O174" s="4" t="s">
        <v>12</v>
      </c>
      <c r="P174" s="4" t="s">
        <v>8</v>
      </c>
      <c r="Q174" s="4" t="s">
        <v>8</v>
      </c>
      <c r="R174" s="4" t="s">
        <v>13</v>
      </c>
      <c r="S174" s="4" t="s">
        <v>7</v>
      </c>
      <c r="T174" s="4" t="s">
        <v>13</v>
      </c>
      <c r="U174" s="4" t="s">
        <v>13</v>
      </c>
      <c r="V174" s="4" t="s">
        <v>11</v>
      </c>
    </row>
    <row r="175" spans="1:22">
      <c r="A175" t="n">
        <v>2536</v>
      </c>
      <c r="B175" s="27" t="n">
        <v>19</v>
      </c>
      <c r="C175" s="7" t="n">
        <v>9</v>
      </c>
      <c r="D175" s="7" t="s">
        <v>67</v>
      </c>
      <c r="E175" s="7" t="s">
        <v>68</v>
      </c>
      <c r="F175" s="7" t="s">
        <v>14</v>
      </c>
      <c r="G175" s="7" t="n">
        <v>0</v>
      </c>
      <c r="H175" s="7" t="n">
        <v>1</v>
      </c>
      <c r="I175" s="7" t="n">
        <v>0</v>
      </c>
      <c r="J175" s="7" t="n">
        <v>0</v>
      </c>
      <c r="K175" s="7" t="n">
        <v>67.0599975585938</v>
      </c>
      <c r="L175" s="7" t="n">
        <v>180</v>
      </c>
      <c r="M175" s="7" t="n">
        <v>1</v>
      </c>
      <c r="N175" s="7" t="n">
        <v>1.60000002384186</v>
      </c>
      <c r="O175" s="7" t="n">
        <v>0.0900000035762787</v>
      </c>
      <c r="P175" s="7" t="s">
        <v>14</v>
      </c>
      <c r="Q175" s="7" t="s">
        <v>14</v>
      </c>
      <c r="R175" s="7" t="n">
        <v>-1</v>
      </c>
      <c r="S175" s="7" t="n">
        <v>0</v>
      </c>
      <c r="T175" s="7" t="n">
        <v>0</v>
      </c>
      <c r="U175" s="7" t="n">
        <v>0</v>
      </c>
      <c r="V175" s="7" t="n">
        <v>0</v>
      </c>
    </row>
    <row r="176" spans="1:22">
      <c r="A176" t="s">
        <v>4</v>
      </c>
      <c r="B176" s="4" t="s">
        <v>5</v>
      </c>
      <c r="C176" s="4" t="s">
        <v>11</v>
      </c>
      <c r="D176" s="4" t="s">
        <v>8</v>
      </c>
      <c r="E176" s="4" t="s">
        <v>8</v>
      </c>
      <c r="F176" s="4" t="s">
        <v>8</v>
      </c>
      <c r="G176" s="4" t="s">
        <v>7</v>
      </c>
      <c r="H176" s="4" t="s">
        <v>13</v>
      </c>
      <c r="I176" s="4" t="s">
        <v>12</v>
      </c>
      <c r="J176" s="4" t="s">
        <v>12</v>
      </c>
      <c r="K176" s="4" t="s">
        <v>12</v>
      </c>
      <c r="L176" s="4" t="s">
        <v>12</v>
      </c>
      <c r="M176" s="4" t="s">
        <v>12</v>
      </c>
      <c r="N176" s="4" t="s">
        <v>12</v>
      </c>
      <c r="O176" s="4" t="s">
        <v>12</v>
      </c>
      <c r="P176" s="4" t="s">
        <v>8</v>
      </c>
      <c r="Q176" s="4" t="s">
        <v>8</v>
      </c>
      <c r="R176" s="4" t="s">
        <v>13</v>
      </c>
      <c r="S176" s="4" t="s">
        <v>7</v>
      </c>
      <c r="T176" s="4" t="s">
        <v>13</v>
      </c>
      <c r="U176" s="4" t="s">
        <v>13</v>
      </c>
      <c r="V176" s="4" t="s">
        <v>11</v>
      </c>
    </row>
    <row r="177" spans="1:22">
      <c r="A177" t="n">
        <v>2611</v>
      </c>
      <c r="B177" s="27" t="n">
        <v>19</v>
      </c>
      <c r="C177" s="7" t="n">
        <v>7032</v>
      </c>
      <c r="D177" s="7" t="s">
        <v>69</v>
      </c>
      <c r="E177" s="7" t="s">
        <v>70</v>
      </c>
      <c r="F177" s="7" t="s">
        <v>14</v>
      </c>
      <c r="G177" s="7" t="n">
        <v>0</v>
      </c>
      <c r="H177" s="7" t="n">
        <v>1</v>
      </c>
      <c r="I177" s="7" t="n">
        <v>0</v>
      </c>
      <c r="J177" s="7" t="n">
        <v>0</v>
      </c>
      <c r="K177" s="7" t="n">
        <v>67.0599975585938</v>
      </c>
      <c r="L177" s="7" t="n">
        <v>180</v>
      </c>
      <c r="M177" s="7" t="n">
        <v>1</v>
      </c>
      <c r="N177" s="7" t="n">
        <v>1.60000002384186</v>
      </c>
      <c r="O177" s="7" t="n">
        <v>0.0900000035762787</v>
      </c>
      <c r="P177" s="7" t="s">
        <v>14</v>
      </c>
      <c r="Q177" s="7" t="s">
        <v>14</v>
      </c>
      <c r="R177" s="7" t="n">
        <v>-1</v>
      </c>
      <c r="S177" s="7" t="n">
        <v>0</v>
      </c>
      <c r="T177" s="7" t="n">
        <v>0</v>
      </c>
      <c r="U177" s="7" t="n">
        <v>0</v>
      </c>
      <c r="V177" s="7" t="n">
        <v>0</v>
      </c>
    </row>
    <row r="178" spans="1:22">
      <c r="A178" t="s">
        <v>4</v>
      </c>
      <c r="B178" s="4" t="s">
        <v>5</v>
      </c>
      <c r="C178" s="4" t="s">
        <v>11</v>
      </c>
      <c r="D178" s="4" t="s">
        <v>8</v>
      </c>
      <c r="E178" s="4" t="s">
        <v>8</v>
      </c>
      <c r="F178" s="4" t="s">
        <v>8</v>
      </c>
      <c r="G178" s="4" t="s">
        <v>7</v>
      </c>
      <c r="H178" s="4" t="s">
        <v>13</v>
      </c>
      <c r="I178" s="4" t="s">
        <v>12</v>
      </c>
      <c r="J178" s="4" t="s">
        <v>12</v>
      </c>
      <c r="K178" s="4" t="s">
        <v>12</v>
      </c>
      <c r="L178" s="4" t="s">
        <v>12</v>
      </c>
      <c r="M178" s="4" t="s">
        <v>12</v>
      </c>
      <c r="N178" s="4" t="s">
        <v>12</v>
      </c>
      <c r="O178" s="4" t="s">
        <v>12</v>
      </c>
      <c r="P178" s="4" t="s">
        <v>8</v>
      </c>
      <c r="Q178" s="4" t="s">
        <v>8</v>
      </c>
      <c r="R178" s="4" t="s">
        <v>13</v>
      </c>
      <c r="S178" s="4" t="s">
        <v>7</v>
      </c>
      <c r="T178" s="4" t="s">
        <v>13</v>
      </c>
      <c r="U178" s="4" t="s">
        <v>13</v>
      </c>
      <c r="V178" s="4" t="s">
        <v>11</v>
      </c>
    </row>
    <row r="179" spans="1:22">
      <c r="A179" t="n">
        <v>2681</v>
      </c>
      <c r="B179" s="27" t="n">
        <v>19</v>
      </c>
      <c r="C179" s="7" t="n">
        <v>7033</v>
      </c>
      <c r="D179" s="7" t="s">
        <v>71</v>
      </c>
      <c r="E179" s="7" t="s">
        <v>72</v>
      </c>
      <c r="F179" s="7" t="s">
        <v>14</v>
      </c>
      <c r="G179" s="7" t="n">
        <v>0</v>
      </c>
      <c r="H179" s="7" t="n">
        <v>1</v>
      </c>
      <c r="I179" s="7" t="n">
        <v>0</v>
      </c>
      <c r="J179" s="7" t="n">
        <v>0</v>
      </c>
      <c r="K179" s="7" t="n">
        <v>67.0599975585938</v>
      </c>
      <c r="L179" s="7" t="n">
        <v>180</v>
      </c>
      <c r="M179" s="7" t="n">
        <v>1</v>
      </c>
      <c r="N179" s="7" t="n">
        <v>1.60000002384186</v>
      </c>
      <c r="O179" s="7" t="n">
        <v>0.0900000035762787</v>
      </c>
      <c r="P179" s="7" t="s">
        <v>14</v>
      </c>
      <c r="Q179" s="7" t="s">
        <v>14</v>
      </c>
      <c r="R179" s="7" t="n">
        <v>-1</v>
      </c>
      <c r="S179" s="7" t="n">
        <v>0</v>
      </c>
      <c r="T179" s="7" t="n">
        <v>0</v>
      </c>
      <c r="U179" s="7" t="n">
        <v>0</v>
      </c>
      <c r="V179" s="7" t="n">
        <v>0</v>
      </c>
    </row>
    <row r="180" spans="1:22">
      <c r="A180" t="s">
        <v>4</v>
      </c>
      <c r="B180" s="4" t="s">
        <v>5</v>
      </c>
      <c r="C180" s="4" t="s">
        <v>11</v>
      </c>
      <c r="D180" s="4" t="s">
        <v>8</v>
      </c>
      <c r="E180" s="4" t="s">
        <v>8</v>
      </c>
      <c r="F180" s="4" t="s">
        <v>8</v>
      </c>
      <c r="G180" s="4" t="s">
        <v>7</v>
      </c>
      <c r="H180" s="4" t="s">
        <v>13</v>
      </c>
      <c r="I180" s="4" t="s">
        <v>12</v>
      </c>
      <c r="J180" s="4" t="s">
        <v>12</v>
      </c>
      <c r="K180" s="4" t="s">
        <v>12</v>
      </c>
      <c r="L180" s="4" t="s">
        <v>12</v>
      </c>
      <c r="M180" s="4" t="s">
        <v>12</v>
      </c>
      <c r="N180" s="4" t="s">
        <v>12</v>
      </c>
      <c r="O180" s="4" t="s">
        <v>12</v>
      </c>
      <c r="P180" s="4" t="s">
        <v>8</v>
      </c>
      <c r="Q180" s="4" t="s">
        <v>8</v>
      </c>
      <c r="R180" s="4" t="s">
        <v>13</v>
      </c>
      <c r="S180" s="4" t="s">
        <v>7</v>
      </c>
      <c r="T180" s="4" t="s">
        <v>13</v>
      </c>
      <c r="U180" s="4" t="s">
        <v>13</v>
      </c>
      <c r="V180" s="4" t="s">
        <v>11</v>
      </c>
    </row>
    <row r="181" spans="1:22">
      <c r="A181" t="n">
        <v>2752</v>
      </c>
      <c r="B181" s="27" t="n">
        <v>19</v>
      </c>
      <c r="C181" s="7" t="n">
        <v>7030</v>
      </c>
      <c r="D181" s="7" t="s">
        <v>73</v>
      </c>
      <c r="E181" s="7" t="s">
        <v>74</v>
      </c>
      <c r="F181" s="7" t="s">
        <v>14</v>
      </c>
      <c r="G181" s="7" t="n">
        <v>0</v>
      </c>
      <c r="H181" s="7" t="n">
        <v>1</v>
      </c>
      <c r="I181" s="7" t="n">
        <v>0</v>
      </c>
      <c r="J181" s="7" t="n">
        <v>0</v>
      </c>
      <c r="K181" s="7" t="n">
        <v>67.0599975585938</v>
      </c>
      <c r="L181" s="7" t="n">
        <v>180</v>
      </c>
      <c r="M181" s="7" t="n">
        <v>1</v>
      </c>
      <c r="N181" s="7" t="n">
        <v>1.60000002384186</v>
      </c>
      <c r="O181" s="7" t="n">
        <v>0.0900000035762787</v>
      </c>
      <c r="P181" s="7" t="s">
        <v>14</v>
      </c>
      <c r="Q181" s="7" t="s">
        <v>14</v>
      </c>
      <c r="R181" s="7" t="n">
        <v>-1</v>
      </c>
      <c r="S181" s="7" t="n">
        <v>0</v>
      </c>
      <c r="T181" s="7" t="n">
        <v>0</v>
      </c>
      <c r="U181" s="7" t="n">
        <v>0</v>
      </c>
      <c r="V181" s="7" t="n">
        <v>0</v>
      </c>
    </row>
    <row r="182" spans="1:22">
      <c r="A182" t="s">
        <v>4</v>
      </c>
      <c r="B182" s="4" t="s">
        <v>5</v>
      </c>
      <c r="C182" s="4" t="s">
        <v>11</v>
      </c>
      <c r="D182" s="4" t="s">
        <v>8</v>
      </c>
      <c r="E182" s="4" t="s">
        <v>8</v>
      </c>
      <c r="F182" s="4" t="s">
        <v>8</v>
      </c>
      <c r="G182" s="4" t="s">
        <v>7</v>
      </c>
      <c r="H182" s="4" t="s">
        <v>13</v>
      </c>
      <c r="I182" s="4" t="s">
        <v>12</v>
      </c>
      <c r="J182" s="4" t="s">
        <v>12</v>
      </c>
      <c r="K182" s="4" t="s">
        <v>12</v>
      </c>
      <c r="L182" s="4" t="s">
        <v>12</v>
      </c>
      <c r="M182" s="4" t="s">
        <v>12</v>
      </c>
      <c r="N182" s="4" t="s">
        <v>12</v>
      </c>
      <c r="O182" s="4" t="s">
        <v>12</v>
      </c>
      <c r="P182" s="4" t="s">
        <v>8</v>
      </c>
      <c r="Q182" s="4" t="s">
        <v>8</v>
      </c>
      <c r="R182" s="4" t="s">
        <v>13</v>
      </c>
      <c r="S182" s="4" t="s">
        <v>7</v>
      </c>
      <c r="T182" s="4" t="s">
        <v>13</v>
      </c>
      <c r="U182" s="4" t="s">
        <v>13</v>
      </c>
      <c r="V182" s="4" t="s">
        <v>11</v>
      </c>
    </row>
    <row r="183" spans="1:22">
      <c r="A183" t="n">
        <v>2825</v>
      </c>
      <c r="B183" s="27" t="n">
        <v>19</v>
      </c>
      <c r="C183" s="7" t="n">
        <v>7036</v>
      </c>
      <c r="D183" s="7" t="s">
        <v>75</v>
      </c>
      <c r="E183" s="7" t="s">
        <v>76</v>
      </c>
      <c r="F183" s="7" t="s">
        <v>14</v>
      </c>
      <c r="G183" s="7" t="n">
        <v>0</v>
      </c>
      <c r="H183" s="7" t="n">
        <v>33</v>
      </c>
      <c r="I183" s="7" t="n">
        <v>0</v>
      </c>
      <c r="J183" s="7" t="n">
        <v>0</v>
      </c>
      <c r="K183" s="7" t="n">
        <v>0</v>
      </c>
      <c r="L183" s="7" t="n">
        <v>0</v>
      </c>
      <c r="M183" s="7" t="n">
        <v>1</v>
      </c>
      <c r="N183" s="7" t="n">
        <v>1.60000002384186</v>
      </c>
      <c r="O183" s="7" t="n">
        <v>0.0900000035762787</v>
      </c>
      <c r="P183" s="7" t="s">
        <v>77</v>
      </c>
      <c r="Q183" s="7" t="s">
        <v>14</v>
      </c>
      <c r="R183" s="7" t="n">
        <v>-1</v>
      </c>
      <c r="S183" s="7" t="n">
        <v>0</v>
      </c>
      <c r="T183" s="7" t="n">
        <v>0</v>
      </c>
      <c r="U183" s="7" t="n">
        <v>0</v>
      </c>
      <c r="V183" s="7" t="n">
        <v>0</v>
      </c>
    </row>
    <row r="184" spans="1:22">
      <c r="A184" t="s">
        <v>4</v>
      </c>
      <c r="B184" s="4" t="s">
        <v>5</v>
      </c>
      <c r="C184" s="4" t="s">
        <v>11</v>
      </c>
      <c r="D184" s="4" t="s">
        <v>8</v>
      </c>
      <c r="E184" s="4" t="s">
        <v>8</v>
      </c>
      <c r="F184" s="4" t="s">
        <v>8</v>
      </c>
      <c r="G184" s="4" t="s">
        <v>7</v>
      </c>
      <c r="H184" s="4" t="s">
        <v>13</v>
      </c>
      <c r="I184" s="4" t="s">
        <v>12</v>
      </c>
      <c r="J184" s="4" t="s">
        <v>12</v>
      </c>
      <c r="K184" s="4" t="s">
        <v>12</v>
      </c>
      <c r="L184" s="4" t="s">
        <v>12</v>
      </c>
      <c r="M184" s="4" t="s">
        <v>12</v>
      </c>
      <c r="N184" s="4" t="s">
        <v>12</v>
      </c>
      <c r="O184" s="4" t="s">
        <v>12</v>
      </c>
      <c r="P184" s="4" t="s">
        <v>8</v>
      </c>
      <c r="Q184" s="4" t="s">
        <v>8</v>
      </c>
      <c r="R184" s="4" t="s">
        <v>13</v>
      </c>
      <c r="S184" s="4" t="s">
        <v>7</v>
      </c>
      <c r="T184" s="4" t="s">
        <v>13</v>
      </c>
      <c r="U184" s="4" t="s">
        <v>13</v>
      </c>
      <c r="V184" s="4" t="s">
        <v>11</v>
      </c>
    </row>
    <row r="185" spans="1:22">
      <c r="A185" t="n">
        <v>2904</v>
      </c>
      <c r="B185" s="27" t="n">
        <v>19</v>
      </c>
      <c r="C185" s="7" t="n">
        <v>30</v>
      </c>
      <c r="D185" s="7" t="s">
        <v>78</v>
      </c>
      <c r="E185" s="7" t="s">
        <v>79</v>
      </c>
      <c r="F185" s="7" t="s">
        <v>14</v>
      </c>
      <c r="G185" s="7" t="n">
        <v>0</v>
      </c>
      <c r="H185" s="7" t="n">
        <v>1</v>
      </c>
      <c r="I185" s="7" t="n">
        <v>0</v>
      </c>
      <c r="J185" s="7" t="n">
        <v>0</v>
      </c>
      <c r="K185" s="7" t="n">
        <v>67.0599975585938</v>
      </c>
      <c r="L185" s="7" t="n">
        <v>180</v>
      </c>
      <c r="M185" s="7" t="n">
        <v>1</v>
      </c>
      <c r="N185" s="7" t="n">
        <v>1.60000002384186</v>
      </c>
      <c r="O185" s="7" t="n">
        <v>0.0900000035762787</v>
      </c>
      <c r="P185" s="7" t="s">
        <v>14</v>
      </c>
      <c r="Q185" s="7" t="s">
        <v>14</v>
      </c>
      <c r="R185" s="7" t="n">
        <v>-1</v>
      </c>
      <c r="S185" s="7" t="n">
        <v>0</v>
      </c>
      <c r="T185" s="7" t="n">
        <v>0</v>
      </c>
      <c r="U185" s="7" t="n">
        <v>0</v>
      </c>
      <c r="V185" s="7" t="n">
        <v>0</v>
      </c>
    </row>
    <row r="186" spans="1:22">
      <c r="A186" t="s">
        <v>4</v>
      </c>
      <c r="B186" s="4" t="s">
        <v>5</v>
      </c>
      <c r="C186" s="4" t="s">
        <v>11</v>
      </c>
      <c r="D186" s="4" t="s">
        <v>8</v>
      </c>
      <c r="E186" s="4" t="s">
        <v>8</v>
      </c>
      <c r="F186" s="4" t="s">
        <v>8</v>
      </c>
      <c r="G186" s="4" t="s">
        <v>7</v>
      </c>
      <c r="H186" s="4" t="s">
        <v>13</v>
      </c>
      <c r="I186" s="4" t="s">
        <v>12</v>
      </c>
      <c r="J186" s="4" t="s">
        <v>12</v>
      </c>
      <c r="K186" s="4" t="s">
        <v>12</v>
      </c>
      <c r="L186" s="4" t="s">
        <v>12</v>
      </c>
      <c r="M186" s="4" t="s">
        <v>12</v>
      </c>
      <c r="N186" s="4" t="s">
        <v>12</v>
      </c>
      <c r="O186" s="4" t="s">
        <v>12</v>
      </c>
      <c r="P186" s="4" t="s">
        <v>8</v>
      </c>
      <c r="Q186" s="4" t="s">
        <v>8</v>
      </c>
      <c r="R186" s="4" t="s">
        <v>13</v>
      </c>
      <c r="S186" s="4" t="s">
        <v>7</v>
      </c>
      <c r="T186" s="4" t="s">
        <v>13</v>
      </c>
      <c r="U186" s="4" t="s">
        <v>13</v>
      </c>
      <c r="V186" s="4" t="s">
        <v>11</v>
      </c>
    </row>
    <row r="187" spans="1:22">
      <c r="A187" t="n">
        <v>2975</v>
      </c>
      <c r="B187" s="27" t="n">
        <v>19</v>
      </c>
      <c r="C187" s="7" t="n">
        <v>89</v>
      </c>
      <c r="D187" s="7" t="s">
        <v>80</v>
      </c>
      <c r="E187" s="7" t="s">
        <v>81</v>
      </c>
      <c r="F187" s="7" t="s">
        <v>14</v>
      </c>
      <c r="G187" s="7" t="n">
        <v>0</v>
      </c>
      <c r="H187" s="7" t="n">
        <v>1</v>
      </c>
      <c r="I187" s="7" t="n">
        <v>0</v>
      </c>
      <c r="J187" s="7" t="n">
        <v>0</v>
      </c>
      <c r="K187" s="7" t="n">
        <v>67.0599975585938</v>
      </c>
      <c r="L187" s="7" t="n">
        <v>180</v>
      </c>
      <c r="M187" s="7" t="n">
        <v>1</v>
      </c>
      <c r="N187" s="7" t="n">
        <v>1.60000002384186</v>
      </c>
      <c r="O187" s="7" t="n">
        <v>0.0900000035762787</v>
      </c>
      <c r="P187" s="7" t="s">
        <v>14</v>
      </c>
      <c r="Q187" s="7" t="s">
        <v>14</v>
      </c>
      <c r="R187" s="7" t="n">
        <v>-1</v>
      </c>
      <c r="S187" s="7" t="n">
        <v>0</v>
      </c>
      <c r="T187" s="7" t="n">
        <v>0</v>
      </c>
      <c r="U187" s="7" t="n">
        <v>0</v>
      </c>
      <c r="V187" s="7" t="n">
        <v>0</v>
      </c>
    </row>
    <row r="188" spans="1:22">
      <c r="A188" t="s">
        <v>4</v>
      </c>
      <c r="B188" s="4" t="s">
        <v>5</v>
      </c>
      <c r="C188" s="4" t="s">
        <v>11</v>
      </c>
      <c r="D188" s="4" t="s">
        <v>8</v>
      </c>
      <c r="E188" s="4" t="s">
        <v>8</v>
      </c>
      <c r="F188" s="4" t="s">
        <v>8</v>
      </c>
      <c r="G188" s="4" t="s">
        <v>7</v>
      </c>
      <c r="H188" s="4" t="s">
        <v>13</v>
      </c>
      <c r="I188" s="4" t="s">
        <v>12</v>
      </c>
      <c r="J188" s="4" t="s">
        <v>12</v>
      </c>
      <c r="K188" s="4" t="s">
        <v>12</v>
      </c>
      <c r="L188" s="4" t="s">
        <v>12</v>
      </c>
      <c r="M188" s="4" t="s">
        <v>12</v>
      </c>
      <c r="N188" s="4" t="s">
        <v>12</v>
      </c>
      <c r="O188" s="4" t="s">
        <v>12</v>
      </c>
      <c r="P188" s="4" t="s">
        <v>8</v>
      </c>
      <c r="Q188" s="4" t="s">
        <v>8</v>
      </c>
      <c r="R188" s="4" t="s">
        <v>13</v>
      </c>
      <c r="S188" s="4" t="s">
        <v>7</v>
      </c>
      <c r="T188" s="4" t="s">
        <v>13</v>
      </c>
      <c r="U188" s="4" t="s">
        <v>13</v>
      </c>
      <c r="V188" s="4" t="s">
        <v>11</v>
      </c>
    </row>
    <row r="189" spans="1:22">
      <c r="A189" t="n">
        <v>3054</v>
      </c>
      <c r="B189" s="27" t="n">
        <v>19</v>
      </c>
      <c r="C189" s="7" t="n">
        <v>95</v>
      </c>
      <c r="D189" s="7" t="s">
        <v>82</v>
      </c>
      <c r="E189" s="7" t="s">
        <v>83</v>
      </c>
      <c r="F189" s="7" t="s">
        <v>14</v>
      </c>
      <c r="G189" s="7" t="n">
        <v>0</v>
      </c>
      <c r="H189" s="7" t="n">
        <v>1</v>
      </c>
      <c r="I189" s="7" t="n">
        <v>0</v>
      </c>
      <c r="J189" s="7" t="n">
        <v>0</v>
      </c>
      <c r="K189" s="7" t="n">
        <v>67.0599975585938</v>
      </c>
      <c r="L189" s="7" t="n">
        <v>180</v>
      </c>
      <c r="M189" s="7" t="n">
        <v>1</v>
      </c>
      <c r="N189" s="7" t="n">
        <v>1.60000002384186</v>
      </c>
      <c r="O189" s="7" t="n">
        <v>0.0900000035762787</v>
      </c>
      <c r="P189" s="7" t="s">
        <v>84</v>
      </c>
      <c r="Q189" s="7" t="s">
        <v>14</v>
      </c>
      <c r="R189" s="7" t="n">
        <v>-1</v>
      </c>
      <c r="S189" s="7" t="n">
        <v>0</v>
      </c>
      <c r="T189" s="7" t="n">
        <v>0</v>
      </c>
      <c r="U189" s="7" t="n">
        <v>0</v>
      </c>
      <c r="V189" s="7" t="n">
        <v>0</v>
      </c>
    </row>
    <row r="190" spans="1:22">
      <c r="A190" t="s">
        <v>4</v>
      </c>
      <c r="B190" s="4" t="s">
        <v>5</v>
      </c>
      <c r="C190" s="4" t="s">
        <v>11</v>
      </c>
      <c r="D190" s="4" t="s">
        <v>8</v>
      </c>
      <c r="E190" s="4" t="s">
        <v>8</v>
      </c>
      <c r="F190" s="4" t="s">
        <v>8</v>
      </c>
      <c r="G190" s="4" t="s">
        <v>7</v>
      </c>
      <c r="H190" s="4" t="s">
        <v>13</v>
      </c>
      <c r="I190" s="4" t="s">
        <v>12</v>
      </c>
      <c r="J190" s="4" t="s">
        <v>12</v>
      </c>
      <c r="K190" s="4" t="s">
        <v>12</v>
      </c>
      <c r="L190" s="4" t="s">
        <v>12</v>
      </c>
      <c r="M190" s="4" t="s">
        <v>12</v>
      </c>
      <c r="N190" s="4" t="s">
        <v>12</v>
      </c>
      <c r="O190" s="4" t="s">
        <v>12</v>
      </c>
      <c r="P190" s="4" t="s">
        <v>8</v>
      </c>
      <c r="Q190" s="4" t="s">
        <v>8</v>
      </c>
      <c r="R190" s="4" t="s">
        <v>13</v>
      </c>
      <c r="S190" s="4" t="s">
        <v>7</v>
      </c>
      <c r="T190" s="4" t="s">
        <v>13</v>
      </c>
      <c r="U190" s="4" t="s">
        <v>13</v>
      </c>
      <c r="V190" s="4" t="s">
        <v>11</v>
      </c>
    </row>
    <row r="191" spans="1:22">
      <c r="A191" t="n">
        <v>3131</v>
      </c>
      <c r="B191" s="27" t="n">
        <v>19</v>
      </c>
      <c r="C191" s="7" t="n">
        <v>118</v>
      </c>
      <c r="D191" s="7" t="s">
        <v>85</v>
      </c>
      <c r="E191" s="7" t="s">
        <v>86</v>
      </c>
      <c r="F191" s="7" t="s">
        <v>14</v>
      </c>
      <c r="G191" s="7" t="n">
        <v>0</v>
      </c>
      <c r="H191" s="7" t="n">
        <v>1</v>
      </c>
      <c r="I191" s="7" t="n">
        <v>0</v>
      </c>
      <c r="J191" s="7" t="n">
        <v>0</v>
      </c>
      <c r="K191" s="7" t="n">
        <v>67.0599975585938</v>
      </c>
      <c r="L191" s="7" t="n">
        <v>180</v>
      </c>
      <c r="M191" s="7" t="n">
        <v>1</v>
      </c>
      <c r="N191" s="7" t="n">
        <v>1.60000002384186</v>
      </c>
      <c r="O191" s="7" t="n">
        <v>0.0900000035762787</v>
      </c>
      <c r="P191" s="7" t="s">
        <v>14</v>
      </c>
      <c r="Q191" s="7" t="s">
        <v>14</v>
      </c>
      <c r="R191" s="7" t="n">
        <v>-1</v>
      </c>
      <c r="S191" s="7" t="n">
        <v>0</v>
      </c>
      <c r="T191" s="7" t="n">
        <v>0</v>
      </c>
      <c r="U191" s="7" t="n">
        <v>0</v>
      </c>
      <c r="V191" s="7" t="n">
        <v>0</v>
      </c>
    </row>
    <row r="192" spans="1:22">
      <c r="A192" t="s">
        <v>4</v>
      </c>
      <c r="B192" s="4" t="s">
        <v>5</v>
      </c>
      <c r="C192" s="4" t="s">
        <v>11</v>
      </c>
      <c r="D192" s="4" t="s">
        <v>8</v>
      </c>
      <c r="E192" s="4" t="s">
        <v>8</v>
      </c>
      <c r="F192" s="4" t="s">
        <v>8</v>
      </c>
      <c r="G192" s="4" t="s">
        <v>7</v>
      </c>
      <c r="H192" s="4" t="s">
        <v>13</v>
      </c>
      <c r="I192" s="4" t="s">
        <v>12</v>
      </c>
      <c r="J192" s="4" t="s">
        <v>12</v>
      </c>
      <c r="K192" s="4" t="s">
        <v>12</v>
      </c>
      <c r="L192" s="4" t="s">
        <v>12</v>
      </c>
      <c r="M192" s="4" t="s">
        <v>12</v>
      </c>
      <c r="N192" s="4" t="s">
        <v>12</v>
      </c>
      <c r="O192" s="4" t="s">
        <v>12</v>
      </c>
      <c r="P192" s="4" t="s">
        <v>8</v>
      </c>
      <c r="Q192" s="4" t="s">
        <v>8</v>
      </c>
      <c r="R192" s="4" t="s">
        <v>13</v>
      </c>
      <c r="S192" s="4" t="s">
        <v>7</v>
      </c>
      <c r="T192" s="4" t="s">
        <v>13</v>
      </c>
      <c r="U192" s="4" t="s">
        <v>13</v>
      </c>
      <c r="V192" s="4" t="s">
        <v>11</v>
      </c>
    </row>
    <row r="193" spans="1:22">
      <c r="A193" t="n">
        <v>3202</v>
      </c>
      <c r="B193" s="27" t="n">
        <v>19</v>
      </c>
      <c r="C193" s="7" t="n">
        <v>100</v>
      </c>
      <c r="D193" s="7" t="s">
        <v>87</v>
      </c>
      <c r="E193" s="7" t="s">
        <v>88</v>
      </c>
      <c r="F193" s="7" t="s">
        <v>14</v>
      </c>
      <c r="G193" s="7" t="n">
        <v>0</v>
      </c>
      <c r="H193" s="7" t="n">
        <v>1</v>
      </c>
      <c r="I193" s="7" t="n">
        <v>0</v>
      </c>
      <c r="J193" s="7" t="n">
        <v>0</v>
      </c>
      <c r="K193" s="7" t="n">
        <v>67.0599975585938</v>
      </c>
      <c r="L193" s="7" t="n">
        <v>180</v>
      </c>
      <c r="M193" s="7" t="n">
        <v>1</v>
      </c>
      <c r="N193" s="7" t="n">
        <v>1.60000002384186</v>
      </c>
      <c r="O193" s="7" t="n">
        <v>0.0900000035762787</v>
      </c>
      <c r="P193" s="7" t="s">
        <v>14</v>
      </c>
      <c r="Q193" s="7" t="s">
        <v>14</v>
      </c>
      <c r="R193" s="7" t="n">
        <v>-1</v>
      </c>
      <c r="S193" s="7" t="n">
        <v>0</v>
      </c>
      <c r="T193" s="7" t="n">
        <v>0</v>
      </c>
      <c r="U193" s="7" t="n">
        <v>0</v>
      </c>
      <c r="V193" s="7" t="n">
        <v>0</v>
      </c>
    </row>
    <row r="194" spans="1:22">
      <c r="A194" t="s">
        <v>4</v>
      </c>
      <c r="B194" s="4" t="s">
        <v>5</v>
      </c>
      <c r="C194" s="4" t="s">
        <v>11</v>
      </c>
      <c r="D194" s="4" t="s">
        <v>8</v>
      </c>
      <c r="E194" s="4" t="s">
        <v>8</v>
      </c>
      <c r="F194" s="4" t="s">
        <v>8</v>
      </c>
      <c r="G194" s="4" t="s">
        <v>7</v>
      </c>
      <c r="H194" s="4" t="s">
        <v>13</v>
      </c>
      <c r="I194" s="4" t="s">
        <v>12</v>
      </c>
      <c r="J194" s="4" t="s">
        <v>12</v>
      </c>
      <c r="K194" s="4" t="s">
        <v>12</v>
      </c>
      <c r="L194" s="4" t="s">
        <v>12</v>
      </c>
      <c r="M194" s="4" t="s">
        <v>12</v>
      </c>
      <c r="N194" s="4" t="s">
        <v>12</v>
      </c>
      <c r="O194" s="4" t="s">
        <v>12</v>
      </c>
      <c r="P194" s="4" t="s">
        <v>8</v>
      </c>
      <c r="Q194" s="4" t="s">
        <v>8</v>
      </c>
      <c r="R194" s="4" t="s">
        <v>13</v>
      </c>
      <c r="S194" s="4" t="s">
        <v>7</v>
      </c>
      <c r="T194" s="4" t="s">
        <v>13</v>
      </c>
      <c r="U194" s="4" t="s">
        <v>13</v>
      </c>
      <c r="V194" s="4" t="s">
        <v>11</v>
      </c>
    </row>
    <row r="195" spans="1:22">
      <c r="A195" t="n">
        <v>3273</v>
      </c>
      <c r="B195" s="27" t="n">
        <v>19</v>
      </c>
      <c r="C195" s="7" t="n">
        <v>88</v>
      </c>
      <c r="D195" s="7" t="s">
        <v>89</v>
      </c>
      <c r="E195" s="7" t="s">
        <v>90</v>
      </c>
      <c r="F195" s="7" t="s">
        <v>14</v>
      </c>
      <c r="G195" s="7" t="n">
        <v>0</v>
      </c>
      <c r="H195" s="7" t="n">
        <v>1</v>
      </c>
      <c r="I195" s="7" t="n">
        <v>0</v>
      </c>
      <c r="J195" s="7" t="n">
        <v>0</v>
      </c>
      <c r="K195" s="7" t="n">
        <v>67.0599975585938</v>
      </c>
      <c r="L195" s="7" t="n">
        <v>180</v>
      </c>
      <c r="M195" s="7" t="n">
        <v>1</v>
      </c>
      <c r="N195" s="7" t="n">
        <v>1.60000002384186</v>
      </c>
      <c r="O195" s="7" t="n">
        <v>0.0900000035762787</v>
      </c>
      <c r="P195" s="7" t="s">
        <v>14</v>
      </c>
      <c r="Q195" s="7" t="s">
        <v>14</v>
      </c>
      <c r="R195" s="7" t="n">
        <v>-1</v>
      </c>
      <c r="S195" s="7" t="n">
        <v>0</v>
      </c>
      <c r="T195" s="7" t="n">
        <v>0</v>
      </c>
      <c r="U195" s="7" t="n">
        <v>0</v>
      </c>
      <c r="V195" s="7" t="n">
        <v>0</v>
      </c>
    </row>
    <row r="196" spans="1:22">
      <c r="A196" t="s">
        <v>4</v>
      </c>
      <c r="B196" s="4" t="s">
        <v>5</v>
      </c>
      <c r="C196" s="4" t="s">
        <v>11</v>
      </c>
      <c r="D196" s="4" t="s">
        <v>8</v>
      </c>
      <c r="E196" s="4" t="s">
        <v>8</v>
      </c>
      <c r="F196" s="4" t="s">
        <v>8</v>
      </c>
      <c r="G196" s="4" t="s">
        <v>7</v>
      </c>
      <c r="H196" s="4" t="s">
        <v>13</v>
      </c>
      <c r="I196" s="4" t="s">
        <v>12</v>
      </c>
      <c r="J196" s="4" t="s">
        <v>12</v>
      </c>
      <c r="K196" s="4" t="s">
        <v>12</v>
      </c>
      <c r="L196" s="4" t="s">
        <v>12</v>
      </c>
      <c r="M196" s="4" t="s">
        <v>12</v>
      </c>
      <c r="N196" s="4" t="s">
        <v>12</v>
      </c>
      <c r="O196" s="4" t="s">
        <v>12</v>
      </c>
      <c r="P196" s="4" t="s">
        <v>8</v>
      </c>
      <c r="Q196" s="4" t="s">
        <v>8</v>
      </c>
      <c r="R196" s="4" t="s">
        <v>13</v>
      </c>
      <c r="S196" s="4" t="s">
        <v>7</v>
      </c>
      <c r="T196" s="4" t="s">
        <v>13</v>
      </c>
      <c r="U196" s="4" t="s">
        <v>13</v>
      </c>
      <c r="V196" s="4" t="s">
        <v>11</v>
      </c>
    </row>
    <row r="197" spans="1:22">
      <c r="A197" t="n">
        <v>3348</v>
      </c>
      <c r="B197" s="27" t="n">
        <v>19</v>
      </c>
      <c r="C197" s="7" t="n">
        <v>110</v>
      </c>
      <c r="D197" s="7" t="s">
        <v>91</v>
      </c>
      <c r="E197" s="7" t="s">
        <v>92</v>
      </c>
      <c r="F197" s="7" t="s">
        <v>14</v>
      </c>
      <c r="G197" s="7" t="n">
        <v>0</v>
      </c>
      <c r="H197" s="7" t="n">
        <v>1</v>
      </c>
      <c r="I197" s="7" t="n">
        <v>0</v>
      </c>
      <c r="J197" s="7" t="n">
        <v>0</v>
      </c>
      <c r="K197" s="7" t="n">
        <v>67.0599975585938</v>
      </c>
      <c r="L197" s="7" t="n">
        <v>180</v>
      </c>
      <c r="M197" s="7" t="n">
        <v>1</v>
      </c>
      <c r="N197" s="7" t="n">
        <v>1.60000002384186</v>
      </c>
      <c r="O197" s="7" t="n">
        <v>0.0900000035762787</v>
      </c>
      <c r="P197" s="7" t="s">
        <v>93</v>
      </c>
      <c r="Q197" s="7" t="s">
        <v>14</v>
      </c>
      <c r="R197" s="7" t="n">
        <v>-1</v>
      </c>
      <c r="S197" s="7" t="n">
        <v>0</v>
      </c>
      <c r="T197" s="7" t="n">
        <v>0</v>
      </c>
      <c r="U197" s="7" t="n">
        <v>0</v>
      </c>
      <c r="V197" s="7" t="n">
        <v>0</v>
      </c>
    </row>
    <row r="198" spans="1:22">
      <c r="A198" t="s">
        <v>4</v>
      </c>
      <c r="B198" s="4" t="s">
        <v>5</v>
      </c>
      <c r="C198" s="4" t="s">
        <v>11</v>
      </c>
      <c r="D198" s="4" t="s">
        <v>8</v>
      </c>
      <c r="E198" s="4" t="s">
        <v>8</v>
      </c>
      <c r="F198" s="4" t="s">
        <v>8</v>
      </c>
      <c r="G198" s="4" t="s">
        <v>7</v>
      </c>
      <c r="H198" s="4" t="s">
        <v>13</v>
      </c>
      <c r="I198" s="4" t="s">
        <v>12</v>
      </c>
      <c r="J198" s="4" t="s">
        <v>12</v>
      </c>
      <c r="K198" s="4" t="s">
        <v>12</v>
      </c>
      <c r="L198" s="4" t="s">
        <v>12</v>
      </c>
      <c r="M198" s="4" t="s">
        <v>12</v>
      </c>
      <c r="N198" s="4" t="s">
        <v>12</v>
      </c>
      <c r="O198" s="4" t="s">
        <v>12</v>
      </c>
      <c r="P198" s="4" t="s">
        <v>8</v>
      </c>
      <c r="Q198" s="4" t="s">
        <v>8</v>
      </c>
      <c r="R198" s="4" t="s">
        <v>13</v>
      </c>
      <c r="S198" s="4" t="s">
        <v>7</v>
      </c>
      <c r="T198" s="4" t="s">
        <v>13</v>
      </c>
      <c r="U198" s="4" t="s">
        <v>13</v>
      </c>
      <c r="V198" s="4" t="s">
        <v>11</v>
      </c>
    </row>
    <row r="199" spans="1:22">
      <c r="A199" t="n">
        <v>3423</v>
      </c>
      <c r="B199" s="27" t="n">
        <v>19</v>
      </c>
      <c r="C199" s="7" t="n">
        <v>119</v>
      </c>
      <c r="D199" s="7" t="s">
        <v>94</v>
      </c>
      <c r="E199" s="7" t="s">
        <v>95</v>
      </c>
      <c r="F199" s="7" t="s">
        <v>14</v>
      </c>
      <c r="G199" s="7" t="n">
        <v>0</v>
      </c>
      <c r="H199" s="7" t="n">
        <v>1</v>
      </c>
      <c r="I199" s="7" t="n">
        <v>0</v>
      </c>
      <c r="J199" s="7" t="n">
        <v>0</v>
      </c>
      <c r="K199" s="7" t="n">
        <v>67.0599975585938</v>
      </c>
      <c r="L199" s="7" t="n">
        <v>180</v>
      </c>
      <c r="M199" s="7" t="n">
        <v>1</v>
      </c>
      <c r="N199" s="7" t="n">
        <v>1.60000002384186</v>
      </c>
      <c r="O199" s="7" t="n">
        <v>0.0900000035762787</v>
      </c>
      <c r="P199" s="7" t="s">
        <v>96</v>
      </c>
      <c r="Q199" s="7" t="s">
        <v>14</v>
      </c>
      <c r="R199" s="7" t="n">
        <v>-1</v>
      </c>
      <c r="S199" s="7" t="n">
        <v>0</v>
      </c>
      <c r="T199" s="7" t="n">
        <v>0</v>
      </c>
      <c r="U199" s="7" t="n">
        <v>0</v>
      </c>
      <c r="V199" s="7" t="n">
        <v>0</v>
      </c>
    </row>
    <row r="200" spans="1:22">
      <c r="A200" t="s">
        <v>4</v>
      </c>
      <c r="B200" s="4" t="s">
        <v>5</v>
      </c>
      <c r="C200" s="4" t="s">
        <v>11</v>
      </c>
      <c r="D200" s="4" t="s">
        <v>8</v>
      </c>
      <c r="E200" s="4" t="s">
        <v>8</v>
      </c>
      <c r="F200" s="4" t="s">
        <v>8</v>
      </c>
      <c r="G200" s="4" t="s">
        <v>7</v>
      </c>
      <c r="H200" s="4" t="s">
        <v>13</v>
      </c>
      <c r="I200" s="4" t="s">
        <v>12</v>
      </c>
      <c r="J200" s="4" t="s">
        <v>12</v>
      </c>
      <c r="K200" s="4" t="s">
        <v>12</v>
      </c>
      <c r="L200" s="4" t="s">
        <v>12</v>
      </c>
      <c r="M200" s="4" t="s">
        <v>12</v>
      </c>
      <c r="N200" s="4" t="s">
        <v>12</v>
      </c>
      <c r="O200" s="4" t="s">
        <v>12</v>
      </c>
      <c r="P200" s="4" t="s">
        <v>8</v>
      </c>
      <c r="Q200" s="4" t="s">
        <v>8</v>
      </c>
      <c r="R200" s="4" t="s">
        <v>13</v>
      </c>
      <c r="S200" s="4" t="s">
        <v>7</v>
      </c>
      <c r="T200" s="4" t="s">
        <v>13</v>
      </c>
      <c r="U200" s="4" t="s">
        <v>13</v>
      </c>
      <c r="V200" s="4" t="s">
        <v>11</v>
      </c>
    </row>
    <row r="201" spans="1:22">
      <c r="A201" t="n">
        <v>3501</v>
      </c>
      <c r="B201" s="27" t="n">
        <v>19</v>
      </c>
      <c r="C201" s="7" t="n">
        <v>120</v>
      </c>
      <c r="D201" s="7" t="s">
        <v>97</v>
      </c>
      <c r="E201" s="7" t="s">
        <v>98</v>
      </c>
      <c r="F201" s="7" t="s">
        <v>14</v>
      </c>
      <c r="G201" s="7" t="n">
        <v>0</v>
      </c>
      <c r="H201" s="7" t="n">
        <v>1</v>
      </c>
      <c r="I201" s="7" t="n">
        <v>0</v>
      </c>
      <c r="J201" s="7" t="n">
        <v>0</v>
      </c>
      <c r="K201" s="7" t="n">
        <v>67.0599975585938</v>
      </c>
      <c r="L201" s="7" t="n">
        <v>180</v>
      </c>
      <c r="M201" s="7" t="n">
        <v>1</v>
      </c>
      <c r="N201" s="7" t="n">
        <v>1.60000002384186</v>
      </c>
      <c r="O201" s="7" t="n">
        <v>0.0900000035762787</v>
      </c>
      <c r="P201" s="7" t="s">
        <v>14</v>
      </c>
      <c r="Q201" s="7" t="s">
        <v>14</v>
      </c>
      <c r="R201" s="7" t="n">
        <v>-1</v>
      </c>
      <c r="S201" s="7" t="n">
        <v>0</v>
      </c>
      <c r="T201" s="7" t="n">
        <v>0</v>
      </c>
      <c r="U201" s="7" t="n">
        <v>0</v>
      </c>
      <c r="V201" s="7" t="n">
        <v>0</v>
      </c>
    </row>
    <row r="202" spans="1:22">
      <c r="A202" t="s">
        <v>4</v>
      </c>
      <c r="B202" s="4" t="s">
        <v>5</v>
      </c>
      <c r="C202" s="4" t="s">
        <v>11</v>
      </c>
      <c r="D202" s="4" t="s">
        <v>8</v>
      </c>
      <c r="E202" s="4" t="s">
        <v>8</v>
      </c>
      <c r="F202" s="4" t="s">
        <v>8</v>
      </c>
      <c r="G202" s="4" t="s">
        <v>7</v>
      </c>
      <c r="H202" s="4" t="s">
        <v>13</v>
      </c>
      <c r="I202" s="4" t="s">
        <v>12</v>
      </c>
      <c r="J202" s="4" t="s">
        <v>12</v>
      </c>
      <c r="K202" s="4" t="s">
        <v>12</v>
      </c>
      <c r="L202" s="4" t="s">
        <v>12</v>
      </c>
      <c r="M202" s="4" t="s">
        <v>12</v>
      </c>
      <c r="N202" s="4" t="s">
        <v>12</v>
      </c>
      <c r="O202" s="4" t="s">
        <v>12</v>
      </c>
      <c r="P202" s="4" t="s">
        <v>8</v>
      </c>
      <c r="Q202" s="4" t="s">
        <v>8</v>
      </c>
      <c r="R202" s="4" t="s">
        <v>13</v>
      </c>
      <c r="S202" s="4" t="s">
        <v>7</v>
      </c>
      <c r="T202" s="4" t="s">
        <v>13</v>
      </c>
      <c r="U202" s="4" t="s">
        <v>13</v>
      </c>
      <c r="V202" s="4" t="s">
        <v>11</v>
      </c>
    </row>
    <row r="203" spans="1:22">
      <c r="A203" t="n">
        <v>3569</v>
      </c>
      <c r="B203" s="27" t="n">
        <v>19</v>
      </c>
      <c r="C203" s="7" t="n">
        <v>92</v>
      </c>
      <c r="D203" s="7" t="s">
        <v>99</v>
      </c>
      <c r="E203" s="7" t="s">
        <v>100</v>
      </c>
      <c r="F203" s="7" t="s">
        <v>14</v>
      </c>
      <c r="G203" s="7" t="n">
        <v>0</v>
      </c>
      <c r="H203" s="7" t="n">
        <v>1</v>
      </c>
      <c r="I203" s="7" t="n">
        <v>0</v>
      </c>
      <c r="J203" s="7" t="n">
        <v>0</v>
      </c>
      <c r="K203" s="7" t="n">
        <v>67.0599975585938</v>
      </c>
      <c r="L203" s="7" t="n">
        <v>180</v>
      </c>
      <c r="M203" s="7" t="n">
        <v>1</v>
      </c>
      <c r="N203" s="7" t="n">
        <v>1.60000002384186</v>
      </c>
      <c r="O203" s="7" t="n">
        <v>0.0900000035762787</v>
      </c>
      <c r="P203" s="7" t="s">
        <v>14</v>
      </c>
      <c r="Q203" s="7" t="s">
        <v>14</v>
      </c>
      <c r="R203" s="7" t="n">
        <v>-1</v>
      </c>
      <c r="S203" s="7" t="n">
        <v>0</v>
      </c>
      <c r="T203" s="7" t="n">
        <v>0</v>
      </c>
      <c r="U203" s="7" t="n">
        <v>0</v>
      </c>
      <c r="V203" s="7" t="n">
        <v>0</v>
      </c>
    </row>
    <row r="204" spans="1:22">
      <c r="A204" t="s">
        <v>4</v>
      </c>
      <c r="B204" s="4" t="s">
        <v>5</v>
      </c>
      <c r="C204" s="4" t="s">
        <v>11</v>
      </c>
      <c r="D204" s="4" t="s">
        <v>8</v>
      </c>
      <c r="E204" s="4" t="s">
        <v>8</v>
      </c>
      <c r="F204" s="4" t="s">
        <v>8</v>
      </c>
      <c r="G204" s="4" t="s">
        <v>7</v>
      </c>
      <c r="H204" s="4" t="s">
        <v>13</v>
      </c>
      <c r="I204" s="4" t="s">
        <v>12</v>
      </c>
      <c r="J204" s="4" t="s">
        <v>12</v>
      </c>
      <c r="K204" s="4" t="s">
        <v>12</v>
      </c>
      <c r="L204" s="4" t="s">
        <v>12</v>
      </c>
      <c r="M204" s="4" t="s">
        <v>12</v>
      </c>
      <c r="N204" s="4" t="s">
        <v>12</v>
      </c>
      <c r="O204" s="4" t="s">
        <v>12</v>
      </c>
      <c r="P204" s="4" t="s">
        <v>8</v>
      </c>
      <c r="Q204" s="4" t="s">
        <v>8</v>
      </c>
      <c r="R204" s="4" t="s">
        <v>13</v>
      </c>
      <c r="S204" s="4" t="s">
        <v>7</v>
      </c>
      <c r="T204" s="4" t="s">
        <v>13</v>
      </c>
      <c r="U204" s="4" t="s">
        <v>13</v>
      </c>
      <c r="V204" s="4" t="s">
        <v>11</v>
      </c>
    </row>
    <row r="205" spans="1:22">
      <c r="A205" t="n">
        <v>3640</v>
      </c>
      <c r="B205" s="27" t="n">
        <v>19</v>
      </c>
      <c r="C205" s="7" t="n">
        <v>101</v>
      </c>
      <c r="D205" s="7" t="s">
        <v>101</v>
      </c>
      <c r="E205" s="7" t="s">
        <v>102</v>
      </c>
      <c r="F205" s="7" t="s">
        <v>14</v>
      </c>
      <c r="G205" s="7" t="n">
        <v>0</v>
      </c>
      <c r="H205" s="7" t="n">
        <v>1</v>
      </c>
      <c r="I205" s="7" t="n">
        <v>0</v>
      </c>
      <c r="J205" s="7" t="n">
        <v>0</v>
      </c>
      <c r="K205" s="7" t="n">
        <v>67.0599975585938</v>
      </c>
      <c r="L205" s="7" t="n">
        <v>180</v>
      </c>
      <c r="M205" s="7" t="n">
        <v>1</v>
      </c>
      <c r="N205" s="7" t="n">
        <v>1.60000002384186</v>
      </c>
      <c r="O205" s="7" t="n">
        <v>0.0900000035762787</v>
      </c>
      <c r="P205" s="7" t="s">
        <v>14</v>
      </c>
      <c r="Q205" s="7" t="s">
        <v>14</v>
      </c>
      <c r="R205" s="7" t="n">
        <v>-1</v>
      </c>
      <c r="S205" s="7" t="n">
        <v>0</v>
      </c>
      <c r="T205" s="7" t="n">
        <v>0</v>
      </c>
      <c r="U205" s="7" t="n">
        <v>0</v>
      </c>
      <c r="V205" s="7" t="n">
        <v>0</v>
      </c>
    </row>
    <row r="206" spans="1:22">
      <c r="A206" t="s">
        <v>4</v>
      </c>
      <c r="B206" s="4" t="s">
        <v>5</v>
      </c>
      <c r="C206" s="4" t="s">
        <v>11</v>
      </c>
      <c r="D206" s="4" t="s">
        <v>8</v>
      </c>
      <c r="E206" s="4" t="s">
        <v>8</v>
      </c>
      <c r="F206" s="4" t="s">
        <v>8</v>
      </c>
      <c r="G206" s="4" t="s">
        <v>7</v>
      </c>
      <c r="H206" s="4" t="s">
        <v>13</v>
      </c>
      <c r="I206" s="4" t="s">
        <v>12</v>
      </c>
      <c r="J206" s="4" t="s">
        <v>12</v>
      </c>
      <c r="K206" s="4" t="s">
        <v>12</v>
      </c>
      <c r="L206" s="4" t="s">
        <v>12</v>
      </c>
      <c r="M206" s="4" t="s">
        <v>12</v>
      </c>
      <c r="N206" s="4" t="s">
        <v>12</v>
      </c>
      <c r="O206" s="4" t="s">
        <v>12</v>
      </c>
      <c r="P206" s="4" t="s">
        <v>8</v>
      </c>
      <c r="Q206" s="4" t="s">
        <v>8</v>
      </c>
      <c r="R206" s="4" t="s">
        <v>13</v>
      </c>
      <c r="S206" s="4" t="s">
        <v>7</v>
      </c>
      <c r="T206" s="4" t="s">
        <v>13</v>
      </c>
      <c r="U206" s="4" t="s">
        <v>13</v>
      </c>
      <c r="V206" s="4" t="s">
        <v>11</v>
      </c>
    </row>
    <row r="207" spans="1:22">
      <c r="A207" t="n">
        <v>3711</v>
      </c>
      <c r="B207" s="27" t="n">
        <v>19</v>
      </c>
      <c r="C207" s="7" t="n">
        <v>83</v>
      </c>
      <c r="D207" s="7" t="s">
        <v>103</v>
      </c>
      <c r="E207" s="7" t="s">
        <v>104</v>
      </c>
      <c r="F207" s="7" t="s">
        <v>14</v>
      </c>
      <c r="G207" s="7" t="n">
        <v>0</v>
      </c>
      <c r="H207" s="7" t="n">
        <v>1</v>
      </c>
      <c r="I207" s="7" t="n">
        <v>0</v>
      </c>
      <c r="J207" s="7" t="n">
        <v>0</v>
      </c>
      <c r="K207" s="7" t="n">
        <v>67.0599975585938</v>
      </c>
      <c r="L207" s="7" t="n">
        <v>180</v>
      </c>
      <c r="M207" s="7" t="n">
        <v>1</v>
      </c>
      <c r="N207" s="7" t="n">
        <v>1.60000002384186</v>
      </c>
      <c r="O207" s="7" t="n">
        <v>0.0900000035762787</v>
      </c>
      <c r="P207" s="7" t="s">
        <v>14</v>
      </c>
      <c r="Q207" s="7" t="s">
        <v>14</v>
      </c>
      <c r="R207" s="7" t="n">
        <v>-1</v>
      </c>
      <c r="S207" s="7" t="n">
        <v>0</v>
      </c>
      <c r="T207" s="7" t="n">
        <v>0</v>
      </c>
      <c r="U207" s="7" t="n">
        <v>0</v>
      </c>
      <c r="V207" s="7" t="n">
        <v>0</v>
      </c>
    </row>
    <row r="208" spans="1:22">
      <c r="A208" t="s">
        <v>4</v>
      </c>
      <c r="B208" s="4" t="s">
        <v>5</v>
      </c>
      <c r="C208" s="4" t="s">
        <v>11</v>
      </c>
      <c r="D208" s="4" t="s">
        <v>8</v>
      </c>
      <c r="E208" s="4" t="s">
        <v>8</v>
      </c>
      <c r="F208" s="4" t="s">
        <v>8</v>
      </c>
      <c r="G208" s="4" t="s">
        <v>7</v>
      </c>
      <c r="H208" s="4" t="s">
        <v>13</v>
      </c>
      <c r="I208" s="4" t="s">
        <v>12</v>
      </c>
      <c r="J208" s="4" t="s">
        <v>12</v>
      </c>
      <c r="K208" s="4" t="s">
        <v>12</v>
      </c>
      <c r="L208" s="4" t="s">
        <v>12</v>
      </c>
      <c r="M208" s="4" t="s">
        <v>12</v>
      </c>
      <c r="N208" s="4" t="s">
        <v>12</v>
      </c>
      <c r="O208" s="4" t="s">
        <v>12</v>
      </c>
      <c r="P208" s="4" t="s">
        <v>8</v>
      </c>
      <c r="Q208" s="4" t="s">
        <v>8</v>
      </c>
      <c r="R208" s="4" t="s">
        <v>13</v>
      </c>
      <c r="S208" s="4" t="s">
        <v>7</v>
      </c>
      <c r="T208" s="4" t="s">
        <v>13</v>
      </c>
      <c r="U208" s="4" t="s">
        <v>13</v>
      </c>
      <c r="V208" s="4" t="s">
        <v>11</v>
      </c>
    </row>
    <row r="209" spans="1:22">
      <c r="A209" t="n">
        <v>3792</v>
      </c>
      <c r="B209" s="27" t="n">
        <v>19</v>
      </c>
      <c r="C209" s="7" t="n">
        <v>86</v>
      </c>
      <c r="D209" s="7" t="s">
        <v>105</v>
      </c>
      <c r="E209" s="7" t="s">
        <v>106</v>
      </c>
      <c r="F209" s="7" t="s">
        <v>14</v>
      </c>
      <c r="G209" s="7" t="n">
        <v>0</v>
      </c>
      <c r="H209" s="7" t="n">
        <v>1</v>
      </c>
      <c r="I209" s="7" t="n">
        <v>0</v>
      </c>
      <c r="J209" s="7" t="n">
        <v>0</v>
      </c>
      <c r="K209" s="7" t="n">
        <v>67.0599975585938</v>
      </c>
      <c r="L209" s="7" t="n">
        <v>180</v>
      </c>
      <c r="M209" s="7" t="n">
        <v>1</v>
      </c>
      <c r="N209" s="7" t="n">
        <v>1.60000002384186</v>
      </c>
      <c r="O209" s="7" t="n">
        <v>0.0900000035762787</v>
      </c>
      <c r="P209" s="7" t="s">
        <v>14</v>
      </c>
      <c r="Q209" s="7" t="s">
        <v>14</v>
      </c>
      <c r="R209" s="7" t="n">
        <v>-1</v>
      </c>
      <c r="S209" s="7" t="n">
        <v>0</v>
      </c>
      <c r="T209" s="7" t="n">
        <v>0</v>
      </c>
      <c r="U209" s="7" t="n">
        <v>0</v>
      </c>
      <c r="V209" s="7" t="n">
        <v>0</v>
      </c>
    </row>
    <row r="210" spans="1:22">
      <c r="A210" t="s">
        <v>4</v>
      </c>
      <c r="B210" s="4" t="s">
        <v>5</v>
      </c>
      <c r="C210" s="4" t="s">
        <v>11</v>
      </c>
      <c r="D210" s="4" t="s">
        <v>8</v>
      </c>
      <c r="E210" s="4" t="s">
        <v>8</v>
      </c>
      <c r="F210" s="4" t="s">
        <v>8</v>
      </c>
      <c r="G210" s="4" t="s">
        <v>7</v>
      </c>
      <c r="H210" s="4" t="s">
        <v>13</v>
      </c>
      <c r="I210" s="4" t="s">
        <v>12</v>
      </c>
      <c r="J210" s="4" t="s">
        <v>12</v>
      </c>
      <c r="K210" s="4" t="s">
        <v>12</v>
      </c>
      <c r="L210" s="4" t="s">
        <v>12</v>
      </c>
      <c r="M210" s="4" t="s">
        <v>12</v>
      </c>
      <c r="N210" s="4" t="s">
        <v>12</v>
      </c>
      <c r="O210" s="4" t="s">
        <v>12</v>
      </c>
      <c r="P210" s="4" t="s">
        <v>8</v>
      </c>
      <c r="Q210" s="4" t="s">
        <v>8</v>
      </c>
      <c r="R210" s="4" t="s">
        <v>13</v>
      </c>
      <c r="S210" s="4" t="s">
        <v>7</v>
      </c>
      <c r="T210" s="4" t="s">
        <v>13</v>
      </c>
      <c r="U210" s="4" t="s">
        <v>13</v>
      </c>
      <c r="V210" s="4" t="s">
        <v>11</v>
      </c>
    </row>
    <row r="211" spans="1:22">
      <c r="A211" t="n">
        <v>3874</v>
      </c>
      <c r="B211" s="27" t="n">
        <v>19</v>
      </c>
      <c r="C211" s="7" t="n">
        <v>1660</v>
      </c>
      <c r="D211" s="7" t="s">
        <v>107</v>
      </c>
      <c r="E211" s="7" t="s">
        <v>108</v>
      </c>
      <c r="F211" s="7" t="s">
        <v>14</v>
      </c>
      <c r="G211" s="7" t="n">
        <v>0</v>
      </c>
      <c r="H211" s="7" t="n">
        <v>1</v>
      </c>
      <c r="I211" s="7" t="n">
        <v>0</v>
      </c>
      <c r="J211" s="7" t="n">
        <v>0</v>
      </c>
      <c r="K211" s="7" t="n">
        <v>67.0599975585938</v>
      </c>
      <c r="L211" s="7" t="n">
        <v>180</v>
      </c>
      <c r="M211" s="7" t="n">
        <v>1</v>
      </c>
      <c r="N211" s="7" t="n">
        <v>1.60000002384186</v>
      </c>
      <c r="O211" s="7" t="n">
        <v>0.0900000035762787</v>
      </c>
      <c r="P211" s="7" t="s">
        <v>109</v>
      </c>
      <c r="Q211" s="7" t="s">
        <v>14</v>
      </c>
      <c r="R211" s="7" t="n">
        <v>-1</v>
      </c>
      <c r="S211" s="7" t="n">
        <v>0</v>
      </c>
      <c r="T211" s="7" t="n">
        <v>0</v>
      </c>
      <c r="U211" s="7" t="n">
        <v>0</v>
      </c>
      <c r="V211" s="7" t="n">
        <v>0</v>
      </c>
    </row>
    <row r="212" spans="1:22">
      <c r="A212" t="s">
        <v>4</v>
      </c>
      <c r="B212" s="4" t="s">
        <v>5</v>
      </c>
      <c r="C212" s="4" t="s">
        <v>11</v>
      </c>
      <c r="D212" s="4" t="s">
        <v>8</v>
      </c>
      <c r="E212" s="4" t="s">
        <v>8</v>
      </c>
      <c r="F212" s="4" t="s">
        <v>8</v>
      </c>
      <c r="G212" s="4" t="s">
        <v>7</v>
      </c>
      <c r="H212" s="4" t="s">
        <v>13</v>
      </c>
      <c r="I212" s="4" t="s">
        <v>12</v>
      </c>
      <c r="J212" s="4" t="s">
        <v>12</v>
      </c>
      <c r="K212" s="4" t="s">
        <v>12</v>
      </c>
      <c r="L212" s="4" t="s">
        <v>12</v>
      </c>
      <c r="M212" s="4" t="s">
        <v>12</v>
      </c>
      <c r="N212" s="4" t="s">
        <v>12</v>
      </c>
      <c r="O212" s="4" t="s">
        <v>12</v>
      </c>
      <c r="P212" s="4" t="s">
        <v>8</v>
      </c>
      <c r="Q212" s="4" t="s">
        <v>8</v>
      </c>
      <c r="R212" s="4" t="s">
        <v>13</v>
      </c>
      <c r="S212" s="4" t="s">
        <v>7</v>
      </c>
      <c r="T212" s="4" t="s">
        <v>13</v>
      </c>
      <c r="U212" s="4" t="s">
        <v>13</v>
      </c>
      <c r="V212" s="4" t="s">
        <v>11</v>
      </c>
    </row>
    <row r="213" spans="1:22">
      <c r="A213" t="n">
        <v>3965</v>
      </c>
      <c r="B213" s="27" t="n">
        <v>19</v>
      </c>
      <c r="C213" s="7" t="n">
        <v>1661</v>
      </c>
      <c r="D213" s="7" t="s">
        <v>110</v>
      </c>
      <c r="E213" s="7" t="s">
        <v>111</v>
      </c>
      <c r="F213" s="7" t="s">
        <v>14</v>
      </c>
      <c r="G213" s="7" t="n">
        <v>0</v>
      </c>
      <c r="H213" s="7" t="n">
        <v>1</v>
      </c>
      <c r="I213" s="7" t="n">
        <v>0</v>
      </c>
      <c r="J213" s="7" t="n">
        <v>0</v>
      </c>
      <c r="K213" s="7" t="n">
        <v>67.0599975585938</v>
      </c>
      <c r="L213" s="7" t="n">
        <v>180</v>
      </c>
      <c r="M213" s="7" t="n">
        <v>1</v>
      </c>
      <c r="N213" s="7" t="n">
        <v>1.60000002384186</v>
      </c>
      <c r="O213" s="7" t="n">
        <v>0.0900000035762787</v>
      </c>
      <c r="P213" s="7" t="s">
        <v>112</v>
      </c>
      <c r="Q213" s="7" t="s">
        <v>14</v>
      </c>
      <c r="R213" s="7" t="n">
        <v>-1</v>
      </c>
      <c r="S213" s="7" t="n">
        <v>0</v>
      </c>
      <c r="T213" s="7" t="n">
        <v>0</v>
      </c>
      <c r="U213" s="7" t="n">
        <v>0</v>
      </c>
      <c r="V213" s="7" t="n">
        <v>0</v>
      </c>
    </row>
    <row r="214" spans="1:22">
      <c r="A214" t="s">
        <v>4</v>
      </c>
      <c r="B214" s="4" t="s">
        <v>5</v>
      </c>
      <c r="C214" s="4" t="s">
        <v>11</v>
      </c>
      <c r="D214" s="4" t="s">
        <v>8</v>
      </c>
      <c r="E214" s="4" t="s">
        <v>8</v>
      </c>
      <c r="F214" s="4" t="s">
        <v>8</v>
      </c>
      <c r="G214" s="4" t="s">
        <v>7</v>
      </c>
      <c r="H214" s="4" t="s">
        <v>13</v>
      </c>
      <c r="I214" s="4" t="s">
        <v>12</v>
      </c>
      <c r="J214" s="4" t="s">
        <v>12</v>
      </c>
      <c r="K214" s="4" t="s">
        <v>12</v>
      </c>
      <c r="L214" s="4" t="s">
        <v>12</v>
      </c>
      <c r="M214" s="4" t="s">
        <v>12</v>
      </c>
      <c r="N214" s="4" t="s">
        <v>12</v>
      </c>
      <c r="O214" s="4" t="s">
        <v>12</v>
      </c>
      <c r="P214" s="4" t="s">
        <v>8</v>
      </c>
      <c r="Q214" s="4" t="s">
        <v>8</v>
      </c>
      <c r="R214" s="4" t="s">
        <v>13</v>
      </c>
      <c r="S214" s="4" t="s">
        <v>7</v>
      </c>
      <c r="T214" s="4" t="s">
        <v>13</v>
      </c>
      <c r="U214" s="4" t="s">
        <v>13</v>
      </c>
      <c r="V214" s="4" t="s">
        <v>11</v>
      </c>
    </row>
    <row r="215" spans="1:22">
      <c r="A215" t="n">
        <v>4049</v>
      </c>
      <c r="B215" s="27" t="n">
        <v>19</v>
      </c>
      <c r="C215" s="7" t="n">
        <v>1662</v>
      </c>
      <c r="D215" s="7" t="s">
        <v>113</v>
      </c>
      <c r="E215" s="7" t="s">
        <v>114</v>
      </c>
      <c r="F215" s="7" t="s">
        <v>14</v>
      </c>
      <c r="G215" s="7" t="n">
        <v>0</v>
      </c>
      <c r="H215" s="7" t="n">
        <v>1</v>
      </c>
      <c r="I215" s="7" t="n">
        <v>0</v>
      </c>
      <c r="J215" s="7" t="n">
        <v>0</v>
      </c>
      <c r="K215" s="7" t="n">
        <v>67.0599975585938</v>
      </c>
      <c r="L215" s="7" t="n">
        <v>180</v>
      </c>
      <c r="M215" s="7" t="n">
        <v>1</v>
      </c>
      <c r="N215" s="7" t="n">
        <v>1.60000002384186</v>
      </c>
      <c r="O215" s="7" t="n">
        <v>0.0900000035762787</v>
      </c>
      <c r="P215" s="7" t="s">
        <v>115</v>
      </c>
      <c r="Q215" s="7" t="s">
        <v>14</v>
      </c>
      <c r="R215" s="7" t="n">
        <v>-1</v>
      </c>
      <c r="S215" s="7" t="n">
        <v>0</v>
      </c>
      <c r="T215" s="7" t="n">
        <v>0</v>
      </c>
      <c r="U215" s="7" t="n">
        <v>0</v>
      </c>
      <c r="V215" s="7" t="n">
        <v>0</v>
      </c>
    </row>
    <row r="216" spans="1:22">
      <c r="A216" t="s">
        <v>4</v>
      </c>
      <c r="B216" s="4" t="s">
        <v>5</v>
      </c>
      <c r="C216" s="4" t="s">
        <v>11</v>
      </c>
      <c r="D216" s="4" t="s">
        <v>8</v>
      </c>
      <c r="E216" s="4" t="s">
        <v>8</v>
      </c>
      <c r="F216" s="4" t="s">
        <v>8</v>
      </c>
      <c r="G216" s="4" t="s">
        <v>7</v>
      </c>
      <c r="H216" s="4" t="s">
        <v>13</v>
      </c>
      <c r="I216" s="4" t="s">
        <v>12</v>
      </c>
      <c r="J216" s="4" t="s">
        <v>12</v>
      </c>
      <c r="K216" s="4" t="s">
        <v>12</v>
      </c>
      <c r="L216" s="4" t="s">
        <v>12</v>
      </c>
      <c r="M216" s="4" t="s">
        <v>12</v>
      </c>
      <c r="N216" s="4" t="s">
        <v>12</v>
      </c>
      <c r="O216" s="4" t="s">
        <v>12</v>
      </c>
      <c r="P216" s="4" t="s">
        <v>8</v>
      </c>
      <c r="Q216" s="4" t="s">
        <v>8</v>
      </c>
      <c r="R216" s="4" t="s">
        <v>13</v>
      </c>
      <c r="S216" s="4" t="s">
        <v>7</v>
      </c>
      <c r="T216" s="4" t="s">
        <v>13</v>
      </c>
      <c r="U216" s="4" t="s">
        <v>13</v>
      </c>
      <c r="V216" s="4" t="s">
        <v>11</v>
      </c>
    </row>
    <row r="217" spans="1:22">
      <c r="A217" t="n">
        <v>4133</v>
      </c>
      <c r="B217" s="27" t="n">
        <v>19</v>
      </c>
      <c r="C217" s="7" t="n">
        <v>1663</v>
      </c>
      <c r="D217" s="7" t="s">
        <v>110</v>
      </c>
      <c r="E217" s="7" t="s">
        <v>111</v>
      </c>
      <c r="F217" s="7" t="s">
        <v>14</v>
      </c>
      <c r="G217" s="7" t="n">
        <v>0</v>
      </c>
      <c r="H217" s="7" t="n">
        <v>1</v>
      </c>
      <c r="I217" s="7" t="n">
        <v>0</v>
      </c>
      <c r="J217" s="7" t="n">
        <v>0</v>
      </c>
      <c r="K217" s="7" t="n">
        <v>67.0599975585938</v>
      </c>
      <c r="L217" s="7" t="n">
        <v>180</v>
      </c>
      <c r="M217" s="7" t="n">
        <v>1</v>
      </c>
      <c r="N217" s="7" t="n">
        <v>1.60000002384186</v>
      </c>
      <c r="O217" s="7" t="n">
        <v>0.0900000035762787</v>
      </c>
      <c r="P217" s="7" t="s">
        <v>112</v>
      </c>
      <c r="Q217" s="7" t="s">
        <v>14</v>
      </c>
      <c r="R217" s="7" t="n">
        <v>-1</v>
      </c>
      <c r="S217" s="7" t="n">
        <v>0</v>
      </c>
      <c r="T217" s="7" t="n">
        <v>0</v>
      </c>
      <c r="U217" s="7" t="n">
        <v>0</v>
      </c>
      <c r="V217" s="7" t="n">
        <v>0</v>
      </c>
    </row>
    <row r="218" spans="1:22">
      <c r="A218" t="s">
        <v>4</v>
      </c>
      <c r="B218" s="4" t="s">
        <v>5</v>
      </c>
      <c r="C218" s="4" t="s">
        <v>11</v>
      </c>
      <c r="D218" s="4" t="s">
        <v>8</v>
      </c>
      <c r="E218" s="4" t="s">
        <v>8</v>
      </c>
      <c r="F218" s="4" t="s">
        <v>8</v>
      </c>
      <c r="G218" s="4" t="s">
        <v>7</v>
      </c>
      <c r="H218" s="4" t="s">
        <v>13</v>
      </c>
      <c r="I218" s="4" t="s">
        <v>12</v>
      </c>
      <c r="J218" s="4" t="s">
        <v>12</v>
      </c>
      <c r="K218" s="4" t="s">
        <v>12</v>
      </c>
      <c r="L218" s="4" t="s">
        <v>12</v>
      </c>
      <c r="M218" s="4" t="s">
        <v>12</v>
      </c>
      <c r="N218" s="4" t="s">
        <v>12</v>
      </c>
      <c r="O218" s="4" t="s">
        <v>12</v>
      </c>
      <c r="P218" s="4" t="s">
        <v>8</v>
      </c>
      <c r="Q218" s="4" t="s">
        <v>8</v>
      </c>
      <c r="R218" s="4" t="s">
        <v>13</v>
      </c>
      <c r="S218" s="4" t="s">
        <v>7</v>
      </c>
      <c r="T218" s="4" t="s">
        <v>13</v>
      </c>
      <c r="U218" s="4" t="s">
        <v>13</v>
      </c>
      <c r="V218" s="4" t="s">
        <v>11</v>
      </c>
    </row>
    <row r="219" spans="1:22">
      <c r="A219" t="n">
        <v>4217</v>
      </c>
      <c r="B219" s="27" t="n">
        <v>19</v>
      </c>
      <c r="C219" s="7" t="n">
        <v>1664</v>
      </c>
      <c r="D219" s="7" t="s">
        <v>107</v>
      </c>
      <c r="E219" s="7" t="s">
        <v>108</v>
      </c>
      <c r="F219" s="7" t="s">
        <v>14</v>
      </c>
      <c r="G219" s="7" t="n">
        <v>0</v>
      </c>
      <c r="H219" s="7" t="n">
        <v>1</v>
      </c>
      <c r="I219" s="7" t="n">
        <v>0</v>
      </c>
      <c r="J219" s="7" t="n">
        <v>0</v>
      </c>
      <c r="K219" s="7" t="n">
        <v>67.0599975585938</v>
      </c>
      <c r="L219" s="7" t="n">
        <v>180</v>
      </c>
      <c r="M219" s="7" t="n">
        <v>1</v>
      </c>
      <c r="N219" s="7" t="n">
        <v>1.60000002384186</v>
      </c>
      <c r="O219" s="7" t="n">
        <v>0.0900000035762787</v>
      </c>
      <c r="P219" s="7" t="s">
        <v>109</v>
      </c>
      <c r="Q219" s="7" t="s">
        <v>14</v>
      </c>
      <c r="R219" s="7" t="n">
        <v>-1</v>
      </c>
      <c r="S219" s="7" t="n">
        <v>0</v>
      </c>
      <c r="T219" s="7" t="n">
        <v>0</v>
      </c>
      <c r="U219" s="7" t="n">
        <v>0</v>
      </c>
      <c r="V219" s="7" t="n">
        <v>0</v>
      </c>
    </row>
    <row r="220" spans="1:22">
      <c r="A220" t="s">
        <v>4</v>
      </c>
      <c r="B220" s="4" t="s">
        <v>5</v>
      </c>
      <c r="C220" s="4" t="s">
        <v>11</v>
      </c>
      <c r="D220" s="4" t="s">
        <v>8</v>
      </c>
      <c r="E220" s="4" t="s">
        <v>8</v>
      </c>
      <c r="F220" s="4" t="s">
        <v>8</v>
      </c>
      <c r="G220" s="4" t="s">
        <v>7</v>
      </c>
      <c r="H220" s="4" t="s">
        <v>13</v>
      </c>
      <c r="I220" s="4" t="s">
        <v>12</v>
      </c>
      <c r="J220" s="4" t="s">
        <v>12</v>
      </c>
      <c r="K220" s="4" t="s">
        <v>12</v>
      </c>
      <c r="L220" s="4" t="s">
        <v>12</v>
      </c>
      <c r="M220" s="4" t="s">
        <v>12</v>
      </c>
      <c r="N220" s="4" t="s">
        <v>12</v>
      </c>
      <c r="O220" s="4" t="s">
        <v>12</v>
      </c>
      <c r="P220" s="4" t="s">
        <v>8</v>
      </c>
      <c r="Q220" s="4" t="s">
        <v>8</v>
      </c>
      <c r="R220" s="4" t="s">
        <v>13</v>
      </c>
      <c r="S220" s="4" t="s">
        <v>7</v>
      </c>
      <c r="T220" s="4" t="s">
        <v>13</v>
      </c>
      <c r="U220" s="4" t="s">
        <v>13</v>
      </c>
      <c r="V220" s="4" t="s">
        <v>11</v>
      </c>
    </row>
    <row r="221" spans="1:22">
      <c r="A221" t="n">
        <v>4308</v>
      </c>
      <c r="B221" s="27" t="n">
        <v>19</v>
      </c>
      <c r="C221" s="7" t="n">
        <v>999</v>
      </c>
      <c r="D221" s="7" t="s">
        <v>116</v>
      </c>
      <c r="E221" s="7" t="s">
        <v>117</v>
      </c>
      <c r="F221" s="7" t="s">
        <v>14</v>
      </c>
      <c r="G221" s="7" t="n">
        <v>0</v>
      </c>
      <c r="H221" s="7" t="n">
        <v>1</v>
      </c>
      <c r="I221" s="7" t="n">
        <v>0</v>
      </c>
      <c r="J221" s="7" t="n">
        <v>-500.010009765625</v>
      </c>
      <c r="K221" s="7" t="n">
        <v>-0.370000004768372</v>
      </c>
      <c r="L221" s="7" t="n">
        <v>0</v>
      </c>
      <c r="M221" s="7" t="n">
        <v>1</v>
      </c>
      <c r="N221" s="7" t="n">
        <v>1.60000002384186</v>
      </c>
      <c r="O221" s="7" t="n">
        <v>0.0900000035762787</v>
      </c>
      <c r="P221" s="7" t="s">
        <v>14</v>
      </c>
      <c r="Q221" s="7" t="s">
        <v>14</v>
      </c>
      <c r="R221" s="7" t="n">
        <v>-1</v>
      </c>
      <c r="S221" s="7" t="n">
        <v>0</v>
      </c>
      <c r="T221" s="7" t="n">
        <v>0</v>
      </c>
      <c r="U221" s="7" t="n">
        <v>0</v>
      </c>
      <c r="V221" s="7" t="n">
        <v>0</v>
      </c>
    </row>
    <row r="222" spans="1:22">
      <c r="A222" t="s">
        <v>4</v>
      </c>
      <c r="B222" s="4" t="s">
        <v>5</v>
      </c>
      <c r="C222" s="4" t="s">
        <v>11</v>
      </c>
      <c r="D222" s="4" t="s">
        <v>7</v>
      </c>
      <c r="E222" s="4" t="s">
        <v>7</v>
      </c>
      <c r="F222" s="4" t="s">
        <v>8</v>
      </c>
    </row>
    <row r="223" spans="1:22">
      <c r="A223" t="n">
        <v>4376</v>
      </c>
      <c r="B223" s="14" t="n">
        <v>20</v>
      </c>
      <c r="C223" s="7" t="n">
        <v>0</v>
      </c>
      <c r="D223" s="7" t="n">
        <v>3</v>
      </c>
      <c r="E223" s="7" t="n">
        <v>10</v>
      </c>
      <c r="F223" s="7" t="s">
        <v>118</v>
      </c>
    </row>
    <row r="224" spans="1:22">
      <c r="A224" t="s">
        <v>4</v>
      </c>
      <c r="B224" s="4" t="s">
        <v>5</v>
      </c>
      <c r="C224" s="4" t="s">
        <v>11</v>
      </c>
    </row>
    <row r="225" spans="1:22">
      <c r="A225" t="n">
        <v>4394</v>
      </c>
      <c r="B225" s="25" t="n">
        <v>16</v>
      </c>
      <c r="C225" s="7" t="n">
        <v>0</v>
      </c>
    </row>
    <row r="226" spans="1:22">
      <c r="A226" t="s">
        <v>4</v>
      </c>
      <c r="B226" s="4" t="s">
        <v>5</v>
      </c>
      <c r="C226" s="4" t="s">
        <v>11</v>
      </c>
      <c r="D226" s="4" t="s">
        <v>7</v>
      </c>
      <c r="E226" s="4" t="s">
        <v>7</v>
      </c>
      <c r="F226" s="4" t="s">
        <v>8</v>
      </c>
    </row>
    <row r="227" spans="1:22">
      <c r="A227" t="n">
        <v>4397</v>
      </c>
      <c r="B227" s="14" t="n">
        <v>20</v>
      </c>
      <c r="C227" s="7" t="n">
        <v>11</v>
      </c>
      <c r="D227" s="7" t="n">
        <v>3</v>
      </c>
      <c r="E227" s="7" t="n">
        <v>10</v>
      </c>
      <c r="F227" s="7" t="s">
        <v>118</v>
      </c>
    </row>
    <row r="228" spans="1:22">
      <c r="A228" t="s">
        <v>4</v>
      </c>
      <c r="B228" s="4" t="s">
        <v>5</v>
      </c>
      <c r="C228" s="4" t="s">
        <v>11</v>
      </c>
    </row>
    <row r="229" spans="1:22">
      <c r="A229" t="n">
        <v>4415</v>
      </c>
      <c r="B229" s="25" t="n">
        <v>16</v>
      </c>
      <c r="C229" s="7" t="n">
        <v>0</v>
      </c>
    </row>
    <row r="230" spans="1:22">
      <c r="A230" t="s">
        <v>4</v>
      </c>
      <c r="B230" s="4" t="s">
        <v>5</v>
      </c>
      <c r="C230" s="4" t="s">
        <v>11</v>
      </c>
      <c r="D230" s="4" t="s">
        <v>7</v>
      </c>
      <c r="E230" s="4" t="s">
        <v>7</v>
      </c>
      <c r="F230" s="4" t="s">
        <v>8</v>
      </c>
    </row>
    <row r="231" spans="1:22">
      <c r="A231" t="n">
        <v>4418</v>
      </c>
      <c r="B231" s="14" t="n">
        <v>20</v>
      </c>
      <c r="C231" s="7" t="n">
        <v>1</v>
      </c>
      <c r="D231" s="7" t="n">
        <v>3</v>
      </c>
      <c r="E231" s="7" t="n">
        <v>10</v>
      </c>
      <c r="F231" s="7" t="s">
        <v>118</v>
      </c>
    </row>
    <row r="232" spans="1:22">
      <c r="A232" t="s">
        <v>4</v>
      </c>
      <c r="B232" s="4" t="s">
        <v>5</v>
      </c>
      <c r="C232" s="4" t="s">
        <v>11</v>
      </c>
    </row>
    <row r="233" spans="1:22">
      <c r="A233" t="n">
        <v>4436</v>
      </c>
      <c r="B233" s="25" t="n">
        <v>16</v>
      </c>
      <c r="C233" s="7" t="n">
        <v>0</v>
      </c>
    </row>
    <row r="234" spans="1:22">
      <c r="A234" t="s">
        <v>4</v>
      </c>
      <c r="B234" s="4" t="s">
        <v>5</v>
      </c>
      <c r="C234" s="4" t="s">
        <v>11</v>
      </c>
      <c r="D234" s="4" t="s">
        <v>7</v>
      </c>
      <c r="E234" s="4" t="s">
        <v>7</v>
      </c>
      <c r="F234" s="4" t="s">
        <v>8</v>
      </c>
    </row>
    <row r="235" spans="1:22">
      <c r="A235" t="n">
        <v>4439</v>
      </c>
      <c r="B235" s="14" t="n">
        <v>20</v>
      </c>
      <c r="C235" s="7" t="n">
        <v>2</v>
      </c>
      <c r="D235" s="7" t="n">
        <v>3</v>
      </c>
      <c r="E235" s="7" t="n">
        <v>10</v>
      </c>
      <c r="F235" s="7" t="s">
        <v>118</v>
      </c>
    </row>
    <row r="236" spans="1:22">
      <c r="A236" t="s">
        <v>4</v>
      </c>
      <c r="B236" s="4" t="s">
        <v>5</v>
      </c>
      <c r="C236" s="4" t="s">
        <v>11</v>
      </c>
    </row>
    <row r="237" spans="1:22">
      <c r="A237" t="n">
        <v>4457</v>
      </c>
      <c r="B237" s="25" t="n">
        <v>16</v>
      </c>
      <c r="C237" s="7" t="n">
        <v>0</v>
      </c>
    </row>
    <row r="238" spans="1:22">
      <c r="A238" t="s">
        <v>4</v>
      </c>
      <c r="B238" s="4" t="s">
        <v>5</v>
      </c>
      <c r="C238" s="4" t="s">
        <v>11</v>
      </c>
      <c r="D238" s="4" t="s">
        <v>7</v>
      </c>
      <c r="E238" s="4" t="s">
        <v>7</v>
      </c>
      <c r="F238" s="4" t="s">
        <v>8</v>
      </c>
    </row>
    <row r="239" spans="1:22">
      <c r="A239" t="n">
        <v>4460</v>
      </c>
      <c r="B239" s="14" t="n">
        <v>20</v>
      </c>
      <c r="C239" s="7" t="n">
        <v>3</v>
      </c>
      <c r="D239" s="7" t="n">
        <v>3</v>
      </c>
      <c r="E239" s="7" t="n">
        <v>10</v>
      </c>
      <c r="F239" s="7" t="s">
        <v>118</v>
      </c>
    </row>
    <row r="240" spans="1:22">
      <c r="A240" t="s">
        <v>4</v>
      </c>
      <c r="B240" s="4" t="s">
        <v>5</v>
      </c>
      <c r="C240" s="4" t="s">
        <v>11</v>
      </c>
    </row>
    <row r="241" spans="1:6">
      <c r="A241" t="n">
        <v>4478</v>
      </c>
      <c r="B241" s="25" t="n">
        <v>16</v>
      </c>
      <c r="C241" s="7" t="n">
        <v>0</v>
      </c>
    </row>
    <row r="242" spans="1:6">
      <c r="A242" t="s">
        <v>4</v>
      </c>
      <c r="B242" s="4" t="s">
        <v>5</v>
      </c>
      <c r="C242" s="4" t="s">
        <v>11</v>
      </c>
      <c r="D242" s="4" t="s">
        <v>7</v>
      </c>
      <c r="E242" s="4" t="s">
        <v>7</v>
      </c>
      <c r="F242" s="4" t="s">
        <v>8</v>
      </c>
    </row>
    <row r="243" spans="1:6">
      <c r="A243" t="n">
        <v>4481</v>
      </c>
      <c r="B243" s="14" t="n">
        <v>20</v>
      </c>
      <c r="C243" s="7" t="n">
        <v>4</v>
      </c>
      <c r="D243" s="7" t="n">
        <v>3</v>
      </c>
      <c r="E243" s="7" t="n">
        <v>10</v>
      </c>
      <c r="F243" s="7" t="s">
        <v>118</v>
      </c>
    </row>
    <row r="244" spans="1:6">
      <c r="A244" t="s">
        <v>4</v>
      </c>
      <c r="B244" s="4" t="s">
        <v>5</v>
      </c>
      <c r="C244" s="4" t="s">
        <v>11</v>
      </c>
    </row>
    <row r="245" spans="1:6">
      <c r="A245" t="n">
        <v>4499</v>
      </c>
      <c r="B245" s="25" t="n">
        <v>16</v>
      </c>
      <c r="C245" s="7" t="n">
        <v>0</v>
      </c>
    </row>
    <row r="246" spans="1:6">
      <c r="A246" t="s">
        <v>4</v>
      </c>
      <c r="B246" s="4" t="s">
        <v>5</v>
      </c>
      <c r="C246" s="4" t="s">
        <v>11</v>
      </c>
      <c r="D246" s="4" t="s">
        <v>7</v>
      </c>
      <c r="E246" s="4" t="s">
        <v>7</v>
      </c>
      <c r="F246" s="4" t="s">
        <v>8</v>
      </c>
    </row>
    <row r="247" spans="1:6">
      <c r="A247" t="n">
        <v>4502</v>
      </c>
      <c r="B247" s="14" t="n">
        <v>20</v>
      </c>
      <c r="C247" s="7" t="n">
        <v>5</v>
      </c>
      <c r="D247" s="7" t="n">
        <v>3</v>
      </c>
      <c r="E247" s="7" t="n">
        <v>10</v>
      </c>
      <c r="F247" s="7" t="s">
        <v>118</v>
      </c>
    </row>
    <row r="248" spans="1:6">
      <c r="A248" t="s">
        <v>4</v>
      </c>
      <c r="B248" s="4" t="s">
        <v>5</v>
      </c>
      <c r="C248" s="4" t="s">
        <v>11</v>
      </c>
    </row>
    <row r="249" spans="1:6">
      <c r="A249" t="n">
        <v>4520</v>
      </c>
      <c r="B249" s="25" t="n">
        <v>16</v>
      </c>
      <c r="C249" s="7" t="n">
        <v>0</v>
      </c>
    </row>
    <row r="250" spans="1:6">
      <c r="A250" t="s">
        <v>4</v>
      </c>
      <c r="B250" s="4" t="s">
        <v>5</v>
      </c>
      <c r="C250" s="4" t="s">
        <v>11</v>
      </c>
      <c r="D250" s="4" t="s">
        <v>7</v>
      </c>
      <c r="E250" s="4" t="s">
        <v>7</v>
      </c>
      <c r="F250" s="4" t="s">
        <v>8</v>
      </c>
    </row>
    <row r="251" spans="1:6">
      <c r="A251" t="n">
        <v>4523</v>
      </c>
      <c r="B251" s="14" t="n">
        <v>20</v>
      </c>
      <c r="C251" s="7" t="n">
        <v>6</v>
      </c>
      <c r="D251" s="7" t="n">
        <v>3</v>
      </c>
      <c r="E251" s="7" t="n">
        <v>10</v>
      </c>
      <c r="F251" s="7" t="s">
        <v>118</v>
      </c>
    </row>
    <row r="252" spans="1:6">
      <c r="A252" t="s">
        <v>4</v>
      </c>
      <c r="B252" s="4" t="s">
        <v>5</v>
      </c>
      <c r="C252" s="4" t="s">
        <v>11</v>
      </c>
    </row>
    <row r="253" spans="1:6">
      <c r="A253" t="n">
        <v>4541</v>
      </c>
      <c r="B253" s="25" t="n">
        <v>16</v>
      </c>
      <c r="C253" s="7" t="n">
        <v>0</v>
      </c>
    </row>
    <row r="254" spans="1:6">
      <c r="A254" t="s">
        <v>4</v>
      </c>
      <c r="B254" s="4" t="s">
        <v>5</v>
      </c>
      <c r="C254" s="4" t="s">
        <v>11</v>
      </c>
      <c r="D254" s="4" t="s">
        <v>7</v>
      </c>
      <c r="E254" s="4" t="s">
        <v>7</v>
      </c>
      <c r="F254" s="4" t="s">
        <v>8</v>
      </c>
    </row>
    <row r="255" spans="1:6">
      <c r="A255" t="n">
        <v>4544</v>
      </c>
      <c r="B255" s="14" t="n">
        <v>20</v>
      </c>
      <c r="C255" s="7" t="n">
        <v>7</v>
      </c>
      <c r="D255" s="7" t="n">
        <v>3</v>
      </c>
      <c r="E255" s="7" t="n">
        <v>10</v>
      </c>
      <c r="F255" s="7" t="s">
        <v>118</v>
      </c>
    </row>
    <row r="256" spans="1:6">
      <c r="A256" t="s">
        <v>4</v>
      </c>
      <c r="B256" s="4" t="s">
        <v>5</v>
      </c>
      <c r="C256" s="4" t="s">
        <v>11</v>
      </c>
    </row>
    <row r="257" spans="1:6">
      <c r="A257" t="n">
        <v>4562</v>
      </c>
      <c r="B257" s="25" t="n">
        <v>16</v>
      </c>
      <c r="C257" s="7" t="n">
        <v>0</v>
      </c>
    </row>
    <row r="258" spans="1:6">
      <c r="A258" t="s">
        <v>4</v>
      </c>
      <c r="B258" s="4" t="s">
        <v>5</v>
      </c>
      <c r="C258" s="4" t="s">
        <v>11</v>
      </c>
      <c r="D258" s="4" t="s">
        <v>7</v>
      </c>
      <c r="E258" s="4" t="s">
        <v>7</v>
      </c>
      <c r="F258" s="4" t="s">
        <v>8</v>
      </c>
    </row>
    <row r="259" spans="1:6">
      <c r="A259" t="n">
        <v>4565</v>
      </c>
      <c r="B259" s="14" t="n">
        <v>20</v>
      </c>
      <c r="C259" s="7" t="n">
        <v>8</v>
      </c>
      <c r="D259" s="7" t="n">
        <v>3</v>
      </c>
      <c r="E259" s="7" t="n">
        <v>10</v>
      </c>
      <c r="F259" s="7" t="s">
        <v>118</v>
      </c>
    </row>
    <row r="260" spans="1:6">
      <c r="A260" t="s">
        <v>4</v>
      </c>
      <c r="B260" s="4" t="s">
        <v>5</v>
      </c>
      <c r="C260" s="4" t="s">
        <v>11</v>
      </c>
    </row>
    <row r="261" spans="1:6">
      <c r="A261" t="n">
        <v>4583</v>
      </c>
      <c r="B261" s="25" t="n">
        <v>16</v>
      </c>
      <c r="C261" s="7" t="n">
        <v>0</v>
      </c>
    </row>
    <row r="262" spans="1:6">
      <c r="A262" t="s">
        <v>4</v>
      </c>
      <c r="B262" s="4" t="s">
        <v>5</v>
      </c>
      <c r="C262" s="4" t="s">
        <v>11</v>
      </c>
      <c r="D262" s="4" t="s">
        <v>7</v>
      </c>
      <c r="E262" s="4" t="s">
        <v>7</v>
      </c>
      <c r="F262" s="4" t="s">
        <v>8</v>
      </c>
    </row>
    <row r="263" spans="1:6">
      <c r="A263" t="n">
        <v>4586</v>
      </c>
      <c r="B263" s="14" t="n">
        <v>20</v>
      </c>
      <c r="C263" s="7" t="n">
        <v>9</v>
      </c>
      <c r="D263" s="7" t="n">
        <v>3</v>
      </c>
      <c r="E263" s="7" t="n">
        <v>10</v>
      </c>
      <c r="F263" s="7" t="s">
        <v>118</v>
      </c>
    </row>
    <row r="264" spans="1:6">
      <c r="A264" t="s">
        <v>4</v>
      </c>
      <c r="B264" s="4" t="s">
        <v>5</v>
      </c>
      <c r="C264" s="4" t="s">
        <v>11</v>
      </c>
    </row>
    <row r="265" spans="1:6">
      <c r="A265" t="n">
        <v>4604</v>
      </c>
      <c r="B265" s="25" t="n">
        <v>16</v>
      </c>
      <c r="C265" s="7" t="n">
        <v>0</v>
      </c>
    </row>
    <row r="266" spans="1:6">
      <c r="A266" t="s">
        <v>4</v>
      </c>
      <c r="B266" s="4" t="s">
        <v>5</v>
      </c>
      <c r="C266" s="4" t="s">
        <v>11</v>
      </c>
      <c r="D266" s="4" t="s">
        <v>7</v>
      </c>
      <c r="E266" s="4" t="s">
        <v>7</v>
      </c>
      <c r="F266" s="4" t="s">
        <v>8</v>
      </c>
    </row>
    <row r="267" spans="1:6">
      <c r="A267" t="n">
        <v>4607</v>
      </c>
      <c r="B267" s="14" t="n">
        <v>20</v>
      </c>
      <c r="C267" s="7" t="n">
        <v>7032</v>
      </c>
      <c r="D267" s="7" t="n">
        <v>3</v>
      </c>
      <c r="E267" s="7" t="n">
        <v>10</v>
      </c>
      <c r="F267" s="7" t="s">
        <v>118</v>
      </c>
    </row>
    <row r="268" spans="1:6">
      <c r="A268" t="s">
        <v>4</v>
      </c>
      <c r="B268" s="4" t="s">
        <v>5</v>
      </c>
      <c r="C268" s="4" t="s">
        <v>11</v>
      </c>
    </row>
    <row r="269" spans="1:6">
      <c r="A269" t="n">
        <v>4625</v>
      </c>
      <c r="B269" s="25" t="n">
        <v>16</v>
      </c>
      <c r="C269" s="7" t="n">
        <v>0</v>
      </c>
    </row>
    <row r="270" spans="1:6">
      <c r="A270" t="s">
        <v>4</v>
      </c>
      <c r="B270" s="4" t="s">
        <v>5</v>
      </c>
      <c r="C270" s="4" t="s">
        <v>11</v>
      </c>
      <c r="D270" s="4" t="s">
        <v>7</v>
      </c>
      <c r="E270" s="4" t="s">
        <v>7</v>
      </c>
      <c r="F270" s="4" t="s">
        <v>8</v>
      </c>
    </row>
    <row r="271" spans="1:6">
      <c r="A271" t="n">
        <v>4628</v>
      </c>
      <c r="B271" s="14" t="n">
        <v>20</v>
      </c>
      <c r="C271" s="7" t="n">
        <v>7033</v>
      </c>
      <c r="D271" s="7" t="n">
        <v>3</v>
      </c>
      <c r="E271" s="7" t="n">
        <v>10</v>
      </c>
      <c r="F271" s="7" t="s">
        <v>118</v>
      </c>
    </row>
    <row r="272" spans="1:6">
      <c r="A272" t="s">
        <v>4</v>
      </c>
      <c r="B272" s="4" t="s">
        <v>5</v>
      </c>
      <c r="C272" s="4" t="s">
        <v>11</v>
      </c>
    </row>
    <row r="273" spans="1:6">
      <c r="A273" t="n">
        <v>4646</v>
      </c>
      <c r="B273" s="25" t="n">
        <v>16</v>
      </c>
      <c r="C273" s="7" t="n">
        <v>0</v>
      </c>
    </row>
    <row r="274" spans="1:6">
      <c r="A274" t="s">
        <v>4</v>
      </c>
      <c r="B274" s="4" t="s">
        <v>5</v>
      </c>
      <c r="C274" s="4" t="s">
        <v>11</v>
      </c>
      <c r="D274" s="4" t="s">
        <v>7</v>
      </c>
      <c r="E274" s="4" t="s">
        <v>7</v>
      </c>
      <c r="F274" s="4" t="s">
        <v>8</v>
      </c>
    </row>
    <row r="275" spans="1:6">
      <c r="A275" t="n">
        <v>4649</v>
      </c>
      <c r="B275" s="14" t="n">
        <v>20</v>
      </c>
      <c r="C275" s="7" t="n">
        <v>1660</v>
      </c>
      <c r="D275" s="7" t="n">
        <v>3</v>
      </c>
      <c r="E275" s="7" t="n">
        <v>10</v>
      </c>
      <c r="F275" s="7" t="s">
        <v>118</v>
      </c>
    </row>
    <row r="276" spans="1:6">
      <c r="A276" t="s">
        <v>4</v>
      </c>
      <c r="B276" s="4" t="s">
        <v>5</v>
      </c>
      <c r="C276" s="4" t="s">
        <v>11</v>
      </c>
    </row>
    <row r="277" spans="1:6">
      <c r="A277" t="n">
        <v>4667</v>
      </c>
      <c r="B277" s="25" t="n">
        <v>16</v>
      </c>
      <c r="C277" s="7" t="n">
        <v>0</v>
      </c>
    </row>
    <row r="278" spans="1:6">
      <c r="A278" t="s">
        <v>4</v>
      </c>
      <c r="B278" s="4" t="s">
        <v>5</v>
      </c>
      <c r="C278" s="4" t="s">
        <v>11</v>
      </c>
      <c r="D278" s="4" t="s">
        <v>7</v>
      </c>
      <c r="E278" s="4" t="s">
        <v>7</v>
      </c>
      <c r="F278" s="4" t="s">
        <v>8</v>
      </c>
    </row>
    <row r="279" spans="1:6">
      <c r="A279" t="n">
        <v>4670</v>
      </c>
      <c r="B279" s="14" t="n">
        <v>20</v>
      </c>
      <c r="C279" s="7" t="n">
        <v>1661</v>
      </c>
      <c r="D279" s="7" t="n">
        <v>3</v>
      </c>
      <c r="E279" s="7" t="n">
        <v>10</v>
      </c>
      <c r="F279" s="7" t="s">
        <v>118</v>
      </c>
    </row>
    <row r="280" spans="1:6">
      <c r="A280" t="s">
        <v>4</v>
      </c>
      <c r="B280" s="4" t="s">
        <v>5</v>
      </c>
      <c r="C280" s="4" t="s">
        <v>11</v>
      </c>
    </row>
    <row r="281" spans="1:6">
      <c r="A281" t="n">
        <v>4688</v>
      </c>
      <c r="B281" s="25" t="n">
        <v>16</v>
      </c>
      <c r="C281" s="7" t="n">
        <v>0</v>
      </c>
    </row>
    <row r="282" spans="1:6">
      <c r="A282" t="s">
        <v>4</v>
      </c>
      <c r="B282" s="4" t="s">
        <v>5</v>
      </c>
      <c r="C282" s="4" t="s">
        <v>11</v>
      </c>
      <c r="D282" s="4" t="s">
        <v>7</v>
      </c>
      <c r="E282" s="4" t="s">
        <v>7</v>
      </c>
      <c r="F282" s="4" t="s">
        <v>8</v>
      </c>
    </row>
    <row r="283" spans="1:6">
      <c r="A283" t="n">
        <v>4691</v>
      </c>
      <c r="B283" s="14" t="n">
        <v>20</v>
      </c>
      <c r="C283" s="7" t="n">
        <v>1662</v>
      </c>
      <c r="D283" s="7" t="n">
        <v>3</v>
      </c>
      <c r="E283" s="7" t="n">
        <v>10</v>
      </c>
      <c r="F283" s="7" t="s">
        <v>118</v>
      </c>
    </row>
    <row r="284" spans="1:6">
      <c r="A284" t="s">
        <v>4</v>
      </c>
      <c r="B284" s="4" t="s">
        <v>5</v>
      </c>
      <c r="C284" s="4" t="s">
        <v>11</v>
      </c>
    </row>
    <row r="285" spans="1:6">
      <c r="A285" t="n">
        <v>4709</v>
      </c>
      <c r="B285" s="25" t="n">
        <v>16</v>
      </c>
      <c r="C285" s="7" t="n">
        <v>0</v>
      </c>
    </row>
    <row r="286" spans="1:6">
      <c r="A286" t="s">
        <v>4</v>
      </c>
      <c r="B286" s="4" t="s">
        <v>5</v>
      </c>
      <c r="C286" s="4" t="s">
        <v>11</v>
      </c>
      <c r="D286" s="4" t="s">
        <v>7</v>
      </c>
      <c r="E286" s="4" t="s">
        <v>7</v>
      </c>
      <c r="F286" s="4" t="s">
        <v>8</v>
      </c>
    </row>
    <row r="287" spans="1:6">
      <c r="A287" t="n">
        <v>4712</v>
      </c>
      <c r="B287" s="14" t="n">
        <v>20</v>
      </c>
      <c r="C287" s="7" t="n">
        <v>1663</v>
      </c>
      <c r="D287" s="7" t="n">
        <v>3</v>
      </c>
      <c r="E287" s="7" t="n">
        <v>10</v>
      </c>
      <c r="F287" s="7" t="s">
        <v>118</v>
      </c>
    </row>
    <row r="288" spans="1:6">
      <c r="A288" t="s">
        <v>4</v>
      </c>
      <c r="B288" s="4" t="s">
        <v>5</v>
      </c>
      <c r="C288" s="4" t="s">
        <v>11</v>
      </c>
    </row>
    <row r="289" spans="1:6">
      <c r="A289" t="n">
        <v>4730</v>
      </c>
      <c r="B289" s="25" t="n">
        <v>16</v>
      </c>
      <c r="C289" s="7" t="n">
        <v>0</v>
      </c>
    </row>
    <row r="290" spans="1:6">
      <c r="A290" t="s">
        <v>4</v>
      </c>
      <c r="B290" s="4" t="s">
        <v>5</v>
      </c>
      <c r="C290" s="4" t="s">
        <v>11</v>
      </c>
      <c r="D290" s="4" t="s">
        <v>7</v>
      </c>
      <c r="E290" s="4" t="s">
        <v>7</v>
      </c>
      <c r="F290" s="4" t="s">
        <v>8</v>
      </c>
    </row>
    <row r="291" spans="1:6">
      <c r="A291" t="n">
        <v>4733</v>
      </c>
      <c r="B291" s="14" t="n">
        <v>20</v>
      </c>
      <c r="C291" s="7" t="n">
        <v>1664</v>
      </c>
      <c r="D291" s="7" t="n">
        <v>3</v>
      </c>
      <c r="E291" s="7" t="n">
        <v>10</v>
      </c>
      <c r="F291" s="7" t="s">
        <v>118</v>
      </c>
    </row>
    <row r="292" spans="1:6">
      <c r="A292" t="s">
        <v>4</v>
      </c>
      <c r="B292" s="4" t="s">
        <v>5</v>
      </c>
      <c r="C292" s="4" t="s">
        <v>11</v>
      </c>
    </row>
    <row r="293" spans="1:6">
      <c r="A293" t="n">
        <v>4751</v>
      </c>
      <c r="B293" s="25" t="n">
        <v>16</v>
      </c>
      <c r="C293" s="7" t="n">
        <v>0</v>
      </c>
    </row>
    <row r="294" spans="1:6">
      <c r="A294" t="s">
        <v>4</v>
      </c>
      <c r="B294" s="4" t="s">
        <v>5</v>
      </c>
      <c r="C294" s="4" t="s">
        <v>11</v>
      </c>
      <c r="D294" s="4" t="s">
        <v>7</v>
      </c>
      <c r="E294" s="4" t="s">
        <v>7</v>
      </c>
      <c r="F294" s="4" t="s">
        <v>8</v>
      </c>
    </row>
    <row r="295" spans="1:6">
      <c r="A295" t="n">
        <v>4754</v>
      </c>
      <c r="B295" s="14" t="n">
        <v>20</v>
      </c>
      <c r="C295" s="7" t="n">
        <v>30</v>
      </c>
      <c r="D295" s="7" t="n">
        <v>3</v>
      </c>
      <c r="E295" s="7" t="n">
        <v>10</v>
      </c>
      <c r="F295" s="7" t="s">
        <v>118</v>
      </c>
    </row>
    <row r="296" spans="1:6">
      <c r="A296" t="s">
        <v>4</v>
      </c>
      <c r="B296" s="4" t="s">
        <v>5</v>
      </c>
      <c r="C296" s="4" t="s">
        <v>11</v>
      </c>
    </row>
    <row r="297" spans="1:6">
      <c r="A297" t="n">
        <v>4772</v>
      </c>
      <c r="B297" s="25" t="n">
        <v>16</v>
      </c>
      <c r="C297" s="7" t="n">
        <v>0</v>
      </c>
    </row>
    <row r="298" spans="1:6">
      <c r="A298" t="s">
        <v>4</v>
      </c>
      <c r="B298" s="4" t="s">
        <v>5</v>
      </c>
      <c r="C298" s="4" t="s">
        <v>11</v>
      </c>
      <c r="D298" s="4" t="s">
        <v>7</v>
      </c>
      <c r="E298" s="4" t="s">
        <v>7</v>
      </c>
      <c r="F298" s="4" t="s">
        <v>8</v>
      </c>
    </row>
    <row r="299" spans="1:6">
      <c r="A299" t="n">
        <v>4775</v>
      </c>
      <c r="B299" s="14" t="n">
        <v>20</v>
      </c>
      <c r="C299" s="7" t="n">
        <v>89</v>
      </c>
      <c r="D299" s="7" t="n">
        <v>3</v>
      </c>
      <c r="E299" s="7" t="n">
        <v>10</v>
      </c>
      <c r="F299" s="7" t="s">
        <v>118</v>
      </c>
    </row>
    <row r="300" spans="1:6">
      <c r="A300" t="s">
        <v>4</v>
      </c>
      <c r="B300" s="4" t="s">
        <v>5</v>
      </c>
      <c r="C300" s="4" t="s">
        <v>11</v>
      </c>
    </row>
    <row r="301" spans="1:6">
      <c r="A301" t="n">
        <v>4793</v>
      </c>
      <c r="B301" s="25" t="n">
        <v>16</v>
      </c>
      <c r="C301" s="7" t="n">
        <v>0</v>
      </c>
    </row>
    <row r="302" spans="1:6">
      <c r="A302" t="s">
        <v>4</v>
      </c>
      <c r="B302" s="4" t="s">
        <v>5</v>
      </c>
      <c r="C302" s="4" t="s">
        <v>11</v>
      </c>
      <c r="D302" s="4" t="s">
        <v>7</v>
      </c>
      <c r="E302" s="4" t="s">
        <v>7</v>
      </c>
      <c r="F302" s="4" t="s">
        <v>8</v>
      </c>
    </row>
    <row r="303" spans="1:6">
      <c r="A303" t="n">
        <v>4796</v>
      </c>
      <c r="B303" s="14" t="n">
        <v>20</v>
      </c>
      <c r="C303" s="7" t="n">
        <v>83</v>
      </c>
      <c r="D303" s="7" t="n">
        <v>3</v>
      </c>
      <c r="E303" s="7" t="n">
        <v>10</v>
      </c>
      <c r="F303" s="7" t="s">
        <v>118</v>
      </c>
    </row>
    <row r="304" spans="1:6">
      <c r="A304" t="s">
        <v>4</v>
      </c>
      <c r="B304" s="4" t="s">
        <v>5</v>
      </c>
      <c r="C304" s="4" t="s">
        <v>11</v>
      </c>
    </row>
    <row r="305" spans="1:6">
      <c r="A305" t="n">
        <v>4814</v>
      </c>
      <c r="B305" s="25" t="n">
        <v>16</v>
      </c>
      <c r="C305" s="7" t="n">
        <v>0</v>
      </c>
    </row>
    <row r="306" spans="1:6">
      <c r="A306" t="s">
        <v>4</v>
      </c>
      <c r="B306" s="4" t="s">
        <v>5</v>
      </c>
      <c r="C306" s="4" t="s">
        <v>11</v>
      </c>
      <c r="D306" s="4" t="s">
        <v>7</v>
      </c>
      <c r="E306" s="4" t="s">
        <v>7</v>
      </c>
      <c r="F306" s="4" t="s">
        <v>8</v>
      </c>
    </row>
    <row r="307" spans="1:6">
      <c r="A307" t="n">
        <v>4817</v>
      </c>
      <c r="B307" s="14" t="n">
        <v>20</v>
      </c>
      <c r="C307" s="7" t="n">
        <v>86</v>
      </c>
      <c r="D307" s="7" t="n">
        <v>3</v>
      </c>
      <c r="E307" s="7" t="n">
        <v>10</v>
      </c>
      <c r="F307" s="7" t="s">
        <v>118</v>
      </c>
    </row>
    <row r="308" spans="1:6">
      <c r="A308" t="s">
        <v>4</v>
      </c>
      <c r="B308" s="4" t="s">
        <v>5</v>
      </c>
      <c r="C308" s="4" t="s">
        <v>11</v>
      </c>
    </row>
    <row r="309" spans="1:6">
      <c r="A309" t="n">
        <v>4835</v>
      </c>
      <c r="B309" s="25" t="n">
        <v>16</v>
      </c>
      <c r="C309" s="7" t="n">
        <v>0</v>
      </c>
    </row>
    <row r="310" spans="1:6">
      <c r="A310" t="s">
        <v>4</v>
      </c>
      <c r="B310" s="4" t="s">
        <v>5</v>
      </c>
      <c r="C310" s="4" t="s">
        <v>11</v>
      </c>
      <c r="D310" s="4" t="s">
        <v>7</v>
      </c>
      <c r="E310" s="4" t="s">
        <v>7</v>
      </c>
      <c r="F310" s="4" t="s">
        <v>8</v>
      </c>
    </row>
    <row r="311" spans="1:6">
      <c r="A311" t="n">
        <v>4838</v>
      </c>
      <c r="B311" s="14" t="n">
        <v>20</v>
      </c>
      <c r="C311" s="7" t="n">
        <v>118</v>
      </c>
      <c r="D311" s="7" t="n">
        <v>3</v>
      </c>
      <c r="E311" s="7" t="n">
        <v>10</v>
      </c>
      <c r="F311" s="7" t="s">
        <v>118</v>
      </c>
    </row>
    <row r="312" spans="1:6">
      <c r="A312" t="s">
        <v>4</v>
      </c>
      <c r="B312" s="4" t="s">
        <v>5</v>
      </c>
      <c r="C312" s="4" t="s">
        <v>11</v>
      </c>
    </row>
    <row r="313" spans="1:6">
      <c r="A313" t="n">
        <v>4856</v>
      </c>
      <c r="B313" s="25" t="n">
        <v>16</v>
      </c>
      <c r="C313" s="7" t="n">
        <v>0</v>
      </c>
    </row>
    <row r="314" spans="1:6">
      <c r="A314" t="s">
        <v>4</v>
      </c>
      <c r="B314" s="4" t="s">
        <v>5</v>
      </c>
      <c r="C314" s="4" t="s">
        <v>11</v>
      </c>
      <c r="D314" s="4" t="s">
        <v>7</v>
      </c>
      <c r="E314" s="4" t="s">
        <v>7</v>
      </c>
      <c r="F314" s="4" t="s">
        <v>8</v>
      </c>
    </row>
    <row r="315" spans="1:6">
      <c r="A315" t="n">
        <v>4859</v>
      </c>
      <c r="B315" s="14" t="n">
        <v>20</v>
      </c>
      <c r="C315" s="7" t="n">
        <v>95</v>
      </c>
      <c r="D315" s="7" t="n">
        <v>3</v>
      </c>
      <c r="E315" s="7" t="n">
        <v>10</v>
      </c>
      <c r="F315" s="7" t="s">
        <v>118</v>
      </c>
    </row>
    <row r="316" spans="1:6">
      <c r="A316" t="s">
        <v>4</v>
      </c>
      <c r="B316" s="4" t="s">
        <v>5</v>
      </c>
      <c r="C316" s="4" t="s">
        <v>11</v>
      </c>
    </row>
    <row r="317" spans="1:6">
      <c r="A317" t="n">
        <v>4877</v>
      </c>
      <c r="B317" s="25" t="n">
        <v>16</v>
      </c>
      <c r="C317" s="7" t="n">
        <v>0</v>
      </c>
    </row>
    <row r="318" spans="1:6">
      <c r="A318" t="s">
        <v>4</v>
      </c>
      <c r="B318" s="4" t="s">
        <v>5</v>
      </c>
      <c r="C318" s="4" t="s">
        <v>11</v>
      </c>
      <c r="D318" s="4" t="s">
        <v>7</v>
      </c>
      <c r="E318" s="4" t="s">
        <v>7</v>
      </c>
      <c r="F318" s="4" t="s">
        <v>8</v>
      </c>
    </row>
    <row r="319" spans="1:6">
      <c r="A319" t="n">
        <v>4880</v>
      </c>
      <c r="B319" s="14" t="n">
        <v>20</v>
      </c>
      <c r="C319" s="7" t="n">
        <v>119</v>
      </c>
      <c r="D319" s="7" t="n">
        <v>3</v>
      </c>
      <c r="E319" s="7" t="n">
        <v>10</v>
      </c>
      <c r="F319" s="7" t="s">
        <v>118</v>
      </c>
    </row>
    <row r="320" spans="1:6">
      <c r="A320" t="s">
        <v>4</v>
      </c>
      <c r="B320" s="4" t="s">
        <v>5</v>
      </c>
      <c r="C320" s="4" t="s">
        <v>11</v>
      </c>
    </row>
    <row r="321" spans="1:6">
      <c r="A321" t="n">
        <v>4898</v>
      </c>
      <c r="B321" s="25" t="n">
        <v>16</v>
      </c>
      <c r="C321" s="7" t="n">
        <v>0</v>
      </c>
    </row>
    <row r="322" spans="1:6">
      <c r="A322" t="s">
        <v>4</v>
      </c>
      <c r="B322" s="4" t="s">
        <v>5</v>
      </c>
      <c r="C322" s="4" t="s">
        <v>11</v>
      </c>
      <c r="D322" s="4" t="s">
        <v>7</v>
      </c>
      <c r="E322" s="4" t="s">
        <v>7</v>
      </c>
      <c r="F322" s="4" t="s">
        <v>8</v>
      </c>
    </row>
    <row r="323" spans="1:6">
      <c r="A323" t="n">
        <v>4901</v>
      </c>
      <c r="B323" s="14" t="n">
        <v>20</v>
      </c>
      <c r="C323" s="7" t="n">
        <v>110</v>
      </c>
      <c r="D323" s="7" t="n">
        <v>3</v>
      </c>
      <c r="E323" s="7" t="n">
        <v>10</v>
      </c>
      <c r="F323" s="7" t="s">
        <v>118</v>
      </c>
    </row>
    <row r="324" spans="1:6">
      <c r="A324" t="s">
        <v>4</v>
      </c>
      <c r="B324" s="4" t="s">
        <v>5</v>
      </c>
      <c r="C324" s="4" t="s">
        <v>11</v>
      </c>
    </row>
    <row r="325" spans="1:6">
      <c r="A325" t="n">
        <v>4919</v>
      </c>
      <c r="B325" s="25" t="n">
        <v>16</v>
      </c>
      <c r="C325" s="7" t="n">
        <v>0</v>
      </c>
    </row>
    <row r="326" spans="1:6">
      <c r="A326" t="s">
        <v>4</v>
      </c>
      <c r="B326" s="4" t="s">
        <v>5</v>
      </c>
      <c r="C326" s="4" t="s">
        <v>11</v>
      </c>
      <c r="D326" s="4" t="s">
        <v>7</v>
      </c>
      <c r="E326" s="4" t="s">
        <v>7</v>
      </c>
      <c r="F326" s="4" t="s">
        <v>8</v>
      </c>
    </row>
    <row r="327" spans="1:6">
      <c r="A327" t="n">
        <v>4922</v>
      </c>
      <c r="B327" s="14" t="n">
        <v>20</v>
      </c>
      <c r="C327" s="7" t="n">
        <v>100</v>
      </c>
      <c r="D327" s="7" t="n">
        <v>3</v>
      </c>
      <c r="E327" s="7" t="n">
        <v>10</v>
      </c>
      <c r="F327" s="7" t="s">
        <v>118</v>
      </c>
    </row>
    <row r="328" spans="1:6">
      <c r="A328" t="s">
        <v>4</v>
      </c>
      <c r="B328" s="4" t="s">
        <v>5</v>
      </c>
      <c r="C328" s="4" t="s">
        <v>11</v>
      </c>
    </row>
    <row r="329" spans="1:6">
      <c r="A329" t="n">
        <v>4940</v>
      </c>
      <c r="B329" s="25" t="n">
        <v>16</v>
      </c>
      <c r="C329" s="7" t="n">
        <v>0</v>
      </c>
    </row>
    <row r="330" spans="1:6">
      <c r="A330" t="s">
        <v>4</v>
      </c>
      <c r="B330" s="4" t="s">
        <v>5</v>
      </c>
      <c r="C330" s="4" t="s">
        <v>11</v>
      </c>
      <c r="D330" s="4" t="s">
        <v>7</v>
      </c>
      <c r="E330" s="4" t="s">
        <v>7</v>
      </c>
      <c r="F330" s="4" t="s">
        <v>8</v>
      </c>
    </row>
    <row r="331" spans="1:6">
      <c r="A331" t="n">
        <v>4943</v>
      </c>
      <c r="B331" s="14" t="n">
        <v>20</v>
      </c>
      <c r="C331" s="7" t="n">
        <v>88</v>
      </c>
      <c r="D331" s="7" t="n">
        <v>3</v>
      </c>
      <c r="E331" s="7" t="n">
        <v>10</v>
      </c>
      <c r="F331" s="7" t="s">
        <v>118</v>
      </c>
    </row>
    <row r="332" spans="1:6">
      <c r="A332" t="s">
        <v>4</v>
      </c>
      <c r="B332" s="4" t="s">
        <v>5</v>
      </c>
      <c r="C332" s="4" t="s">
        <v>11</v>
      </c>
    </row>
    <row r="333" spans="1:6">
      <c r="A333" t="n">
        <v>4961</v>
      </c>
      <c r="B333" s="25" t="n">
        <v>16</v>
      </c>
      <c r="C333" s="7" t="n">
        <v>0</v>
      </c>
    </row>
    <row r="334" spans="1:6">
      <c r="A334" t="s">
        <v>4</v>
      </c>
      <c r="B334" s="4" t="s">
        <v>5</v>
      </c>
      <c r="C334" s="4" t="s">
        <v>11</v>
      </c>
      <c r="D334" s="4" t="s">
        <v>7</v>
      </c>
      <c r="E334" s="4" t="s">
        <v>7</v>
      </c>
      <c r="F334" s="4" t="s">
        <v>8</v>
      </c>
    </row>
    <row r="335" spans="1:6">
      <c r="A335" t="n">
        <v>4964</v>
      </c>
      <c r="B335" s="14" t="n">
        <v>20</v>
      </c>
      <c r="C335" s="7" t="n">
        <v>120</v>
      </c>
      <c r="D335" s="7" t="n">
        <v>3</v>
      </c>
      <c r="E335" s="7" t="n">
        <v>10</v>
      </c>
      <c r="F335" s="7" t="s">
        <v>118</v>
      </c>
    </row>
    <row r="336" spans="1:6">
      <c r="A336" t="s">
        <v>4</v>
      </c>
      <c r="B336" s="4" t="s">
        <v>5</v>
      </c>
      <c r="C336" s="4" t="s">
        <v>11</v>
      </c>
    </row>
    <row r="337" spans="1:6">
      <c r="A337" t="n">
        <v>4982</v>
      </c>
      <c r="B337" s="25" t="n">
        <v>16</v>
      </c>
      <c r="C337" s="7" t="n">
        <v>0</v>
      </c>
    </row>
    <row r="338" spans="1:6">
      <c r="A338" t="s">
        <v>4</v>
      </c>
      <c r="B338" s="4" t="s">
        <v>5</v>
      </c>
      <c r="C338" s="4" t="s">
        <v>11</v>
      </c>
      <c r="D338" s="4" t="s">
        <v>7</v>
      </c>
      <c r="E338" s="4" t="s">
        <v>7</v>
      </c>
      <c r="F338" s="4" t="s">
        <v>8</v>
      </c>
    </row>
    <row r="339" spans="1:6">
      <c r="A339" t="n">
        <v>4985</v>
      </c>
      <c r="B339" s="14" t="n">
        <v>20</v>
      </c>
      <c r="C339" s="7" t="n">
        <v>92</v>
      </c>
      <c r="D339" s="7" t="n">
        <v>3</v>
      </c>
      <c r="E339" s="7" t="n">
        <v>10</v>
      </c>
      <c r="F339" s="7" t="s">
        <v>118</v>
      </c>
    </row>
    <row r="340" spans="1:6">
      <c r="A340" t="s">
        <v>4</v>
      </c>
      <c r="B340" s="4" t="s">
        <v>5</v>
      </c>
      <c r="C340" s="4" t="s">
        <v>11</v>
      </c>
    </row>
    <row r="341" spans="1:6">
      <c r="A341" t="n">
        <v>5003</v>
      </c>
      <c r="B341" s="25" t="n">
        <v>16</v>
      </c>
      <c r="C341" s="7" t="n">
        <v>0</v>
      </c>
    </row>
    <row r="342" spans="1:6">
      <c r="A342" t="s">
        <v>4</v>
      </c>
      <c r="B342" s="4" t="s">
        <v>5</v>
      </c>
      <c r="C342" s="4" t="s">
        <v>11</v>
      </c>
      <c r="D342" s="4" t="s">
        <v>7</v>
      </c>
      <c r="E342" s="4" t="s">
        <v>7</v>
      </c>
      <c r="F342" s="4" t="s">
        <v>8</v>
      </c>
    </row>
    <row r="343" spans="1:6">
      <c r="A343" t="n">
        <v>5006</v>
      </c>
      <c r="B343" s="14" t="n">
        <v>20</v>
      </c>
      <c r="C343" s="7" t="n">
        <v>101</v>
      </c>
      <c r="D343" s="7" t="n">
        <v>3</v>
      </c>
      <c r="E343" s="7" t="n">
        <v>10</v>
      </c>
      <c r="F343" s="7" t="s">
        <v>118</v>
      </c>
    </row>
    <row r="344" spans="1:6">
      <c r="A344" t="s">
        <v>4</v>
      </c>
      <c r="B344" s="4" t="s">
        <v>5</v>
      </c>
      <c r="C344" s="4" t="s">
        <v>11</v>
      </c>
    </row>
    <row r="345" spans="1:6">
      <c r="A345" t="n">
        <v>5024</v>
      </c>
      <c r="B345" s="25" t="n">
        <v>16</v>
      </c>
      <c r="C345" s="7" t="n">
        <v>0</v>
      </c>
    </row>
    <row r="346" spans="1:6">
      <c r="A346" t="s">
        <v>4</v>
      </c>
      <c r="B346" s="4" t="s">
        <v>5</v>
      </c>
      <c r="C346" s="4" t="s">
        <v>11</v>
      </c>
      <c r="D346" s="4" t="s">
        <v>7</v>
      </c>
      <c r="E346" s="4" t="s">
        <v>7</v>
      </c>
      <c r="F346" s="4" t="s">
        <v>8</v>
      </c>
    </row>
    <row r="347" spans="1:6">
      <c r="A347" t="n">
        <v>5027</v>
      </c>
      <c r="B347" s="14" t="n">
        <v>20</v>
      </c>
      <c r="C347" s="7" t="n">
        <v>7030</v>
      </c>
      <c r="D347" s="7" t="n">
        <v>3</v>
      </c>
      <c r="E347" s="7" t="n">
        <v>10</v>
      </c>
      <c r="F347" s="7" t="s">
        <v>118</v>
      </c>
    </row>
    <row r="348" spans="1:6">
      <c r="A348" t="s">
        <v>4</v>
      </c>
      <c r="B348" s="4" t="s">
        <v>5</v>
      </c>
      <c r="C348" s="4" t="s">
        <v>11</v>
      </c>
    </row>
    <row r="349" spans="1:6">
      <c r="A349" t="n">
        <v>5045</v>
      </c>
      <c r="B349" s="25" t="n">
        <v>16</v>
      </c>
      <c r="C349" s="7" t="n">
        <v>0</v>
      </c>
    </row>
    <row r="350" spans="1:6">
      <c r="A350" t="s">
        <v>4</v>
      </c>
      <c r="B350" s="4" t="s">
        <v>5</v>
      </c>
      <c r="C350" s="4" t="s">
        <v>11</v>
      </c>
      <c r="D350" s="4" t="s">
        <v>7</v>
      </c>
      <c r="E350" s="4" t="s">
        <v>7</v>
      </c>
      <c r="F350" s="4" t="s">
        <v>8</v>
      </c>
    </row>
    <row r="351" spans="1:6">
      <c r="A351" t="n">
        <v>5048</v>
      </c>
      <c r="B351" s="14" t="n">
        <v>20</v>
      </c>
      <c r="C351" s="7" t="n">
        <v>7036</v>
      </c>
      <c r="D351" s="7" t="n">
        <v>3</v>
      </c>
      <c r="E351" s="7" t="n">
        <v>10</v>
      </c>
      <c r="F351" s="7" t="s">
        <v>118</v>
      </c>
    </row>
    <row r="352" spans="1:6">
      <c r="A352" t="s">
        <v>4</v>
      </c>
      <c r="B352" s="4" t="s">
        <v>5</v>
      </c>
      <c r="C352" s="4" t="s">
        <v>11</v>
      </c>
    </row>
    <row r="353" spans="1:6">
      <c r="A353" t="n">
        <v>5066</v>
      </c>
      <c r="B353" s="25" t="n">
        <v>16</v>
      </c>
      <c r="C353" s="7" t="n">
        <v>0</v>
      </c>
    </row>
    <row r="354" spans="1:6">
      <c r="A354" t="s">
        <v>4</v>
      </c>
      <c r="B354" s="4" t="s">
        <v>5</v>
      </c>
      <c r="C354" s="4" t="s">
        <v>11</v>
      </c>
      <c r="D354" s="4" t="s">
        <v>7</v>
      </c>
      <c r="E354" s="4" t="s">
        <v>7</v>
      </c>
      <c r="F354" s="4" t="s">
        <v>8</v>
      </c>
    </row>
    <row r="355" spans="1:6">
      <c r="A355" t="n">
        <v>5069</v>
      </c>
      <c r="B355" s="14" t="n">
        <v>20</v>
      </c>
      <c r="C355" s="7" t="n">
        <v>999</v>
      </c>
      <c r="D355" s="7" t="n">
        <v>3</v>
      </c>
      <c r="E355" s="7" t="n">
        <v>10</v>
      </c>
      <c r="F355" s="7" t="s">
        <v>118</v>
      </c>
    </row>
    <row r="356" spans="1:6">
      <c r="A356" t="s">
        <v>4</v>
      </c>
      <c r="B356" s="4" t="s">
        <v>5</v>
      </c>
      <c r="C356" s="4" t="s">
        <v>11</v>
      </c>
    </row>
    <row r="357" spans="1:6">
      <c r="A357" t="n">
        <v>5087</v>
      </c>
      <c r="B357" s="25" t="n">
        <v>16</v>
      </c>
      <c r="C357" s="7" t="n">
        <v>0</v>
      </c>
    </row>
    <row r="358" spans="1:6">
      <c r="A358" t="s">
        <v>4</v>
      </c>
      <c r="B358" s="4" t="s">
        <v>5</v>
      </c>
      <c r="C358" s="4" t="s">
        <v>11</v>
      </c>
      <c r="D358" s="4" t="s">
        <v>13</v>
      </c>
    </row>
    <row r="359" spans="1:6">
      <c r="A359" t="n">
        <v>5090</v>
      </c>
      <c r="B359" s="28" t="n">
        <v>43</v>
      </c>
      <c r="C359" s="7" t="n">
        <v>999</v>
      </c>
      <c r="D359" s="7" t="n">
        <v>128</v>
      </c>
    </row>
    <row r="360" spans="1:6">
      <c r="A360" t="s">
        <v>4</v>
      </c>
      <c r="B360" s="4" t="s">
        <v>5</v>
      </c>
      <c r="C360" s="4" t="s">
        <v>11</v>
      </c>
      <c r="D360" s="4" t="s">
        <v>7</v>
      </c>
      <c r="E360" s="4" t="s">
        <v>8</v>
      </c>
      <c r="F360" s="4" t="s">
        <v>12</v>
      </c>
      <c r="G360" s="4" t="s">
        <v>12</v>
      </c>
      <c r="H360" s="4" t="s">
        <v>12</v>
      </c>
    </row>
    <row r="361" spans="1:6">
      <c r="A361" t="n">
        <v>5097</v>
      </c>
      <c r="B361" s="29" t="n">
        <v>48</v>
      </c>
      <c r="C361" s="7" t="n">
        <v>999</v>
      </c>
      <c r="D361" s="7" t="n">
        <v>0</v>
      </c>
      <c r="E361" s="7" t="s">
        <v>119</v>
      </c>
      <c r="F361" s="7" t="n">
        <v>-1</v>
      </c>
      <c r="G361" s="7" t="n">
        <v>1</v>
      </c>
      <c r="H361" s="7" t="n">
        <v>0</v>
      </c>
    </row>
    <row r="362" spans="1:6">
      <c r="A362" t="s">
        <v>4</v>
      </c>
      <c r="B362" s="4" t="s">
        <v>5</v>
      </c>
      <c r="C362" s="4" t="s">
        <v>7</v>
      </c>
      <c r="D362" s="4" t="s">
        <v>11</v>
      </c>
      <c r="E362" s="4" t="s">
        <v>8</v>
      </c>
      <c r="F362" s="4" t="s">
        <v>8</v>
      </c>
      <c r="G362" s="4" t="s">
        <v>8</v>
      </c>
      <c r="H362" s="4" t="s">
        <v>8</v>
      </c>
    </row>
    <row r="363" spans="1:6">
      <c r="A363" t="n">
        <v>5124</v>
      </c>
      <c r="B363" s="30" t="n">
        <v>51</v>
      </c>
      <c r="C363" s="7" t="n">
        <v>3</v>
      </c>
      <c r="D363" s="7" t="n">
        <v>999</v>
      </c>
      <c r="E363" s="7" t="s">
        <v>120</v>
      </c>
      <c r="F363" s="7" t="s">
        <v>121</v>
      </c>
      <c r="G363" s="7" t="s">
        <v>122</v>
      </c>
      <c r="H363" s="7" t="s">
        <v>123</v>
      </c>
    </row>
    <row r="364" spans="1:6">
      <c r="A364" t="s">
        <v>4</v>
      </c>
      <c r="B364" s="4" t="s">
        <v>5</v>
      </c>
      <c r="C364" s="4" t="s">
        <v>11</v>
      </c>
      <c r="D364" s="4" t="s">
        <v>7</v>
      </c>
      <c r="E364" s="4" t="s">
        <v>7</v>
      </c>
      <c r="F364" s="4" t="s">
        <v>8</v>
      </c>
    </row>
    <row r="365" spans="1:6">
      <c r="A365" t="n">
        <v>5137</v>
      </c>
      <c r="B365" s="19" t="n">
        <v>47</v>
      </c>
      <c r="C365" s="7" t="n">
        <v>1660</v>
      </c>
      <c r="D365" s="7" t="n">
        <v>0</v>
      </c>
      <c r="E365" s="7" t="n">
        <v>0</v>
      </c>
      <c r="F365" s="7" t="s">
        <v>26</v>
      </c>
    </row>
    <row r="366" spans="1:6">
      <c r="A366" t="s">
        <v>4</v>
      </c>
      <c r="B366" s="4" t="s">
        <v>5</v>
      </c>
      <c r="C366" s="4" t="s">
        <v>11</v>
      </c>
      <c r="D366" s="4" t="s">
        <v>7</v>
      </c>
      <c r="E366" s="4" t="s">
        <v>7</v>
      </c>
      <c r="F366" s="4" t="s">
        <v>8</v>
      </c>
    </row>
    <row r="367" spans="1:6">
      <c r="A367" t="n">
        <v>5150</v>
      </c>
      <c r="B367" s="19" t="n">
        <v>47</v>
      </c>
      <c r="C367" s="7" t="n">
        <v>1661</v>
      </c>
      <c r="D367" s="7" t="n">
        <v>0</v>
      </c>
      <c r="E367" s="7" t="n">
        <v>0</v>
      </c>
      <c r="F367" s="7" t="s">
        <v>26</v>
      </c>
    </row>
    <row r="368" spans="1:6">
      <c r="A368" t="s">
        <v>4</v>
      </c>
      <c r="B368" s="4" t="s">
        <v>5</v>
      </c>
      <c r="C368" s="4" t="s">
        <v>11</v>
      </c>
      <c r="D368" s="4" t="s">
        <v>7</v>
      </c>
      <c r="E368" s="4" t="s">
        <v>7</v>
      </c>
      <c r="F368" s="4" t="s">
        <v>8</v>
      </c>
    </row>
    <row r="369" spans="1:8">
      <c r="A369" t="n">
        <v>5163</v>
      </c>
      <c r="B369" s="19" t="n">
        <v>47</v>
      </c>
      <c r="C369" s="7" t="n">
        <v>1662</v>
      </c>
      <c r="D369" s="7" t="n">
        <v>0</v>
      </c>
      <c r="E369" s="7" t="n">
        <v>0</v>
      </c>
      <c r="F369" s="7" t="s">
        <v>26</v>
      </c>
    </row>
    <row r="370" spans="1:8">
      <c r="A370" t="s">
        <v>4</v>
      </c>
      <c r="B370" s="4" t="s">
        <v>5</v>
      </c>
      <c r="C370" s="4" t="s">
        <v>11</v>
      </c>
      <c r="D370" s="4" t="s">
        <v>7</v>
      </c>
      <c r="E370" s="4" t="s">
        <v>7</v>
      </c>
      <c r="F370" s="4" t="s">
        <v>8</v>
      </c>
    </row>
    <row r="371" spans="1:8">
      <c r="A371" t="n">
        <v>5176</v>
      </c>
      <c r="B371" s="19" t="n">
        <v>47</v>
      </c>
      <c r="C371" s="7" t="n">
        <v>1663</v>
      </c>
      <c r="D371" s="7" t="n">
        <v>0</v>
      </c>
      <c r="E371" s="7" t="n">
        <v>0</v>
      </c>
      <c r="F371" s="7" t="s">
        <v>26</v>
      </c>
    </row>
    <row r="372" spans="1:8">
      <c r="A372" t="s">
        <v>4</v>
      </c>
      <c r="B372" s="4" t="s">
        <v>5</v>
      </c>
      <c r="C372" s="4" t="s">
        <v>11</v>
      </c>
      <c r="D372" s="4" t="s">
        <v>7</v>
      </c>
      <c r="E372" s="4" t="s">
        <v>7</v>
      </c>
      <c r="F372" s="4" t="s">
        <v>8</v>
      </c>
    </row>
    <row r="373" spans="1:8">
      <c r="A373" t="n">
        <v>5189</v>
      </c>
      <c r="B373" s="19" t="n">
        <v>47</v>
      </c>
      <c r="C373" s="7" t="n">
        <v>1664</v>
      </c>
      <c r="D373" s="7" t="n">
        <v>0</v>
      </c>
      <c r="E373" s="7" t="n">
        <v>0</v>
      </c>
      <c r="F373" s="7" t="s">
        <v>26</v>
      </c>
    </row>
    <row r="374" spans="1:8">
      <c r="A374" t="s">
        <v>4</v>
      </c>
      <c r="B374" s="4" t="s">
        <v>5</v>
      </c>
      <c r="C374" s="4" t="s">
        <v>11</v>
      </c>
      <c r="D374" s="4" t="s">
        <v>13</v>
      </c>
      <c r="E374" s="4" t="s">
        <v>13</v>
      </c>
      <c r="F374" s="4" t="s">
        <v>13</v>
      </c>
      <c r="G374" s="4" t="s">
        <v>13</v>
      </c>
      <c r="H374" s="4" t="s">
        <v>11</v>
      </c>
      <c r="I374" s="4" t="s">
        <v>7</v>
      </c>
    </row>
    <row r="375" spans="1:8">
      <c r="A375" t="n">
        <v>5202</v>
      </c>
      <c r="B375" s="31" t="n">
        <v>66</v>
      </c>
      <c r="C375" s="7" t="n">
        <v>1660</v>
      </c>
      <c r="D375" s="7" t="n">
        <v>1065353216</v>
      </c>
      <c r="E375" s="7" t="n">
        <v>1065353216</v>
      </c>
      <c r="F375" s="7" t="n">
        <v>1065353216</v>
      </c>
      <c r="G375" s="7" t="n">
        <v>0</v>
      </c>
      <c r="H375" s="7" t="n">
        <v>0</v>
      </c>
      <c r="I375" s="7" t="n">
        <v>3</v>
      </c>
    </row>
    <row r="376" spans="1:8">
      <c r="A376" t="s">
        <v>4</v>
      </c>
      <c r="B376" s="4" t="s">
        <v>5</v>
      </c>
      <c r="C376" s="4" t="s">
        <v>11</v>
      </c>
      <c r="D376" s="4" t="s">
        <v>13</v>
      </c>
      <c r="E376" s="4" t="s">
        <v>13</v>
      </c>
      <c r="F376" s="4" t="s">
        <v>13</v>
      </c>
      <c r="G376" s="4" t="s">
        <v>13</v>
      </c>
      <c r="H376" s="4" t="s">
        <v>11</v>
      </c>
      <c r="I376" s="4" t="s">
        <v>7</v>
      </c>
    </row>
    <row r="377" spans="1:8">
      <c r="A377" t="n">
        <v>5224</v>
      </c>
      <c r="B377" s="31" t="n">
        <v>66</v>
      </c>
      <c r="C377" s="7" t="n">
        <v>1661</v>
      </c>
      <c r="D377" s="7" t="n">
        <v>1065353216</v>
      </c>
      <c r="E377" s="7" t="n">
        <v>1065353216</v>
      </c>
      <c r="F377" s="7" t="n">
        <v>1065353216</v>
      </c>
      <c r="G377" s="7" t="n">
        <v>0</v>
      </c>
      <c r="H377" s="7" t="n">
        <v>0</v>
      </c>
      <c r="I377" s="7" t="n">
        <v>3</v>
      </c>
    </row>
    <row r="378" spans="1:8">
      <c r="A378" t="s">
        <v>4</v>
      </c>
      <c r="B378" s="4" t="s">
        <v>5</v>
      </c>
      <c r="C378" s="4" t="s">
        <v>11</v>
      </c>
      <c r="D378" s="4" t="s">
        <v>13</v>
      </c>
      <c r="E378" s="4" t="s">
        <v>13</v>
      </c>
      <c r="F378" s="4" t="s">
        <v>13</v>
      </c>
      <c r="G378" s="4" t="s">
        <v>13</v>
      </c>
      <c r="H378" s="4" t="s">
        <v>11</v>
      </c>
      <c r="I378" s="4" t="s">
        <v>7</v>
      </c>
    </row>
    <row r="379" spans="1:8">
      <c r="A379" t="n">
        <v>5246</v>
      </c>
      <c r="B379" s="31" t="n">
        <v>66</v>
      </c>
      <c r="C379" s="7" t="n">
        <v>1662</v>
      </c>
      <c r="D379" s="7" t="n">
        <v>1065353216</v>
      </c>
      <c r="E379" s="7" t="n">
        <v>1065353216</v>
      </c>
      <c r="F379" s="7" t="n">
        <v>1065353216</v>
      </c>
      <c r="G379" s="7" t="n">
        <v>0</v>
      </c>
      <c r="H379" s="7" t="n">
        <v>0</v>
      </c>
      <c r="I379" s="7" t="n">
        <v>3</v>
      </c>
    </row>
    <row r="380" spans="1:8">
      <c r="A380" t="s">
        <v>4</v>
      </c>
      <c r="B380" s="4" t="s">
        <v>5</v>
      </c>
      <c r="C380" s="4" t="s">
        <v>11</v>
      </c>
      <c r="D380" s="4" t="s">
        <v>13</v>
      </c>
      <c r="E380" s="4" t="s">
        <v>13</v>
      </c>
      <c r="F380" s="4" t="s">
        <v>13</v>
      </c>
      <c r="G380" s="4" t="s">
        <v>13</v>
      </c>
      <c r="H380" s="4" t="s">
        <v>11</v>
      </c>
      <c r="I380" s="4" t="s">
        <v>7</v>
      </c>
    </row>
    <row r="381" spans="1:8">
      <c r="A381" t="n">
        <v>5268</v>
      </c>
      <c r="B381" s="31" t="n">
        <v>66</v>
      </c>
      <c r="C381" s="7" t="n">
        <v>1663</v>
      </c>
      <c r="D381" s="7" t="n">
        <v>1065353216</v>
      </c>
      <c r="E381" s="7" t="n">
        <v>1065353216</v>
      </c>
      <c r="F381" s="7" t="n">
        <v>1065353216</v>
      </c>
      <c r="G381" s="7" t="n">
        <v>0</v>
      </c>
      <c r="H381" s="7" t="n">
        <v>0</v>
      </c>
      <c r="I381" s="7" t="n">
        <v>3</v>
      </c>
    </row>
    <row r="382" spans="1:8">
      <c r="A382" t="s">
        <v>4</v>
      </c>
      <c r="B382" s="4" t="s">
        <v>5</v>
      </c>
      <c r="C382" s="4" t="s">
        <v>11</v>
      </c>
      <c r="D382" s="4" t="s">
        <v>13</v>
      </c>
      <c r="E382" s="4" t="s">
        <v>13</v>
      </c>
      <c r="F382" s="4" t="s">
        <v>13</v>
      </c>
      <c r="G382" s="4" t="s">
        <v>13</v>
      </c>
      <c r="H382" s="4" t="s">
        <v>11</v>
      </c>
      <c r="I382" s="4" t="s">
        <v>7</v>
      </c>
    </row>
    <row r="383" spans="1:8">
      <c r="A383" t="n">
        <v>5290</v>
      </c>
      <c r="B383" s="31" t="n">
        <v>66</v>
      </c>
      <c r="C383" s="7" t="n">
        <v>1664</v>
      </c>
      <c r="D383" s="7" t="n">
        <v>1065353216</v>
      </c>
      <c r="E383" s="7" t="n">
        <v>1065353216</v>
      </c>
      <c r="F383" s="7" t="n">
        <v>1065353216</v>
      </c>
      <c r="G383" s="7" t="n">
        <v>0</v>
      </c>
      <c r="H383" s="7" t="n">
        <v>0</v>
      </c>
      <c r="I383" s="7" t="n">
        <v>3</v>
      </c>
    </row>
    <row r="384" spans="1:8">
      <c r="A384" t="s">
        <v>4</v>
      </c>
      <c r="B384" s="4" t="s">
        <v>5</v>
      </c>
      <c r="C384" s="4" t="s">
        <v>11</v>
      </c>
      <c r="D384" s="4" t="s">
        <v>13</v>
      </c>
    </row>
    <row r="385" spans="1:9">
      <c r="A385" t="n">
        <v>5312</v>
      </c>
      <c r="B385" s="28" t="n">
        <v>43</v>
      </c>
      <c r="C385" s="7" t="n">
        <v>1660</v>
      </c>
      <c r="D385" s="7" t="n">
        <v>8388608</v>
      </c>
    </row>
    <row r="386" spans="1:9">
      <c r="A386" t="s">
        <v>4</v>
      </c>
      <c r="B386" s="4" t="s">
        <v>5</v>
      </c>
      <c r="C386" s="4" t="s">
        <v>11</v>
      </c>
      <c r="D386" s="4" t="s">
        <v>13</v>
      </c>
    </row>
    <row r="387" spans="1:9">
      <c r="A387" t="n">
        <v>5319</v>
      </c>
      <c r="B387" s="28" t="n">
        <v>43</v>
      </c>
      <c r="C387" s="7" t="n">
        <v>1661</v>
      </c>
      <c r="D387" s="7" t="n">
        <v>8388608</v>
      </c>
    </row>
    <row r="388" spans="1:9">
      <c r="A388" t="s">
        <v>4</v>
      </c>
      <c r="B388" s="4" t="s">
        <v>5</v>
      </c>
      <c r="C388" s="4" t="s">
        <v>11</v>
      </c>
      <c r="D388" s="4" t="s">
        <v>13</v>
      </c>
    </row>
    <row r="389" spans="1:9">
      <c r="A389" t="n">
        <v>5326</v>
      </c>
      <c r="B389" s="28" t="n">
        <v>43</v>
      </c>
      <c r="C389" s="7" t="n">
        <v>1662</v>
      </c>
      <c r="D389" s="7" t="n">
        <v>8388608</v>
      </c>
    </row>
    <row r="390" spans="1:9">
      <c r="A390" t="s">
        <v>4</v>
      </c>
      <c r="B390" s="4" t="s">
        <v>5</v>
      </c>
      <c r="C390" s="4" t="s">
        <v>11</v>
      </c>
      <c r="D390" s="4" t="s">
        <v>13</v>
      </c>
    </row>
    <row r="391" spans="1:9">
      <c r="A391" t="n">
        <v>5333</v>
      </c>
      <c r="B391" s="28" t="n">
        <v>43</v>
      </c>
      <c r="C391" s="7" t="n">
        <v>1663</v>
      </c>
      <c r="D391" s="7" t="n">
        <v>8388608</v>
      </c>
    </row>
    <row r="392" spans="1:9">
      <c r="A392" t="s">
        <v>4</v>
      </c>
      <c r="B392" s="4" t="s">
        <v>5</v>
      </c>
      <c r="C392" s="4" t="s">
        <v>11</v>
      </c>
      <c r="D392" s="4" t="s">
        <v>13</v>
      </c>
    </row>
    <row r="393" spans="1:9">
      <c r="A393" t="n">
        <v>5340</v>
      </c>
      <c r="B393" s="28" t="n">
        <v>43</v>
      </c>
      <c r="C393" s="7" t="n">
        <v>1664</v>
      </c>
      <c r="D393" s="7" t="n">
        <v>8388608</v>
      </c>
    </row>
    <row r="394" spans="1:9">
      <c r="A394" t="s">
        <v>4</v>
      </c>
      <c r="B394" s="4" t="s">
        <v>5</v>
      </c>
      <c r="C394" s="4" t="s">
        <v>11</v>
      </c>
      <c r="D394" s="4" t="s">
        <v>13</v>
      </c>
    </row>
    <row r="395" spans="1:9">
      <c r="A395" t="n">
        <v>5347</v>
      </c>
      <c r="B395" s="28" t="n">
        <v>43</v>
      </c>
      <c r="C395" s="7" t="n">
        <v>1660</v>
      </c>
      <c r="D395" s="7" t="n">
        <v>256</v>
      </c>
    </row>
    <row r="396" spans="1:9">
      <c r="A396" t="s">
        <v>4</v>
      </c>
      <c r="B396" s="4" t="s">
        <v>5</v>
      </c>
      <c r="C396" s="4" t="s">
        <v>11</v>
      </c>
      <c r="D396" s="4" t="s">
        <v>13</v>
      </c>
    </row>
    <row r="397" spans="1:9">
      <c r="A397" t="n">
        <v>5354</v>
      </c>
      <c r="B397" s="28" t="n">
        <v>43</v>
      </c>
      <c r="C397" s="7" t="n">
        <v>1661</v>
      </c>
      <c r="D397" s="7" t="n">
        <v>256</v>
      </c>
    </row>
    <row r="398" spans="1:9">
      <c r="A398" t="s">
        <v>4</v>
      </c>
      <c r="B398" s="4" t="s">
        <v>5</v>
      </c>
      <c r="C398" s="4" t="s">
        <v>11</v>
      </c>
      <c r="D398" s="4" t="s">
        <v>13</v>
      </c>
    </row>
    <row r="399" spans="1:9">
      <c r="A399" t="n">
        <v>5361</v>
      </c>
      <c r="B399" s="28" t="n">
        <v>43</v>
      </c>
      <c r="C399" s="7" t="n">
        <v>1662</v>
      </c>
      <c r="D399" s="7" t="n">
        <v>256</v>
      </c>
    </row>
    <row r="400" spans="1:9">
      <c r="A400" t="s">
        <v>4</v>
      </c>
      <c r="B400" s="4" t="s">
        <v>5</v>
      </c>
      <c r="C400" s="4" t="s">
        <v>11</v>
      </c>
      <c r="D400" s="4" t="s">
        <v>13</v>
      </c>
    </row>
    <row r="401" spans="1:4">
      <c r="A401" t="n">
        <v>5368</v>
      </c>
      <c r="B401" s="28" t="n">
        <v>43</v>
      </c>
      <c r="C401" s="7" t="n">
        <v>1663</v>
      </c>
      <c r="D401" s="7" t="n">
        <v>256</v>
      </c>
    </row>
    <row r="402" spans="1:4">
      <c r="A402" t="s">
        <v>4</v>
      </c>
      <c r="B402" s="4" t="s">
        <v>5</v>
      </c>
      <c r="C402" s="4" t="s">
        <v>11</v>
      </c>
      <c r="D402" s="4" t="s">
        <v>13</v>
      </c>
    </row>
    <row r="403" spans="1:4">
      <c r="A403" t="n">
        <v>5375</v>
      </c>
      <c r="B403" s="28" t="n">
        <v>43</v>
      </c>
      <c r="C403" s="7" t="n">
        <v>1664</v>
      </c>
      <c r="D403" s="7" t="n">
        <v>256</v>
      </c>
    </row>
    <row r="404" spans="1:4">
      <c r="A404" t="s">
        <v>4</v>
      </c>
      <c r="B404" s="4" t="s">
        <v>5</v>
      </c>
      <c r="C404" s="4" t="s">
        <v>11</v>
      </c>
      <c r="D404" s="4" t="s">
        <v>13</v>
      </c>
    </row>
    <row r="405" spans="1:4">
      <c r="A405" t="n">
        <v>5382</v>
      </c>
      <c r="B405" s="28" t="n">
        <v>43</v>
      </c>
      <c r="C405" s="7" t="n">
        <v>7033</v>
      </c>
      <c r="D405" s="7" t="n">
        <v>8388608</v>
      </c>
    </row>
    <row r="406" spans="1:4">
      <c r="A406" t="s">
        <v>4</v>
      </c>
      <c r="B406" s="4" t="s">
        <v>5</v>
      </c>
      <c r="C406" s="4" t="s">
        <v>11</v>
      </c>
      <c r="D406" s="4" t="s">
        <v>13</v>
      </c>
    </row>
    <row r="407" spans="1:4">
      <c r="A407" t="n">
        <v>5389</v>
      </c>
      <c r="B407" s="28" t="n">
        <v>43</v>
      </c>
      <c r="C407" s="7" t="n">
        <v>7033</v>
      </c>
      <c r="D407" s="7" t="n">
        <v>256</v>
      </c>
    </row>
    <row r="408" spans="1:4">
      <c r="A408" t="s">
        <v>4</v>
      </c>
      <c r="B408" s="4" t="s">
        <v>5</v>
      </c>
      <c r="C408" s="4" t="s">
        <v>11</v>
      </c>
      <c r="D408" s="4" t="s">
        <v>13</v>
      </c>
    </row>
    <row r="409" spans="1:4">
      <c r="A409" t="n">
        <v>5396</v>
      </c>
      <c r="B409" s="28" t="n">
        <v>43</v>
      </c>
      <c r="C409" s="7" t="n">
        <v>7030</v>
      </c>
      <c r="D409" s="7" t="n">
        <v>1</v>
      </c>
    </row>
    <row r="410" spans="1:4">
      <c r="A410" t="s">
        <v>4</v>
      </c>
      <c r="B410" s="4" t="s">
        <v>5</v>
      </c>
      <c r="C410" s="4" t="s">
        <v>11</v>
      </c>
      <c r="D410" s="4" t="s">
        <v>13</v>
      </c>
    </row>
    <row r="411" spans="1:4">
      <c r="A411" t="n">
        <v>5403</v>
      </c>
      <c r="B411" s="28" t="n">
        <v>43</v>
      </c>
      <c r="C411" s="7" t="n">
        <v>83</v>
      </c>
      <c r="D411" s="7" t="n">
        <v>1</v>
      </c>
    </row>
    <row r="412" spans="1:4">
      <c r="A412" t="s">
        <v>4</v>
      </c>
      <c r="B412" s="4" t="s">
        <v>5</v>
      </c>
      <c r="C412" s="4" t="s">
        <v>11</v>
      </c>
      <c r="D412" s="4" t="s">
        <v>13</v>
      </c>
    </row>
    <row r="413" spans="1:4">
      <c r="A413" t="n">
        <v>5410</v>
      </c>
      <c r="B413" s="28" t="n">
        <v>43</v>
      </c>
      <c r="C413" s="7" t="n">
        <v>86</v>
      </c>
      <c r="D413" s="7" t="n">
        <v>1</v>
      </c>
    </row>
    <row r="414" spans="1:4">
      <c r="A414" t="s">
        <v>4</v>
      </c>
      <c r="B414" s="4" t="s">
        <v>5</v>
      </c>
      <c r="C414" s="4" t="s">
        <v>7</v>
      </c>
      <c r="D414" s="4" t="s">
        <v>11</v>
      </c>
      <c r="E414" s="4" t="s">
        <v>7</v>
      </c>
      <c r="F414" s="4" t="s">
        <v>8</v>
      </c>
      <c r="G414" s="4" t="s">
        <v>8</v>
      </c>
      <c r="H414" s="4" t="s">
        <v>8</v>
      </c>
      <c r="I414" s="4" t="s">
        <v>8</v>
      </c>
      <c r="J414" s="4" t="s">
        <v>8</v>
      </c>
      <c r="K414" s="4" t="s">
        <v>8</v>
      </c>
      <c r="L414" s="4" t="s">
        <v>8</v>
      </c>
      <c r="M414" s="4" t="s">
        <v>8</v>
      </c>
      <c r="N414" s="4" t="s">
        <v>8</v>
      </c>
      <c r="O414" s="4" t="s">
        <v>8</v>
      </c>
      <c r="P414" s="4" t="s">
        <v>8</v>
      </c>
      <c r="Q414" s="4" t="s">
        <v>8</v>
      </c>
      <c r="R414" s="4" t="s">
        <v>8</v>
      </c>
      <c r="S414" s="4" t="s">
        <v>8</v>
      </c>
      <c r="T414" s="4" t="s">
        <v>8</v>
      </c>
      <c r="U414" s="4" t="s">
        <v>8</v>
      </c>
    </row>
    <row r="415" spans="1:4">
      <c r="A415" t="n">
        <v>5417</v>
      </c>
      <c r="B415" s="32" t="n">
        <v>36</v>
      </c>
      <c r="C415" s="7" t="n">
        <v>8</v>
      </c>
      <c r="D415" s="7" t="n">
        <v>86</v>
      </c>
      <c r="E415" s="7" t="n">
        <v>0</v>
      </c>
      <c r="F415" s="7" t="s">
        <v>124</v>
      </c>
      <c r="G415" s="7" t="s">
        <v>125</v>
      </c>
      <c r="H415" s="7" t="s">
        <v>14</v>
      </c>
      <c r="I415" s="7" t="s">
        <v>14</v>
      </c>
      <c r="J415" s="7" t="s">
        <v>14</v>
      </c>
      <c r="K415" s="7" t="s">
        <v>14</v>
      </c>
      <c r="L415" s="7" t="s">
        <v>14</v>
      </c>
      <c r="M415" s="7" t="s">
        <v>14</v>
      </c>
      <c r="N415" s="7" t="s">
        <v>14</v>
      </c>
      <c r="O415" s="7" t="s">
        <v>14</v>
      </c>
      <c r="P415" s="7" t="s">
        <v>14</v>
      </c>
      <c r="Q415" s="7" t="s">
        <v>14</v>
      </c>
      <c r="R415" s="7" t="s">
        <v>14</v>
      </c>
      <c r="S415" s="7" t="s">
        <v>14</v>
      </c>
      <c r="T415" s="7" t="s">
        <v>14</v>
      </c>
      <c r="U415" s="7" t="s">
        <v>14</v>
      </c>
    </row>
    <row r="416" spans="1:4">
      <c r="A416" t="s">
        <v>4</v>
      </c>
      <c r="B416" s="4" t="s">
        <v>5</v>
      </c>
      <c r="C416" s="4" t="s">
        <v>7</v>
      </c>
      <c r="D416" s="4" t="s">
        <v>11</v>
      </c>
      <c r="E416" s="4" t="s">
        <v>7</v>
      </c>
      <c r="F416" s="4" t="s">
        <v>8</v>
      </c>
      <c r="G416" s="4" t="s">
        <v>8</v>
      </c>
      <c r="H416" s="4" t="s">
        <v>8</v>
      </c>
      <c r="I416" s="4" t="s">
        <v>8</v>
      </c>
      <c r="J416" s="4" t="s">
        <v>8</v>
      </c>
      <c r="K416" s="4" t="s">
        <v>8</v>
      </c>
      <c r="L416" s="4" t="s">
        <v>8</v>
      </c>
      <c r="M416" s="4" t="s">
        <v>8</v>
      </c>
      <c r="N416" s="4" t="s">
        <v>8</v>
      </c>
      <c r="O416" s="4" t="s">
        <v>8</v>
      </c>
      <c r="P416" s="4" t="s">
        <v>8</v>
      </c>
      <c r="Q416" s="4" t="s">
        <v>8</v>
      </c>
      <c r="R416" s="4" t="s">
        <v>8</v>
      </c>
      <c r="S416" s="4" t="s">
        <v>8</v>
      </c>
      <c r="T416" s="4" t="s">
        <v>8</v>
      </c>
      <c r="U416" s="4" t="s">
        <v>8</v>
      </c>
    </row>
    <row r="417" spans="1:21">
      <c r="A417" t="n">
        <v>5456</v>
      </c>
      <c r="B417" s="32" t="n">
        <v>36</v>
      </c>
      <c r="C417" s="7" t="n">
        <v>8</v>
      </c>
      <c r="D417" s="7" t="n">
        <v>83</v>
      </c>
      <c r="E417" s="7" t="n">
        <v>0</v>
      </c>
      <c r="F417" s="7" t="s">
        <v>126</v>
      </c>
      <c r="G417" s="7" t="s">
        <v>127</v>
      </c>
      <c r="H417" s="7" t="s">
        <v>128</v>
      </c>
      <c r="I417" s="7" t="s">
        <v>14</v>
      </c>
      <c r="J417" s="7" t="s">
        <v>14</v>
      </c>
      <c r="K417" s="7" t="s">
        <v>14</v>
      </c>
      <c r="L417" s="7" t="s">
        <v>14</v>
      </c>
      <c r="M417" s="7" t="s">
        <v>14</v>
      </c>
      <c r="N417" s="7" t="s">
        <v>14</v>
      </c>
      <c r="O417" s="7" t="s">
        <v>14</v>
      </c>
      <c r="P417" s="7" t="s">
        <v>14</v>
      </c>
      <c r="Q417" s="7" t="s">
        <v>14</v>
      </c>
      <c r="R417" s="7" t="s">
        <v>14</v>
      </c>
      <c r="S417" s="7" t="s">
        <v>14</v>
      </c>
      <c r="T417" s="7" t="s">
        <v>14</v>
      </c>
      <c r="U417" s="7" t="s">
        <v>14</v>
      </c>
    </row>
    <row r="418" spans="1:21">
      <c r="A418" t="s">
        <v>4</v>
      </c>
      <c r="B418" s="4" t="s">
        <v>5</v>
      </c>
      <c r="C418" s="4" t="s">
        <v>7</v>
      </c>
      <c r="D418" s="4" t="s">
        <v>11</v>
      </c>
      <c r="E418" s="4" t="s">
        <v>7</v>
      </c>
      <c r="F418" s="4" t="s">
        <v>8</v>
      </c>
      <c r="G418" s="4" t="s">
        <v>8</v>
      </c>
      <c r="H418" s="4" t="s">
        <v>8</v>
      </c>
      <c r="I418" s="4" t="s">
        <v>8</v>
      </c>
      <c r="J418" s="4" t="s">
        <v>8</v>
      </c>
      <c r="K418" s="4" t="s">
        <v>8</v>
      </c>
      <c r="L418" s="4" t="s">
        <v>8</v>
      </c>
      <c r="M418" s="4" t="s">
        <v>8</v>
      </c>
      <c r="N418" s="4" t="s">
        <v>8</v>
      </c>
      <c r="O418" s="4" t="s">
        <v>8</v>
      </c>
      <c r="P418" s="4" t="s">
        <v>8</v>
      </c>
      <c r="Q418" s="4" t="s">
        <v>8</v>
      </c>
      <c r="R418" s="4" t="s">
        <v>8</v>
      </c>
      <c r="S418" s="4" t="s">
        <v>8</v>
      </c>
      <c r="T418" s="4" t="s">
        <v>8</v>
      </c>
      <c r="U418" s="4" t="s">
        <v>8</v>
      </c>
    </row>
    <row r="419" spans="1:21">
      <c r="A419" t="n">
        <v>5504</v>
      </c>
      <c r="B419" s="32" t="n">
        <v>36</v>
      </c>
      <c r="C419" s="7" t="n">
        <v>8</v>
      </c>
      <c r="D419" s="7" t="n">
        <v>7033</v>
      </c>
      <c r="E419" s="7" t="n">
        <v>0</v>
      </c>
      <c r="F419" s="7" t="s">
        <v>129</v>
      </c>
      <c r="G419" s="7" t="s">
        <v>130</v>
      </c>
      <c r="H419" s="7" t="s">
        <v>131</v>
      </c>
      <c r="I419" s="7" t="s">
        <v>132</v>
      </c>
      <c r="J419" s="7" t="s">
        <v>133</v>
      </c>
      <c r="K419" s="7" t="s">
        <v>134</v>
      </c>
      <c r="L419" s="7" t="s">
        <v>135</v>
      </c>
      <c r="M419" s="7" t="s">
        <v>136</v>
      </c>
      <c r="N419" s="7" t="s">
        <v>137</v>
      </c>
      <c r="O419" s="7" t="s">
        <v>14</v>
      </c>
      <c r="P419" s="7" t="s">
        <v>14</v>
      </c>
      <c r="Q419" s="7" t="s">
        <v>14</v>
      </c>
      <c r="R419" s="7" t="s">
        <v>14</v>
      </c>
      <c r="S419" s="7" t="s">
        <v>14</v>
      </c>
      <c r="T419" s="7" t="s">
        <v>14</v>
      </c>
      <c r="U419" s="7" t="s">
        <v>14</v>
      </c>
    </row>
    <row r="420" spans="1:21">
      <c r="A420" t="s">
        <v>4</v>
      </c>
      <c r="B420" s="4" t="s">
        <v>5</v>
      </c>
      <c r="C420" s="4" t="s">
        <v>7</v>
      </c>
      <c r="D420" s="4" t="s">
        <v>11</v>
      </c>
      <c r="E420" s="4" t="s">
        <v>7</v>
      </c>
      <c r="F420" s="4" t="s">
        <v>8</v>
      </c>
      <c r="G420" s="4" t="s">
        <v>8</v>
      </c>
      <c r="H420" s="4" t="s">
        <v>8</v>
      </c>
      <c r="I420" s="4" t="s">
        <v>8</v>
      </c>
      <c r="J420" s="4" t="s">
        <v>8</v>
      </c>
      <c r="K420" s="4" t="s">
        <v>8</v>
      </c>
      <c r="L420" s="4" t="s">
        <v>8</v>
      </c>
      <c r="M420" s="4" t="s">
        <v>8</v>
      </c>
      <c r="N420" s="4" t="s">
        <v>8</v>
      </c>
      <c r="O420" s="4" t="s">
        <v>8</v>
      </c>
      <c r="P420" s="4" t="s">
        <v>8</v>
      </c>
      <c r="Q420" s="4" t="s">
        <v>8</v>
      </c>
      <c r="R420" s="4" t="s">
        <v>8</v>
      </c>
      <c r="S420" s="4" t="s">
        <v>8</v>
      </c>
      <c r="T420" s="4" t="s">
        <v>8</v>
      </c>
      <c r="U420" s="4" t="s">
        <v>8</v>
      </c>
    </row>
    <row r="421" spans="1:21">
      <c r="A421" t="n">
        <v>5615</v>
      </c>
      <c r="B421" s="32" t="n">
        <v>36</v>
      </c>
      <c r="C421" s="7" t="n">
        <v>8</v>
      </c>
      <c r="D421" s="7" t="n">
        <v>7033</v>
      </c>
      <c r="E421" s="7" t="n">
        <v>0</v>
      </c>
      <c r="F421" s="7" t="s">
        <v>138</v>
      </c>
      <c r="G421" s="7" t="s">
        <v>139</v>
      </c>
      <c r="H421" s="7" t="s">
        <v>140</v>
      </c>
      <c r="I421" s="7" t="s">
        <v>141</v>
      </c>
      <c r="J421" s="7" t="s">
        <v>142</v>
      </c>
      <c r="K421" s="7" t="s">
        <v>143</v>
      </c>
      <c r="L421" s="7" t="s">
        <v>144</v>
      </c>
      <c r="M421" s="7" t="s">
        <v>145</v>
      </c>
      <c r="N421" s="7" t="s">
        <v>14</v>
      </c>
      <c r="O421" s="7" t="s">
        <v>14</v>
      </c>
      <c r="P421" s="7" t="s">
        <v>14</v>
      </c>
      <c r="Q421" s="7" t="s">
        <v>14</v>
      </c>
      <c r="R421" s="7" t="s">
        <v>14</v>
      </c>
      <c r="S421" s="7" t="s">
        <v>14</v>
      </c>
      <c r="T421" s="7" t="s">
        <v>14</v>
      </c>
      <c r="U421" s="7" t="s">
        <v>14</v>
      </c>
    </row>
    <row r="422" spans="1:21">
      <c r="A422" t="s">
        <v>4</v>
      </c>
      <c r="B422" s="4" t="s">
        <v>5</v>
      </c>
      <c r="C422" s="4" t="s">
        <v>7</v>
      </c>
      <c r="D422" s="4" t="s">
        <v>11</v>
      </c>
      <c r="E422" s="4" t="s">
        <v>7</v>
      </c>
      <c r="F422" s="4" t="s">
        <v>8</v>
      </c>
      <c r="G422" s="4" t="s">
        <v>8</v>
      </c>
      <c r="H422" s="4" t="s">
        <v>8</v>
      </c>
      <c r="I422" s="4" t="s">
        <v>8</v>
      </c>
      <c r="J422" s="4" t="s">
        <v>8</v>
      </c>
      <c r="K422" s="4" t="s">
        <v>8</v>
      </c>
      <c r="L422" s="4" t="s">
        <v>8</v>
      </c>
      <c r="M422" s="4" t="s">
        <v>8</v>
      </c>
      <c r="N422" s="4" t="s">
        <v>8</v>
      </c>
      <c r="O422" s="4" t="s">
        <v>8</v>
      </c>
      <c r="P422" s="4" t="s">
        <v>8</v>
      </c>
      <c r="Q422" s="4" t="s">
        <v>8</v>
      </c>
      <c r="R422" s="4" t="s">
        <v>8</v>
      </c>
      <c r="S422" s="4" t="s">
        <v>8</v>
      </c>
      <c r="T422" s="4" t="s">
        <v>8</v>
      </c>
      <c r="U422" s="4" t="s">
        <v>8</v>
      </c>
    </row>
    <row r="423" spans="1:21">
      <c r="A423" t="n">
        <v>5716</v>
      </c>
      <c r="B423" s="32" t="n">
        <v>36</v>
      </c>
      <c r="C423" s="7" t="n">
        <v>8</v>
      </c>
      <c r="D423" s="7" t="n">
        <v>0</v>
      </c>
      <c r="E423" s="7" t="n">
        <v>0</v>
      </c>
      <c r="F423" s="7" t="s">
        <v>146</v>
      </c>
      <c r="G423" s="7" t="s">
        <v>14</v>
      </c>
      <c r="H423" s="7" t="s">
        <v>14</v>
      </c>
      <c r="I423" s="7" t="s">
        <v>14</v>
      </c>
      <c r="J423" s="7" t="s">
        <v>14</v>
      </c>
      <c r="K423" s="7" t="s">
        <v>14</v>
      </c>
      <c r="L423" s="7" t="s">
        <v>14</v>
      </c>
      <c r="M423" s="7" t="s">
        <v>14</v>
      </c>
      <c r="N423" s="7" t="s">
        <v>14</v>
      </c>
      <c r="O423" s="7" t="s">
        <v>14</v>
      </c>
      <c r="P423" s="7" t="s">
        <v>14</v>
      </c>
      <c r="Q423" s="7" t="s">
        <v>14</v>
      </c>
      <c r="R423" s="7" t="s">
        <v>14</v>
      </c>
      <c r="S423" s="7" t="s">
        <v>14</v>
      </c>
      <c r="T423" s="7" t="s">
        <v>14</v>
      </c>
      <c r="U423" s="7" t="s">
        <v>14</v>
      </c>
    </row>
    <row r="424" spans="1:21">
      <c r="A424" t="s">
        <v>4</v>
      </c>
      <c r="B424" s="4" t="s">
        <v>5</v>
      </c>
      <c r="C424" s="4" t="s">
        <v>7</v>
      </c>
      <c r="D424" s="4" t="s">
        <v>11</v>
      </c>
      <c r="E424" s="4" t="s">
        <v>7</v>
      </c>
      <c r="F424" s="4" t="s">
        <v>8</v>
      </c>
      <c r="G424" s="4" t="s">
        <v>8</v>
      </c>
      <c r="H424" s="4" t="s">
        <v>8</v>
      </c>
      <c r="I424" s="4" t="s">
        <v>8</v>
      </c>
      <c r="J424" s="4" t="s">
        <v>8</v>
      </c>
      <c r="K424" s="4" t="s">
        <v>8</v>
      </c>
      <c r="L424" s="4" t="s">
        <v>8</v>
      </c>
      <c r="M424" s="4" t="s">
        <v>8</v>
      </c>
      <c r="N424" s="4" t="s">
        <v>8</v>
      </c>
      <c r="O424" s="4" t="s">
        <v>8</v>
      </c>
      <c r="P424" s="4" t="s">
        <v>8</v>
      </c>
      <c r="Q424" s="4" t="s">
        <v>8</v>
      </c>
      <c r="R424" s="4" t="s">
        <v>8</v>
      </c>
      <c r="S424" s="4" t="s">
        <v>8</v>
      </c>
      <c r="T424" s="4" t="s">
        <v>8</v>
      </c>
      <c r="U424" s="4" t="s">
        <v>8</v>
      </c>
    </row>
    <row r="425" spans="1:21">
      <c r="A425" t="n">
        <v>5746</v>
      </c>
      <c r="B425" s="32" t="n">
        <v>36</v>
      </c>
      <c r="C425" s="7" t="n">
        <v>8</v>
      </c>
      <c r="D425" s="7" t="n">
        <v>999</v>
      </c>
      <c r="E425" s="7" t="n">
        <v>0</v>
      </c>
      <c r="F425" s="7" t="s">
        <v>146</v>
      </c>
      <c r="G425" s="7" t="s">
        <v>14</v>
      </c>
      <c r="H425" s="7" t="s">
        <v>14</v>
      </c>
      <c r="I425" s="7" t="s">
        <v>14</v>
      </c>
      <c r="J425" s="7" t="s">
        <v>14</v>
      </c>
      <c r="K425" s="7" t="s">
        <v>14</v>
      </c>
      <c r="L425" s="7" t="s">
        <v>14</v>
      </c>
      <c r="M425" s="7" t="s">
        <v>14</v>
      </c>
      <c r="N425" s="7" t="s">
        <v>14</v>
      </c>
      <c r="O425" s="7" t="s">
        <v>14</v>
      </c>
      <c r="P425" s="7" t="s">
        <v>14</v>
      </c>
      <c r="Q425" s="7" t="s">
        <v>14</v>
      </c>
      <c r="R425" s="7" t="s">
        <v>14</v>
      </c>
      <c r="S425" s="7" t="s">
        <v>14</v>
      </c>
      <c r="T425" s="7" t="s">
        <v>14</v>
      </c>
      <c r="U425" s="7" t="s">
        <v>14</v>
      </c>
    </row>
    <row r="426" spans="1:21">
      <c r="A426" t="s">
        <v>4</v>
      </c>
      <c r="B426" s="4" t="s">
        <v>5</v>
      </c>
      <c r="C426" s="4" t="s">
        <v>7</v>
      </c>
      <c r="D426" s="4" t="s">
        <v>11</v>
      </c>
      <c r="E426" s="4" t="s">
        <v>7</v>
      </c>
      <c r="F426" s="4" t="s">
        <v>8</v>
      </c>
      <c r="G426" s="4" t="s">
        <v>8</v>
      </c>
      <c r="H426" s="4" t="s">
        <v>8</v>
      </c>
      <c r="I426" s="4" t="s">
        <v>8</v>
      </c>
      <c r="J426" s="4" t="s">
        <v>8</v>
      </c>
      <c r="K426" s="4" t="s">
        <v>8</v>
      </c>
      <c r="L426" s="4" t="s">
        <v>8</v>
      </c>
      <c r="M426" s="4" t="s">
        <v>8</v>
      </c>
      <c r="N426" s="4" t="s">
        <v>8</v>
      </c>
      <c r="O426" s="4" t="s">
        <v>8</v>
      </c>
      <c r="P426" s="4" t="s">
        <v>8</v>
      </c>
      <c r="Q426" s="4" t="s">
        <v>8</v>
      </c>
      <c r="R426" s="4" t="s">
        <v>8</v>
      </c>
      <c r="S426" s="4" t="s">
        <v>8</v>
      </c>
      <c r="T426" s="4" t="s">
        <v>8</v>
      </c>
      <c r="U426" s="4" t="s">
        <v>8</v>
      </c>
    </row>
    <row r="427" spans="1:21">
      <c r="A427" t="n">
        <v>5776</v>
      </c>
      <c r="B427" s="32" t="n">
        <v>36</v>
      </c>
      <c r="C427" s="7" t="n">
        <v>8</v>
      </c>
      <c r="D427" s="7" t="n">
        <v>1</v>
      </c>
      <c r="E427" s="7" t="n">
        <v>0</v>
      </c>
      <c r="F427" s="7" t="s">
        <v>147</v>
      </c>
      <c r="G427" s="7" t="s">
        <v>148</v>
      </c>
      <c r="H427" s="7" t="s">
        <v>14</v>
      </c>
      <c r="I427" s="7" t="s">
        <v>14</v>
      </c>
      <c r="J427" s="7" t="s">
        <v>14</v>
      </c>
      <c r="K427" s="7" t="s">
        <v>14</v>
      </c>
      <c r="L427" s="7" t="s">
        <v>14</v>
      </c>
      <c r="M427" s="7" t="s">
        <v>14</v>
      </c>
      <c r="N427" s="7" t="s">
        <v>14</v>
      </c>
      <c r="O427" s="7" t="s">
        <v>14</v>
      </c>
      <c r="P427" s="7" t="s">
        <v>14</v>
      </c>
      <c r="Q427" s="7" t="s">
        <v>14</v>
      </c>
      <c r="R427" s="7" t="s">
        <v>14</v>
      </c>
      <c r="S427" s="7" t="s">
        <v>14</v>
      </c>
      <c r="T427" s="7" t="s">
        <v>14</v>
      </c>
      <c r="U427" s="7" t="s">
        <v>14</v>
      </c>
    </row>
    <row r="428" spans="1:21">
      <c r="A428" t="s">
        <v>4</v>
      </c>
      <c r="B428" s="4" t="s">
        <v>5</v>
      </c>
      <c r="C428" s="4" t="s">
        <v>7</v>
      </c>
      <c r="D428" s="4" t="s">
        <v>11</v>
      </c>
      <c r="E428" s="4" t="s">
        <v>7</v>
      </c>
      <c r="F428" s="4" t="s">
        <v>8</v>
      </c>
      <c r="G428" s="4" t="s">
        <v>8</v>
      </c>
      <c r="H428" s="4" t="s">
        <v>8</v>
      </c>
      <c r="I428" s="4" t="s">
        <v>8</v>
      </c>
      <c r="J428" s="4" t="s">
        <v>8</v>
      </c>
      <c r="K428" s="4" t="s">
        <v>8</v>
      </c>
      <c r="L428" s="4" t="s">
        <v>8</v>
      </c>
      <c r="M428" s="4" t="s">
        <v>8</v>
      </c>
      <c r="N428" s="4" t="s">
        <v>8</v>
      </c>
      <c r="O428" s="4" t="s">
        <v>8</v>
      </c>
      <c r="P428" s="4" t="s">
        <v>8</v>
      </c>
      <c r="Q428" s="4" t="s">
        <v>8</v>
      </c>
      <c r="R428" s="4" t="s">
        <v>8</v>
      </c>
      <c r="S428" s="4" t="s">
        <v>8</v>
      </c>
      <c r="T428" s="4" t="s">
        <v>8</v>
      </c>
      <c r="U428" s="4" t="s">
        <v>8</v>
      </c>
    </row>
    <row r="429" spans="1:21">
      <c r="A429" t="n">
        <v>5822</v>
      </c>
      <c r="B429" s="32" t="n">
        <v>36</v>
      </c>
      <c r="C429" s="7" t="n">
        <v>8</v>
      </c>
      <c r="D429" s="7" t="n">
        <v>8</v>
      </c>
      <c r="E429" s="7" t="n">
        <v>0</v>
      </c>
      <c r="F429" s="7" t="s">
        <v>149</v>
      </c>
      <c r="G429" s="7" t="s">
        <v>14</v>
      </c>
      <c r="H429" s="7" t="s">
        <v>14</v>
      </c>
      <c r="I429" s="7" t="s">
        <v>14</v>
      </c>
      <c r="J429" s="7" t="s">
        <v>14</v>
      </c>
      <c r="K429" s="7" t="s">
        <v>14</v>
      </c>
      <c r="L429" s="7" t="s">
        <v>14</v>
      </c>
      <c r="M429" s="7" t="s">
        <v>14</v>
      </c>
      <c r="N429" s="7" t="s">
        <v>14</v>
      </c>
      <c r="O429" s="7" t="s">
        <v>14</v>
      </c>
      <c r="P429" s="7" t="s">
        <v>14</v>
      </c>
      <c r="Q429" s="7" t="s">
        <v>14</v>
      </c>
      <c r="R429" s="7" t="s">
        <v>14</v>
      </c>
      <c r="S429" s="7" t="s">
        <v>14</v>
      </c>
      <c r="T429" s="7" t="s">
        <v>14</v>
      </c>
      <c r="U429" s="7" t="s">
        <v>14</v>
      </c>
    </row>
    <row r="430" spans="1:21">
      <c r="A430" t="s">
        <v>4</v>
      </c>
      <c r="B430" s="4" t="s">
        <v>5</v>
      </c>
      <c r="C430" s="4" t="s">
        <v>7</v>
      </c>
      <c r="D430" s="4" t="s">
        <v>11</v>
      </c>
      <c r="E430" s="4" t="s">
        <v>7</v>
      </c>
      <c r="F430" s="4" t="s">
        <v>8</v>
      </c>
      <c r="G430" s="4" t="s">
        <v>8</v>
      </c>
      <c r="H430" s="4" t="s">
        <v>8</v>
      </c>
      <c r="I430" s="4" t="s">
        <v>8</v>
      </c>
      <c r="J430" s="4" t="s">
        <v>8</v>
      </c>
      <c r="K430" s="4" t="s">
        <v>8</v>
      </c>
      <c r="L430" s="4" t="s">
        <v>8</v>
      </c>
      <c r="M430" s="4" t="s">
        <v>8</v>
      </c>
      <c r="N430" s="4" t="s">
        <v>8</v>
      </c>
      <c r="O430" s="4" t="s">
        <v>8</v>
      </c>
      <c r="P430" s="4" t="s">
        <v>8</v>
      </c>
      <c r="Q430" s="4" t="s">
        <v>8</v>
      </c>
      <c r="R430" s="4" t="s">
        <v>8</v>
      </c>
      <c r="S430" s="4" t="s">
        <v>8</v>
      </c>
      <c r="T430" s="4" t="s">
        <v>8</v>
      </c>
      <c r="U430" s="4" t="s">
        <v>8</v>
      </c>
    </row>
    <row r="431" spans="1:21">
      <c r="A431" t="n">
        <v>5854</v>
      </c>
      <c r="B431" s="32" t="n">
        <v>36</v>
      </c>
      <c r="C431" s="7" t="n">
        <v>8</v>
      </c>
      <c r="D431" s="7" t="n">
        <v>4</v>
      </c>
      <c r="E431" s="7" t="n">
        <v>0</v>
      </c>
      <c r="F431" s="7" t="s">
        <v>148</v>
      </c>
      <c r="G431" s="7" t="s">
        <v>14</v>
      </c>
      <c r="H431" s="7" t="s">
        <v>14</v>
      </c>
      <c r="I431" s="7" t="s">
        <v>14</v>
      </c>
      <c r="J431" s="7" t="s">
        <v>14</v>
      </c>
      <c r="K431" s="7" t="s">
        <v>14</v>
      </c>
      <c r="L431" s="7" t="s">
        <v>14</v>
      </c>
      <c r="M431" s="7" t="s">
        <v>14</v>
      </c>
      <c r="N431" s="7" t="s">
        <v>14</v>
      </c>
      <c r="O431" s="7" t="s">
        <v>14</v>
      </c>
      <c r="P431" s="7" t="s">
        <v>14</v>
      </c>
      <c r="Q431" s="7" t="s">
        <v>14</v>
      </c>
      <c r="R431" s="7" t="s">
        <v>14</v>
      </c>
      <c r="S431" s="7" t="s">
        <v>14</v>
      </c>
      <c r="T431" s="7" t="s">
        <v>14</v>
      </c>
      <c r="U431" s="7" t="s">
        <v>14</v>
      </c>
    </row>
    <row r="432" spans="1:21">
      <c r="A432" t="s">
        <v>4</v>
      </c>
      <c r="B432" s="4" t="s">
        <v>5</v>
      </c>
      <c r="C432" s="4" t="s">
        <v>7</v>
      </c>
      <c r="D432" s="4" t="s">
        <v>11</v>
      </c>
      <c r="E432" s="4" t="s">
        <v>7</v>
      </c>
      <c r="F432" s="4" t="s">
        <v>8</v>
      </c>
      <c r="G432" s="4" t="s">
        <v>8</v>
      </c>
      <c r="H432" s="4" t="s">
        <v>8</v>
      </c>
      <c r="I432" s="4" t="s">
        <v>8</v>
      </c>
      <c r="J432" s="4" t="s">
        <v>8</v>
      </c>
      <c r="K432" s="4" t="s">
        <v>8</v>
      </c>
      <c r="L432" s="4" t="s">
        <v>8</v>
      </c>
      <c r="M432" s="4" t="s">
        <v>8</v>
      </c>
      <c r="N432" s="4" t="s">
        <v>8</v>
      </c>
      <c r="O432" s="4" t="s">
        <v>8</v>
      </c>
      <c r="P432" s="4" t="s">
        <v>8</v>
      </c>
      <c r="Q432" s="4" t="s">
        <v>8</v>
      </c>
      <c r="R432" s="4" t="s">
        <v>8</v>
      </c>
      <c r="S432" s="4" t="s">
        <v>8</v>
      </c>
      <c r="T432" s="4" t="s">
        <v>8</v>
      </c>
      <c r="U432" s="4" t="s">
        <v>8</v>
      </c>
    </row>
    <row r="433" spans="1:21">
      <c r="A433" t="n">
        <v>5887</v>
      </c>
      <c r="B433" s="32" t="n">
        <v>36</v>
      </c>
      <c r="C433" s="7" t="n">
        <v>8</v>
      </c>
      <c r="D433" s="7" t="n">
        <v>2</v>
      </c>
      <c r="E433" s="7" t="n">
        <v>0</v>
      </c>
      <c r="F433" s="7" t="s">
        <v>148</v>
      </c>
      <c r="G433" s="7" t="s">
        <v>14</v>
      </c>
      <c r="H433" s="7" t="s">
        <v>14</v>
      </c>
      <c r="I433" s="7" t="s">
        <v>14</v>
      </c>
      <c r="J433" s="7" t="s">
        <v>14</v>
      </c>
      <c r="K433" s="7" t="s">
        <v>14</v>
      </c>
      <c r="L433" s="7" t="s">
        <v>14</v>
      </c>
      <c r="M433" s="7" t="s">
        <v>14</v>
      </c>
      <c r="N433" s="7" t="s">
        <v>14</v>
      </c>
      <c r="O433" s="7" t="s">
        <v>14</v>
      </c>
      <c r="P433" s="7" t="s">
        <v>14</v>
      </c>
      <c r="Q433" s="7" t="s">
        <v>14</v>
      </c>
      <c r="R433" s="7" t="s">
        <v>14</v>
      </c>
      <c r="S433" s="7" t="s">
        <v>14</v>
      </c>
      <c r="T433" s="7" t="s">
        <v>14</v>
      </c>
      <c r="U433" s="7" t="s">
        <v>14</v>
      </c>
    </row>
    <row r="434" spans="1:21">
      <c r="A434" t="s">
        <v>4</v>
      </c>
      <c r="B434" s="4" t="s">
        <v>5</v>
      </c>
      <c r="C434" s="4" t="s">
        <v>7</v>
      </c>
      <c r="D434" s="4" t="s">
        <v>11</v>
      </c>
      <c r="E434" s="4" t="s">
        <v>7</v>
      </c>
      <c r="F434" s="4" t="s">
        <v>8</v>
      </c>
      <c r="G434" s="4" t="s">
        <v>8</v>
      </c>
      <c r="H434" s="4" t="s">
        <v>8</v>
      </c>
      <c r="I434" s="4" t="s">
        <v>8</v>
      </c>
      <c r="J434" s="4" t="s">
        <v>8</v>
      </c>
      <c r="K434" s="4" t="s">
        <v>8</v>
      </c>
      <c r="L434" s="4" t="s">
        <v>8</v>
      </c>
      <c r="M434" s="4" t="s">
        <v>8</v>
      </c>
      <c r="N434" s="4" t="s">
        <v>8</v>
      </c>
      <c r="O434" s="4" t="s">
        <v>8</v>
      </c>
      <c r="P434" s="4" t="s">
        <v>8</v>
      </c>
      <c r="Q434" s="4" t="s">
        <v>8</v>
      </c>
      <c r="R434" s="4" t="s">
        <v>8</v>
      </c>
      <c r="S434" s="4" t="s">
        <v>8</v>
      </c>
      <c r="T434" s="4" t="s">
        <v>8</v>
      </c>
      <c r="U434" s="4" t="s">
        <v>8</v>
      </c>
    </row>
    <row r="435" spans="1:21">
      <c r="A435" t="n">
        <v>5920</v>
      </c>
      <c r="B435" s="32" t="n">
        <v>36</v>
      </c>
      <c r="C435" s="7" t="n">
        <v>8</v>
      </c>
      <c r="D435" s="7" t="n">
        <v>7</v>
      </c>
      <c r="E435" s="7" t="n">
        <v>0</v>
      </c>
      <c r="F435" s="7" t="s">
        <v>150</v>
      </c>
      <c r="G435" s="7" t="s">
        <v>14</v>
      </c>
      <c r="H435" s="7" t="s">
        <v>14</v>
      </c>
      <c r="I435" s="7" t="s">
        <v>14</v>
      </c>
      <c r="J435" s="7" t="s">
        <v>14</v>
      </c>
      <c r="K435" s="7" t="s">
        <v>14</v>
      </c>
      <c r="L435" s="7" t="s">
        <v>14</v>
      </c>
      <c r="M435" s="7" t="s">
        <v>14</v>
      </c>
      <c r="N435" s="7" t="s">
        <v>14</v>
      </c>
      <c r="O435" s="7" t="s">
        <v>14</v>
      </c>
      <c r="P435" s="7" t="s">
        <v>14</v>
      </c>
      <c r="Q435" s="7" t="s">
        <v>14</v>
      </c>
      <c r="R435" s="7" t="s">
        <v>14</v>
      </c>
      <c r="S435" s="7" t="s">
        <v>14</v>
      </c>
      <c r="T435" s="7" t="s">
        <v>14</v>
      </c>
      <c r="U435" s="7" t="s">
        <v>14</v>
      </c>
    </row>
    <row r="436" spans="1:21">
      <c r="A436" t="s">
        <v>4</v>
      </c>
      <c r="B436" s="4" t="s">
        <v>5</v>
      </c>
      <c r="C436" s="4" t="s">
        <v>7</v>
      </c>
      <c r="D436" s="4" t="s">
        <v>11</v>
      </c>
      <c r="E436" s="4" t="s">
        <v>7</v>
      </c>
      <c r="F436" s="4" t="s">
        <v>8</v>
      </c>
      <c r="G436" s="4" t="s">
        <v>8</v>
      </c>
      <c r="H436" s="4" t="s">
        <v>8</v>
      </c>
      <c r="I436" s="4" t="s">
        <v>8</v>
      </c>
      <c r="J436" s="4" t="s">
        <v>8</v>
      </c>
      <c r="K436" s="4" t="s">
        <v>8</v>
      </c>
      <c r="L436" s="4" t="s">
        <v>8</v>
      </c>
      <c r="M436" s="4" t="s">
        <v>8</v>
      </c>
      <c r="N436" s="4" t="s">
        <v>8</v>
      </c>
      <c r="O436" s="4" t="s">
        <v>8</v>
      </c>
      <c r="P436" s="4" t="s">
        <v>8</v>
      </c>
      <c r="Q436" s="4" t="s">
        <v>8</v>
      </c>
      <c r="R436" s="4" t="s">
        <v>8</v>
      </c>
      <c r="S436" s="4" t="s">
        <v>8</v>
      </c>
      <c r="T436" s="4" t="s">
        <v>8</v>
      </c>
      <c r="U436" s="4" t="s">
        <v>8</v>
      </c>
    </row>
    <row r="437" spans="1:21">
      <c r="A437" t="n">
        <v>5955</v>
      </c>
      <c r="B437" s="32" t="n">
        <v>36</v>
      </c>
      <c r="C437" s="7" t="n">
        <v>8</v>
      </c>
      <c r="D437" s="7" t="n">
        <v>11</v>
      </c>
      <c r="E437" s="7" t="n">
        <v>0</v>
      </c>
      <c r="F437" s="7" t="s">
        <v>149</v>
      </c>
      <c r="G437" s="7" t="s">
        <v>14</v>
      </c>
      <c r="H437" s="7" t="s">
        <v>14</v>
      </c>
      <c r="I437" s="7" t="s">
        <v>14</v>
      </c>
      <c r="J437" s="7" t="s">
        <v>14</v>
      </c>
      <c r="K437" s="7" t="s">
        <v>14</v>
      </c>
      <c r="L437" s="7" t="s">
        <v>14</v>
      </c>
      <c r="M437" s="7" t="s">
        <v>14</v>
      </c>
      <c r="N437" s="7" t="s">
        <v>14</v>
      </c>
      <c r="O437" s="7" t="s">
        <v>14</v>
      </c>
      <c r="P437" s="7" t="s">
        <v>14</v>
      </c>
      <c r="Q437" s="7" t="s">
        <v>14</v>
      </c>
      <c r="R437" s="7" t="s">
        <v>14</v>
      </c>
      <c r="S437" s="7" t="s">
        <v>14</v>
      </c>
      <c r="T437" s="7" t="s">
        <v>14</v>
      </c>
      <c r="U437" s="7" t="s">
        <v>14</v>
      </c>
    </row>
    <row r="438" spans="1:21">
      <c r="A438" t="s">
        <v>4</v>
      </c>
      <c r="B438" s="4" t="s">
        <v>5</v>
      </c>
      <c r="C438" s="4" t="s">
        <v>7</v>
      </c>
      <c r="D438" s="4" t="s">
        <v>11</v>
      </c>
      <c r="E438" s="4" t="s">
        <v>7</v>
      </c>
      <c r="F438" s="4" t="s">
        <v>8</v>
      </c>
      <c r="G438" s="4" t="s">
        <v>8</v>
      </c>
      <c r="H438" s="4" t="s">
        <v>8</v>
      </c>
      <c r="I438" s="4" t="s">
        <v>8</v>
      </c>
      <c r="J438" s="4" t="s">
        <v>8</v>
      </c>
      <c r="K438" s="4" t="s">
        <v>8</v>
      </c>
      <c r="L438" s="4" t="s">
        <v>8</v>
      </c>
      <c r="M438" s="4" t="s">
        <v>8</v>
      </c>
      <c r="N438" s="4" t="s">
        <v>8</v>
      </c>
      <c r="O438" s="4" t="s">
        <v>8</v>
      </c>
      <c r="P438" s="4" t="s">
        <v>8</v>
      </c>
      <c r="Q438" s="4" t="s">
        <v>8</v>
      </c>
      <c r="R438" s="4" t="s">
        <v>8</v>
      </c>
      <c r="S438" s="4" t="s">
        <v>8</v>
      </c>
      <c r="T438" s="4" t="s">
        <v>8</v>
      </c>
      <c r="U438" s="4" t="s">
        <v>8</v>
      </c>
    </row>
    <row r="439" spans="1:21">
      <c r="A439" t="n">
        <v>5987</v>
      </c>
      <c r="B439" s="32" t="n">
        <v>36</v>
      </c>
      <c r="C439" s="7" t="n">
        <v>8</v>
      </c>
      <c r="D439" s="7" t="n">
        <v>5</v>
      </c>
      <c r="E439" s="7" t="n">
        <v>0</v>
      </c>
      <c r="F439" s="7" t="s">
        <v>151</v>
      </c>
      <c r="G439" s="7" t="s">
        <v>14</v>
      </c>
      <c r="H439" s="7" t="s">
        <v>14</v>
      </c>
      <c r="I439" s="7" t="s">
        <v>14</v>
      </c>
      <c r="J439" s="7" t="s">
        <v>14</v>
      </c>
      <c r="K439" s="7" t="s">
        <v>14</v>
      </c>
      <c r="L439" s="7" t="s">
        <v>14</v>
      </c>
      <c r="M439" s="7" t="s">
        <v>14</v>
      </c>
      <c r="N439" s="7" t="s">
        <v>14</v>
      </c>
      <c r="O439" s="7" t="s">
        <v>14</v>
      </c>
      <c r="P439" s="7" t="s">
        <v>14</v>
      </c>
      <c r="Q439" s="7" t="s">
        <v>14</v>
      </c>
      <c r="R439" s="7" t="s">
        <v>14</v>
      </c>
      <c r="S439" s="7" t="s">
        <v>14</v>
      </c>
      <c r="T439" s="7" t="s">
        <v>14</v>
      </c>
      <c r="U439" s="7" t="s">
        <v>14</v>
      </c>
    </row>
    <row r="440" spans="1:21">
      <c r="A440" t="s">
        <v>4</v>
      </c>
      <c r="B440" s="4" t="s">
        <v>5</v>
      </c>
      <c r="C440" s="4" t="s">
        <v>7</v>
      </c>
      <c r="D440" s="4" t="s">
        <v>11</v>
      </c>
      <c r="E440" s="4" t="s">
        <v>7</v>
      </c>
      <c r="F440" s="4" t="s">
        <v>8</v>
      </c>
      <c r="G440" s="4" t="s">
        <v>8</v>
      </c>
      <c r="H440" s="4" t="s">
        <v>8</v>
      </c>
      <c r="I440" s="4" t="s">
        <v>8</v>
      </c>
      <c r="J440" s="4" t="s">
        <v>8</v>
      </c>
      <c r="K440" s="4" t="s">
        <v>8</v>
      </c>
      <c r="L440" s="4" t="s">
        <v>8</v>
      </c>
      <c r="M440" s="4" t="s">
        <v>8</v>
      </c>
      <c r="N440" s="4" t="s">
        <v>8</v>
      </c>
      <c r="O440" s="4" t="s">
        <v>8</v>
      </c>
      <c r="P440" s="4" t="s">
        <v>8</v>
      </c>
      <c r="Q440" s="4" t="s">
        <v>8</v>
      </c>
      <c r="R440" s="4" t="s">
        <v>8</v>
      </c>
      <c r="S440" s="4" t="s">
        <v>8</v>
      </c>
      <c r="T440" s="4" t="s">
        <v>8</v>
      </c>
      <c r="U440" s="4" t="s">
        <v>8</v>
      </c>
    </row>
    <row r="441" spans="1:21">
      <c r="A441" t="n">
        <v>6021</v>
      </c>
      <c r="B441" s="32" t="n">
        <v>36</v>
      </c>
      <c r="C441" s="7" t="n">
        <v>8</v>
      </c>
      <c r="D441" s="7" t="n">
        <v>3</v>
      </c>
      <c r="E441" s="7" t="n">
        <v>0</v>
      </c>
      <c r="F441" s="7" t="s">
        <v>149</v>
      </c>
      <c r="G441" s="7" t="s">
        <v>14</v>
      </c>
      <c r="H441" s="7" t="s">
        <v>14</v>
      </c>
      <c r="I441" s="7" t="s">
        <v>14</v>
      </c>
      <c r="J441" s="7" t="s">
        <v>14</v>
      </c>
      <c r="K441" s="7" t="s">
        <v>14</v>
      </c>
      <c r="L441" s="7" t="s">
        <v>14</v>
      </c>
      <c r="M441" s="7" t="s">
        <v>14</v>
      </c>
      <c r="N441" s="7" t="s">
        <v>14</v>
      </c>
      <c r="O441" s="7" t="s">
        <v>14</v>
      </c>
      <c r="P441" s="7" t="s">
        <v>14</v>
      </c>
      <c r="Q441" s="7" t="s">
        <v>14</v>
      </c>
      <c r="R441" s="7" t="s">
        <v>14</v>
      </c>
      <c r="S441" s="7" t="s">
        <v>14</v>
      </c>
      <c r="T441" s="7" t="s">
        <v>14</v>
      </c>
      <c r="U441" s="7" t="s">
        <v>14</v>
      </c>
    </row>
    <row r="442" spans="1:21">
      <c r="A442" t="s">
        <v>4</v>
      </c>
      <c r="B442" s="4" t="s">
        <v>5</v>
      </c>
      <c r="C442" s="4" t="s">
        <v>7</v>
      </c>
      <c r="D442" s="4" t="s">
        <v>11</v>
      </c>
      <c r="E442" s="4" t="s">
        <v>7</v>
      </c>
      <c r="F442" s="4" t="s">
        <v>8</v>
      </c>
      <c r="G442" s="4" t="s">
        <v>8</v>
      </c>
      <c r="H442" s="4" t="s">
        <v>8</v>
      </c>
      <c r="I442" s="4" t="s">
        <v>8</v>
      </c>
      <c r="J442" s="4" t="s">
        <v>8</v>
      </c>
      <c r="K442" s="4" t="s">
        <v>8</v>
      </c>
      <c r="L442" s="4" t="s">
        <v>8</v>
      </c>
      <c r="M442" s="4" t="s">
        <v>8</v>
      </c>
      <c r="N442" s="4" t="s">
        <v>8</v>
      </c>
      <c r="O442" s="4" t="s">
        <v>8</v>
      </c>
      <c r="P442" s="4" t="s">
        <v>8</v>
      </c>
      <c r="Q442" s="4" t="s">
        <v>8</v>
      </c>
      <c r="R442" s="4" t="s">
        <v>8</v>
      </c>
      <c r="S442" s="4" t="s">
        <v>8</v>
      </c>
      <c r="T442" s="4" t="s">
        <v>8</v>
      </c>
      <c r="U442" s="4" t="s">
        <v>8</v>
      </c>
    </row>
    <row r="443" spans="1:21">
      <c r="A443" t="n">
        <v>6053</v>
      </c>
      <c r="B443" s="32" t="n">
        <v>36</v>
      </c>
      <c r="C443" s="7" t="n">
        <v>8</v>
      </c>
      <c r="D443" s="7" t="n">
        <v>6</v>
      </c>
      <c r="E443" s="7" t="n">
        <v>0</v>
      </c>
      <c r="F443" s="7" t="s">
        <v>152</v>
      </c>
      <c r="G443" s="7" t="s">
        <v>14</v>
      </c>
      <c r="H443" s="7" t="s">
        <v>14</v>
      </c>
      <c r="I443" s="7" t="s">
        <v>14</v>
      </c>
      <c r="J443" s="7" t="s">
        <v>14</v>
      </c>
      <c r="K443" s="7" t="s">
        <v>14</v>
      </c>
      <c r="L443" s="7" t="s">
        <v>14</v>
      </c>
      <c r="M443" s="7" t="s">
        <v>14</v>
      </c>
      <c r="N443" s="7" t="s">
        <v>14</v>
      </c>
      <c r="O443" s="7" t="s">
        <v>14</v>
      </c>
      <c r="P443" s="7" t="s">
        <v>14</v>
      </c>
      <c r="Q443" s="7" t="s">
        <v>14</v>
      </c>
      <c r="R443" s="7" t="s">
        <v>14</v>
      </c>
      <c r="S443" s="7" t="s">
        <v>14</v>
      </c>
      <c r="T443" s="7" t="s">
        <v>14</v>
      </c>
      <c r="U443" s="7" t="s">
        <v>14</v>
      </c>
    </row>
    <row r="444" spans="1:21">
      <c r="A444" t="s">
        <v>4</v>
      </c>
      <c r="B444" s="4" t="s">
        <v>5</v>
      </c>
      <c r="C444" s="4" t="s">
        <v>7</v>
      </c>
      <c r="D444" s="4" t="s">
        <v>11</v>
      </c>
      <c r="E444" s="4" t="s">
        <v>7</v>
      </c>
      <c r="F444" s="4" t="s">
        <v>8</v>
      </c>
      <c r="G444" s="4" t="s">
        <v>8</v>
      </c>
      <c r="H444" s="4" t="s">
        <v>8</v>
      </c>
      <c r="I444" s="4" t="s">
        <v>8</v>
      </c>
      <c r="J444" s="4" t="s">
        <v>8</v>
      </c>
      <c r="K444" s="4" t="s">
        <v>8</v>
      </c>
      <c r="L444" s="4" t="s">
        <v>8</v>
      </c>
      <c r="M444" s="4" t="s">
        <v>8</v>
      </c>
      <c r="N444" s="4" t="s">
        <v>8</v>
      </c>
      <c r="O444" s="4" t="s">
        <v>8</v>
      </c>
      <c r="P444" s="4" t="s">
        <v>8</v>
      </c>
      <c r="Q444" s="4" t="s">
        <v>8</v>
      </c>
      <c r="R444" s="4" t="s">
        <v>8</v>
      </c>
      <c r="S444" s="4" t="s">
        <v>8</v>
      </c>
      <c r="T444" s="4" t="s">
        <v>8</v>
      </c>
      <c r="U444" s="4" t="s">
        <v>8</v>
      </c>
    </row>
    <row r="445" spans="1:21">
      <c r="A445" t="n">
        <v>6088</v>
      </c>
      <c r="B445" s="32" t="n">
        <v>36</v>
      </c>
      <c r="C445" s="7" t="n">
        <v>8</v>
      </c>
      <c r="D445" s="7" t="n">
        <v>9</v>
      </c>
      <c r="E445" s="7" t="n">
        <v>0</v>
      </c>
      <c r="F445" s="7" t="s">
        <v>148</v>
      </c>
      <c r="G445" s="7" t="s">
        <v>147</v>
      </c>
      <c r="H445" s="7" t="s">
        <v>14</v>
      </c>
      <c r="I445" s="7" t="s">
        <v>14</v>
      </c>
      <c r="J445" s="7" t="s">
        <v>14</v>
      </c>
      <c r="K445" s="7" t="s">
        <v>14</v>
      </c>
      <c r="L445" s="7" t="s">
        <v>14</v>
      </c>
      <c r="M445" s="7" t="s">
        <v>14</v>
      </c>
      <c r="N445" s="7" t="s">
        <v>14</v>
      </c>
      <c r="O445" s="7" t="s">
        <v>14</v>
      </c>
      <c r="P445" s="7" t="s">
        <v>14</v>
      </c>
      <c r="Q445" s="7" t="s">
        <v>14</v>
      </c>
      <c r="R445" s="7" t="s">
        <v>14</v>
      </c>
      <c r="S445" s="7" t="s">
        <v>14</v>
      </c>
      <c r="T445" s="7" t="s">
        <v>14</v>
      </c>
      <c r="U445" s="7" t="s">
        <v>14</v>
      </c>
    </row>
    <row r="446" spans="1:21">
      <c r="A446" t="s">
        <v>4</v>
      </c>
      <c r="B446" s="4" t="s">
        <v>5</v>
      </c>
      <c r="C446" s="4" t="s">
        <v>7</v>
      </c>
      <c r="D446" s="4" t="s">
        <v>11</v>
      </c>
      <c r="E446" s="4" t="s">
        <v>7</v>
      </c>
      <c r="F446" s="4" t="s">
        <v>8</v>
      </c>
      <c r="G446" s="4" t="s">
        <v>8</v>
      </c>
      <c r="H446" s="4" t="s">
        <v>8</v>
      </c>
      <c r="I446" s="4" t="s">
        <v>8</v>
      </c>
      <c r="J446" s="4" t="s">
        <v>8</v>
      </c>
      <c r="K446" s="4" t="s">
        <v>8</v>
      </c>
      <c r="L446" s="4" t="s">
        <v>8</v>
      </c>
      <c r="M446" s="4" t="s">
        <v>8</v>
      </c>
      <c r="N446" s="4" t="s">
        <v>8</v>
      </c>
      <c r="O446" s="4" t="s">
        <v>8</v>
      </c>
      <c r="P446" s="4" t="s">
        <v>8</v>
      </c>
      <c r="Q446" s="4" t="s">
        <v>8</v>
      </c>
      <c r="R446" s="4" t="s">
        <v>8</v>
      </c>
      <c r="S446" s="4" t="s">
        <v>8</v>
      </c>
      <c r="T446" s="4" t="s">
        <v>8</v>
      </c>
      <c r="U446" s="4" t="s">
        <v>8</v>
      </c>
    </row>
    <row r="447" spans="1:21">
      <c r="A447" t="n">
        <v>6134</v>
      </c>
      <c r="B447" s="32" t="n">
        <v>36</v>
      </c>
      <c r="C447" s="7" t="n">
        <v>8</v>
      </c>
      <c r="D447" s="7" t="n">
        <v>118</v>
      </c>
      <c r="E447" s="7" t="n">
        <v>0</v>
      </c>
      <c r="F447" s="7" t="s">
        <v>153</v>
      </c>
      <c r="G447" s="7" t="s">
        <v>154</v>
      </c>
      <c r="H447" s="7" t="s">
        <v>155</v>
      </c>
      <c r="I447" s="7" t="s">
        <v>156</v>
      </c>
      <c r="J447" s="7" t="s">
        <v>157</v>
      </c>
      <c r="K447" s="7" t="s">
        <v>158</v>
      </c>
      <c r="L447" s="7" t="s">
        <v>159</v>
      </c>
      <c r="M447" s="7" t="s">
        <v>14</v>
      </c>
      <c r="N447" s="7" t="s">
        <v>14</v>
      </c>
      <c r="O447" s="7" t="s">
        <v>14</v>
      </c>
      <c r="P447" s="7" t="s">
        <v>14</v>
      </c>
      <c r="Q447" s="7" t="s">
        <v>14</v>
      </c>
      <c r="R447" s="7" t="s">
        <v>14</v>
      </c>
      <c r="S447" s="7" t="s">
        <v>14</v>
      </c>
      <c r="T447" s="7" t="s">
        <v>14</v>
      </c>
      <c r="U447" s="7" t="s">
        <v>14</v>
      </c>
    </row>
    <row r="448" spans="1:21">
      <c r="A448" t="s">
        <v>4</v>
      </c>
      <c r="B448" s="4" t="s">
        <v>5</v>
      </c>
      <c r="C448" s="4" t="s">
        <v>7</v>
      </c>
      <c r="D448" s="4" t="s">
        <v>11</v>
      </c>
      <c r="E448" s="4" t="s">
        <v>7</v>
      </c>
      <c r="F448" s="4" t="s">
        <v>8</v>
      </c>
      <c r="G448" s="4" t="s">
        <v>8</v>
      </c>
      <c r="H448" s="4" t="s">
        <v>8</v>
      </c>
      <c r="I448" s="4" t="s">
        <v>8</v>
      </c>
      <c r="J448" s="4" t="s">
        <v>8</v>
      </c>
      <c r="K448" s="4" t="s">
        <v>8</v>
      </c>
      <c r="L448" s="4" t="s">
        <v>8</v>
      </c>
      <c r="M448" s="4" t="s">
        <v>8</v>
      </c>
      <c r="N448" s="4" t="s">
        <v>8</v>
      </c>
      <c r="O448" s="4" t="s">
        <v>8</v>
      </c>
      <c r="P448" s="4" t="s">
        <v>8</v>
      </c>
      <c r="Q448" s="4" t="s">
        <v>8</v>
      </c>
      <c r="R448" s="4" t="s">
        <v>8</v>
      </c>
      <c r="S448" s="4" t="s">
        <v>8</v>
      </c>
      <c r="T448" s="4" t="s">
        <v>8</v>
      </c>
      <c r="U448" s="4" t="s">
        <v>8</v>
      </c>
    </row>
    <row r="449" spans="1:21">
      <c r="A449" t="n">
        <v>6233</v>
      </c>
      <c r="B449" s="32" t="n">
        <v>36</v>
      </c>
      <c r="C449" s="7" t="n">
        <v>8</v>
      </c>
      <c r="D449" s="7" t="n">
        <v>30</v>
      </c>
      <c r="E449" s="7" t="n">
        <v>0</v>
      </c>
      <c r="F449" s="7" t="s">
        <v>153</v>
      </c>
      <c r="G449" s="7" t="s">
        <v>154</v>
      </c>
      <c r="H449" s="7" t="s">
        <v>160</v>
      </c>
      <c r="I449" s="7" t="s">
        <v>155</v>
      </c>
      <c r="J449" s="7" t="s">
        <v>156</v>
      </c>
      <c r="K449" s="7" t="s">
        <v>157</v>
      </c>
      <c r="L449" s="7" t="s">
        <v>158</v>
      </c>
      <c r="M449" s="7" t="s">
        <v>161</v>
      </c>
      <c r="N449" s="7" t="s">
        <v>162</v>
      </c>
      <c r="O449" s="7" t="s">
        <v>14</v>
      </c>
      <c r="P449" s="7" t="s">
        <v>14</v>
      </c>
      <c r="Q449" s="7" t="s">
        <v>14</v>
      </c>
      <c r="R449" s="7" t="s">
        <v>14</v>
      </c>
      <c r="S449" s="7" t="s">
        <v>14</v>
      </c>
      <c r="T449" s="7" t="s">
        <v>14</v>
      </c>
      <c r="U449" s="7" t="s">
        <v>14</v>
      </c>
    </row>
    <row r="450" spans="1:21">
      <c r="A450" t="s">
        <v>4</v>
      </c>
      <c r="B450" s="4" t="s">
        <v>5</v>
      </c>
      <c r="C450" s="4" t="s">
        <v>7</v>
      </c>
      <c r="D450" s="4" t="s">
        <v>11</v>
      </c>
      <c r="E450" s="4" t="s">
        <v>7</v>
      </c>
      <c r="F450" s="4" t="s">
        <v>8</v>
      </c>
      <c r="G450" s="4" t="s">
        <v>8</v>
      </c>
      <c r="H450" s="4" t="s">
        <v>8</v>
      </c>
      <c r="I450" s="4" t="s">
        <v>8</v>
      </c>
      <c r="J450" s="4" t="s">
        <v>8</v>
      </c>
      <c r="K450" s="4" t="s">
        <v>8</v>
      </c>
      <c r="L450" s="4" t="s">
        <v>8</v>
      </c>
      <c r="M450" s="4" t="s">
        <v>8</v>
      </c>
      <c r="N450" s="4" t="s">
        <v>8</v>
      </c>
      <c r="O450" s="4" t="s">
        <v>8</v>
      </c>
      <c r="P450" s="4" t="s">
        <v>8</v>
      </c>
      <c r="Q450" s="4" t="s">
        <v>8</v>
      </c>
      <c r="R450" s="4" t="s">
        <v>8</v>
      </c>
      <c r="S450" s="4" t="s">
        <v>8</v>
      </c>
      <c r="T450" s="4" t="s">
        <v>8</v>
      </c>
      <c r="U450" s="4" t="s">
        <v>8</v>
      </c>
    </row>
    <row r="451" spans="1:21">
      <c r="A451" t="n">
        <v>6357</v>
      </c>
      <c r="B451" s="32" t="n">
        <v>36</v>
      </c>
      <c r="C451" s="7" t="n">
        <v>8</v>
      </c>
      <c r="D451" s="7" t="n">
        <v>95</v>
      </c>
      <c r="E451" s="7" t="n">
        <v>0</v>
      </c>
      <c r="F451" s="7" t="s">
        <v>153</v>
      </c>
      <c r="G451" s="7" t="s">
        <v>154</v>
      </c>
      <c r="H451" s="7" t="s">
        <v>160</v>
      </c>
      <c r="I451" s="7" t="s">
        <v>155</v>
      </c>
      <c r="J451" s="7" t="s">
        <v>156</v>
      </c>
      <c r="K451" s="7" t="s">
        <v>157</v>
      </c>
      <c r="L451" s="7" t="s">
        <v>158</v>
      </c>
      <c r="M451" s="7" t="s">
        <v>161</v>
      </c>
      <c r="N451" s="7" t="s">
        <v>162</v>
      </c>
      <c r="O451" s="7" t="s">
        <v>14</v>
      </c>
      <c r="P451" s="7" t="s">
        <v>14</v>
      </c>
      <c r="Q451" s="7" t="s">
        <v>14</v>
      </c>
      <c r="R451" s="7" t="s">
        <v>14</v>
      </c>
      <c r="S451" s="7" t="s">
        <v>14</v>
      </c>
      <c r="T451" s="7" t="s">
        <v>14</v>
      </c>
      <c r="U451" s="7" t="s">
        <v>14</v>
      </c>
    </row>
    <row r="452" spans="1:21">
      <c r="A452" t="s">
        <v>4</v>
      </c>
      <c r="B452" s="4" t="s">
        <v>5</v>
      </c>
      <c r="C452" s="4" t="s">
        <v>7</v>
      </c>
      <c r="D452" s="4" t="s">
        <v>11</v>
      </c>
      <c r="E452" s="4" t="s">
        <v>7</v>
      </c>
      <c r="F452" s="4" t="s">
        <v>8</v>
      </c>
      <c r="G452" s="4" t="s">
        <v>8</v>
      </c>
      <c r="H452" s="4" t="s">
        <v>8</v>
      </c>
      <c r="I452" s="4" t="s">
        <v>8</v>
      </c>
      <c r="J452" s="4" t="s">
        <v>8</v>
      </c>
      <c r="K452" s="4" t="s">
        <v>8</v>
      </c>
      <c r="L452" s="4" t="s">
        <v>8</v>
      </c>
      <c r="M452" s="4" t="s">
        <v>8</v>
      </c>
      <c r="N452" s="4" t="s">
        <v>8</v>
      </c>
      <c r="O452" s="4" t="s">
        <v>8</v>
      </c>
      <c r="P452" s="4" t="s">
        <v>8</v>
      </c>
      <c r="Q452" s="4" t="s">
        <v>8</v>
      </c>
      <c r="R452" s="4" t="s">
        <v>8</v>
      </c>
      <c r="S452" s="4" t="s">
        <v>8</v>
      </c>
      <c r="T452" s="4" t="s">
        <v>8</v>
      </c>
      <c r="U452" s="4" t="s">
        <v>8</v>
      </c>
    </row>
    <row r="453" spans="1:21">
      <c r="A453" t="n">
        <v>6481</v>
      </c>
      <c r="B453" s="32" t="n">
        <v>36</v>
      </c>
      <c r="C453" s="7" t="n">
        <v>8</v>
      </c>
      <c r="D453" s="7" t="n">
        <v>101</v>
      </c>
      <c r="E453" s="7" t="n">
        <v>0</v>
      </c>
      <c r="F453" s="7" t="s">
        <v>153</v>
      </c>
      <c r="G453" s="7" t="s">
        <v>154</v>
      </c>
      <c r="H453" s="7" t="s">
        <v>157</v>
      </c>
      <c r="I453" s="7" t="s">
        <v>158</v>
      </c>
      <c r="J453" s="7" t="s">
        <v>163</v>
      </c>
      <c r="K453" s="7" t="s">
        <v>14</v>
      </c>
      <c r="L453" s="7" t="s">
        <v>14</v>
      </c>
      <c r="M453" s="7" t="s">
        <v>14</v>
      </c>
      <c r="N453" s="7" t="s">
        <v>14</v>
      </c>
      <c r="O453" s="7" t="s">
        <v>14</v>
      </c>
      <c r="P453" s="7" t="s">
        <v>14</v>
      </c>
      <c r="Q453" s="7" t="s">
        <v>14</v>
      </c>
      <c r="R453" s="7" t="s">
        <v>14</v>
      </c>
      <c r="S453" s="7" t="s">
        <v>14</v>
      </c>
      <c r="T453" s="7" t="s">
        <v>14</v>
      </c>
      <c r="U453" s="7" t="s">
        <v>14</v>
      </c>
    </row>
    <row r="454" spans="1:21">
      <c r="A454" t="s">
        <v>4</v>
      </c>
      <c r="B454" s="4" t="s">
        <v>5</v>
      </c>
      <c r="C454" s="4" t="s">
        <v>7</v>
      </c>
      <c r="D454" s="4" t="s">
        <v>11</v>
      </c>
      <c r="E454" s="4" t="s">
        <v>7</v>
      </c>
      <c r="F454" s="4" t="s">
        <v>8</v>
      </c>
      <c r="G454" s="4" t="s">
        <v>8</v>
      </c>
      <c r="H454" s="4" t="s">
        <v>8</v>
      </c>
      <c r="I454" s="4" t="s">
        <v>8</v>
      </c>
      <c r="J454" s="4" t="s">
        <v>8</v>
      </c>
      <c r="K454" s="4" t="s">
        <v>8</v>
      </c>
      <c r="L454" s="4" t="s">
        <v>8</v>
      </c>
      <c r="M454" s="4" t="s">
        <v>8</v>
      </c>
      <c r="N454" s="4" t="s">
        <v>8</v>
      </c>
      <c r="O454" s="4" t="s">
        <v>8</v>
      </c>
      <c r="P454" s="4" t="s">
        <v>8</v>
      </c>
      <c r="Q454" s="4" t="s">
        <v>8</v>
      </c>
      <c r="R454" s="4" t="s">
        <v>8</v>
      </c>
      <c r="S454" s="4" t="s">
        <v>8</v>
      </c>
      <c r="T454" s="4" t="s">
        <v>8</v>
      </c>
      <c r="U454" s="4" t="s">
        <v>8</v>
      </c>
    </row>
    <row r="455" spans="1:21">
      <c r="A455" t="n">
        <v>6557</v>
      </c>
      <c r="B455" s="32" t="n">
        <v>36</v>
      </c>
      <c r="C455" s="7" t="n">
        <v>8</v>
      </c>
      <c r="D455" s="7" t="n">
        <v>89</v>
      </c>
      <c r="E455" s="7" t="n">
        <v>0</v>
      </c>
      <c r="F455" s="7" t="s">
        <v>153</v>
      </c>
      <c r="G455" s="7" t="s">
        <v>154</v>
      </c>
      <c r="H455" s="7" t="s">
        <v>160</v>
      </c>
      <c r="I455" s="7" t="s">
        <v>157</v>
      </c>
      <c r="J455" s="7" t="s">
        <v>158</v>
      </c>
      <c r="K455" s="7" t="s">
        <v>164</v>
      </c>
      <c r="L455" s="7" t="s">
        <v>14</v>
      </c>
      <c r="M455" s="7" t="s">
        <v>14</v>
      </c>
      <c r="N455" s="7" t="s">
        <v>14</v>
      </c>
      <c r="O455" s="7" t="s">
        <v>14</v>
      </c>
      <c r="P455" s="7" t="s">
        <v>14</v>
      </c>
      <c r="Q455" s="7" t="s">
        <v>14</v>
      </c>
      <c r="R455" s="7" t="s">
        <v>14</v>
      </c>
      <c r="S455" s="7" t="s">
        <v>14</v>
      </c>
      <c r="T455" s="7" t="s">
        <v>14</v>
      </c>
      <c r="U455" s="7" t="s">
        <v>14</v>
      </c>
    </row>
    <row r="456" spans="1:21">
      <c r="A456" t="s">
        <v>4</v>
      </c>
      <c r="B456" s="4" t="s">
        <v>5</v>
      </c>
      <c r="C456" s="4" t="s">
        <v>7</v>
      </c>
      <c r="D456" s="4" t="s">
        <v>11</v>
      </c>
      <c r="E456" s="4" t="s">
        <v>7</v>
      </c>
      <c r="F456" s="4" t="s">
        <v>8</v>
      </c>
      <c r="G456" s="4" t="s">
        <v>8</v>
      </c>
      <c r="H456" s="4" t="s">
        <v>8</v>
      </c>
      <c r="I456" s="4" t="s">
        <v>8</v>
      </c>
      <c r="J456" s="4" t="s">
        <v>8</v>
      </c>
      <c r="K456" s="4" t="s">
        <v>8</v>
      </c>
      <c r="L456" s="4" t="s">
        <v>8</v>
      </c>
      <c r="M456" s="4" t="s">
        <v>8</v>
      </c>
      <c r="N456" s="4" t="s">
        <v>8</v>
      </c>
      <c r="O456" s="4" t="s">
        <v>8</v>
      </c>
      <c r="P456" s="4" t="s">
        <v>8</v>
      </c>
      <c r="Q456" s="4" t="s">
        <v>8</v>
      </c>
      <c r="R456" s="4" t="s">
        <v>8</v>
      </c>
      <c r="S456" s="4" t="s">
        <v>8</v>
      </c>
      <c r="T456" s="4" t="s">
        <v>8</v>
      </c>
      <c r="U456" s="4" t="s">
        <v>8</v>
      </c>
    </row>
    <row r="457" spans="1:21">
      <c r="A457" t="n">
        <v>6645</v>
      </c>
      <c r="B457" s="32" t="n">
        <v>36</v>
      </c>
      <c r="C457" s="7" t="n">
        <v>8</v>
      </c>
      <c r="D457" s="7" t="n">
        <v>100</v>
      </c>
      <c r="E457" s="7" t="n">
        <v>0</v>
      </c>
      <c r="F457" s="7" t="s">
        <v>153</v>
      </c>
      <c r="G457" s="7" t="s">
        <v>154</v>
      </c>
      <c r="H457" s="7" t="s">
        <v>160</v>
      </c>
      <c r="I457" s="7" t="s">
        <v>155</v>
      </c>
      <c r="J457" s="7" t="s">
        <v>156</v>
      </c>
      <c r="K457" s="7" t="s">
        <v>157</v>
      </c>
      <c r="L457" s="7" t="s">
        <v>158</v>
      </c>
      <c r="M457" s="7" t="s">
        <v>165</v>
      </c>
      <c r="N457" s="7" t="s">
        <v>14</v>
      </c>
      <c r="O457" s="7" t="s">
        <v>14</v>
      </c>
      <c r="P457" s="7" t="s">
        <v>14</v>
      </c>
      <c r="Q457" s="7" t="s">
        <v>14</v>
      </c>
      <c r="R457" s="7" t="s">
        <v>14</v>
      </c>
      <c r="S457" s="7" t="s">
        <v>14</v>
      </c>
      <c r="T457" s="7" t="s">
        <v>14</v>
      </c>
      <c r="U457" s="7" t="s">
        <v>14</v>
      </c>
    </row>
    <row r="458" spans="1:21">
      <c r="A458" t="s">
        <v>4</v>
      </c>
      <c r="B458" s="4" t="s">
        <v>5</v>
      </c>
      <c r="C458" s="4" t="s">
        <v>7</v>
      </c>
      <c r="D458" s="4" t="s">
        <v>11</v>
      </c>
      <c r="E458" s="4" t="s">
        <v>7</v>
      </c>
      <c r="F458" s="4" t="s">
        <v>8</v>
      </c>
      <c r="G458" s="4" t="s">
        <v>8</v>
      </c>
      <c r="H458" s="4" t="s">
        <v>8</v>
      </c>
      <c r="I458" s="4" t="s">
        <v>8</v>
      </c>
      <c r="J458" s="4" t="s">
        <v>8</v>
      </c>
      <c r="K458" s="4" t="s">
        <v>8</v>
      </c>
      <c r="L458" s="4" t="s">
        <v>8</v>
      </c>
      <c r="M458" s="4" t="s">
        <v>8</v>
      </c>
      <c r="N458" s="4" t="s">
        <v>8</v>
      </c>
      <c r="O458" s="4" t="s">
        <v>8</v>
      </c>
      <c r="P458" s="4" t="s">
        <v>8</v>
      </c>
      <c r="Q458" s="4" t="s">
        <v>8</v>
      </c>
      <c r="R458" s="4" t="s">
        <v>8</v>
      </c>
      <c r="S458" s="4" t="s">
        <v>8</v>
      </c>
      <c r="T458" s="4" t="s">
        <v>8</v>
      </c>
      <c r="U458" s="4" t="s">
        <v>8</v>
      </c>
    </row>
    <row r="459" spans="1:21">
      <c r="A459" t="n">
        <v>6754</v>
      </c>
      <c r="B459" s="32" t="n">
        <v>36</v>
      </c>
      <c r="C459" s="7" t="n">
        <v>8</v>
      </c>
      <c r="D459" s="7" t="n">
        <v>88</v>
      </c>
      <c r="E459" s="7" t="n">
        <v>0</v>
      </c>
      <c r="F459" s="7" t="s">
        <v>153</v>
      </c>
      <c r="G459" s="7" t="s">
        <v>154</v>
      </c>
      <c r="H459" s="7" t="s">
        <v>160</v>
      </c>
      <c r="I459" s="7" t="s">
        <v>155</v>
      </c>
      <c r="J459" s="7" t="s">
        <v>156</v>
      </c>
      <c r="K459" s="7" t="s">
        <v>157</v>
      </c>
      <c r="L459" s="7" t="s">
        <v>158</v>
      </c>
      <c r="M459" s="7" t="s">
        <v>14</v>
      </c>
      <c r="N459" s="7" t="s">
        <v>14</v>
      </c>
      <c r="O459" s="7" t="s">
        <v>14</v>
      </c>
      <c r="P459" s="7" t="s">
        <v>14</v>
      </c>
      <c r="Q459" s="7" t="s">
        <v>14</v>
      </c>
      <c r="R459" s="7" t="s">
        <v>14</v>
      </c>
      <c r="S459" s="7" t="s">
        <v>14</v>
      </c>
      <c r="T459" s="7" t="s">
        <v>14</v>
      </c>
      <c r="U459" s="7" t="s">
        <v>14</v>
      </c>
    </row>
    <row r="460" spans="1:21">
      <c r="A460" t="s">
        <v>4</v>
      </c>
      <c r="B460" s="4" t="s">
        <v>5</v>
      </c>
      <c r="C460" s="4" t="s">
        <v>7</v>
      </c>
      <c r="D460" s="4" t="s">
        <v>11</v>
      </c>
      <c r="E460" s="4" t="s">
        <v>7</v>
      </c>
      <c r="F460" s="4" t="s">
        <v>8</v>
      </c>
      <c r="G460" s="4" t="s">
        <v>8</v>
      </c>
      <c r="H460" s="4" t="s">
        <v>8</v>
      </c>
      <c r="I460" s="4" t="s">
        <v>8</v>
      </c>
      <c r="J460" s="4" t="s">
        <v>8</v>
      </c>
      <c r="K460" s="4" t="s">
        <v>8</v>
      </c>
      <c r="L460" s="4" t="s">
        <v>8</v>
      </c>
      <c r="M460" s="4" t="s">
        <v>8</v>
      </c>
      <c r="N460" s="4" t="s">
        <v>8</v>
      </c>
      <c r="O460" s="4" t="s">
        <v>8</v>
      </c>
      <c r="P460" s="4" t="s">
        <v>8</v>
      </c>
      <c r="Q460" s="4" t="s">
        <v>8</v>
      </c>
      <c r="R460" s="4" t="s">
        <v>8</v>
      </c>
      <c r="S460" s="4" t="s">
        <v>8</v>
      </c>
      <c r="T460" s="4" t="s">
        <v>8</v>
      </c>
      <c r="U460" s="4" t="s">
        <v>8</v>
      </c>
    </row>
    <row r="461" spans="1:21">
      <c r="A461" t="n">
        <v>6848</v>
      </c>
      <c r="B461" s="32" t="n">
        <v>36</v>
      </c>
      <c r="C461" s="7" t="n">
        <v>8</v>
      </c>
      <c r="D461" s="7" t="n">
        <v>110</v>
      </c>
      <c r="E461" s="7" t="n">
        <v>0</v>
      </c>
      <c r="F461" s="7" t="s">
        <v>153</v>
      </c>
      <c r="G461" s="7" t="s">
        <v>154</v>
      </c>
      <c r="H461" s="7" t="s">
        <v>166</v>
      </c>
      <c r="I461" s="7" t="s">
        <v>155</v>
      </c>
      <c r="J461" s="7" t="s">
        <v>156</v>
      </c>
      <c r="K461" s="7" t="s">
        <v>157</v>
      </c>
      <c r="L461" s="7" t="s">
        <v>158</v>
      </c>
      <c r="M461" s="7" t="s">
        <v>167</v>
      </c>
      <c r="N461" s="7" t="s">
        <v>168</v>
      </c>
      <c r="O461" s="7" t="s">
        <v>14</v>
      </c>
      <c r="P461" s="7" t="s">
        <v>14</v>
      </c>
      <c r="Q461" s="7" t="s">
        <v>14</v>
      </c>
      <c r="R461" s="7" t="s">
        <v>14</v>
      </c>
      <c r="S461" s="7" t="s">
        <v>14</v>
      </c>
      <c r="T461" s="7" t="s">
        <v>14</v>
      </c>
      <c r="U461" s="7" t="s">
        <v>14</v>
      </c>
    </row>
    <row r="462" spans="1:21">
      <c r="A462" t="s">
        <v>4</v>
      </c>
      <c r="B462" s="4" t="s">
        <v>5</v>
      </c>
      <c r="C462" s="4" t="s">
        <v>7</v>
      </c>
      <c r="D462" s="4" t="s">
        <v>11</v>
      </c>
      <c r="E462" s="4" t="s">
        <v>7</v>
      </c>
      <c r="F462" s="4" t="s">
        <v>8</v>
      </c>
      <c r="G462" s="4" t="s">
        <v>8</v>
      </c>
      <c r="H462" s="4" t="s">
        <v>8</v>
      </c>
      <c r="I462" s="4" t="s">
        <v>8</v>
      </c>
      <c r="J462" s="4" t="s">
        <v>8</v>
      </c>
      <c r="K462" s="4" t="s">
        <v>8</v>
      </c>
      <c r="L462" s="4" t="s">
        <v>8</v>
      </c>
      <c r="M462" s="4" t="s">
        <v>8</v>
      </c>
      <c r="N462" s="4" t="s">
        <v>8</v>
      </c>
      <c r="O462" s="4" t="s">
        <v>8</v>
      </c>
      <c r="P462" s="4" t="s">
        <v>8</v>
      </c>
      <c r="Q462" s="4" t="s">
        <v>8</v>
      </c>
      <c r="R462" s="4" t="s">
        <v>8</v>
      </c>
      <c r="S462" s="4" t="s">
        <v>8</v>
      </c>
      <c r="T462" s="4" t="s">
        <v>8</v>
      </c>
      <c r="U462" s="4" t="s">
        <v>8</v>
      </c>
    </row>
    <row r="463" spans="1:21">
      <c r="A463" t="n">
        <v>6969</v>
      </c>
      <c r="B463" s="32" t="n">
        <v>36</v>
      </c>
      <c r="C463" s="7" t="n">
        <v>8</v>
      </c>
      <c r="D463" s="7" t="n">
        <v>119</v>
      </c>
      <c r="E463" s="7" t="n">
        <v>0</v>
      </c>
      <c r="F463" s="7" t="s">
        <v>153</v>
      </c>
      <c r="G463" s="7" t="s">
        <v>154</v>
      </c>
      <c r="H463" s="7" t="s">
        <v>166</v>
      </c>
      <c r="I463" s="7" t="s">
        <v>155</v>
      </c>
      <c r="J463" s="7" t="s">
        <v>156</v>
      </c>
      <c r="K463" s="7" t="s">
        <v>157</v>
      </c>
      <c r="L463" s="7" t="s">
        <v>169</v>
      </c>
      <c r="M463" s="7" t="s">
        <v>159</v>
      </c>
      <c r="N463" s="7" t="s">
        <v>168</v>
      </c>
      <c r="O463" s="7" t="s">
        <v>14</v>
      </c>
      <c r="P463" s="7" t="s">
        <v>14</v>
      </c>
      <c r="Q463" s="7" t="s">
        <v>14</v>
      </c>
      <c r="R463" s="7" t="s">
        <v>14</v>
      </c>
      <c r="S463" s="7" t="s">
        <v>14</v>
      </c>
      <c r="T463" s="7" t="s">
        <v>14</v>
      </c>
      <c r="U463" s="7" t="s">
        <v>14</v>
      </c>
    </row>
    <row r="464" spans="1:21">
      <c r="A464" t="s">
        <v>4</v>
      </c>
      <c r="B464" s="4" t="s">
        <v>5</v>
      </c>
      <c r="C464" s="4" t="s">
        <v>7</v>
      </c>
      <c r="D464" s="4" t="s">
        <v>11</v>
      </c>
      <c r="E464" s="4" t="s">
        <v>7</v>
      </c>
      <c r="F464" s="4" t="s">
        <v>8</v>
      </c>
      <c r="G464" s="4" t="s">
        <v>8</v>
      </c>
      <c r="H464" s="4" t="s">
        <v>8</v>
      </c>
      <c r="I464" s="4" t="s">
        <v>8</v>
      </c>
      <c r="J464" s="4" t="s">
        <v>8</v>
      </c>
      <c r="K464" s="4" t="s">
        <v>8</v>
      </c>
      <c r="L464" s="4" t="s">
        <v>8</v>
      </c>
      <c r="M464" s="4" t="s">
        <v>8</v>
      </c>
      <c r="N464" s="4" t="s">
        <v>8</v>
      </c>
      <c r="O464" s="4" t="s">
        <v>8</v>
      </c>
      <c r="P464" s="4" t="s">
        <v>8</v>
      </c>
      <c r="Q464" s="4" t="s">
        <v>8</v>
      </c>
      <c r="R464" s="4" t="s">
        <v>8</v>
      </c>
      <c r="S464" s="4" t="s">
        <v>8</v>
      </c>
      <c r="T464" s="4" t="s">
        <v>8</v>
      </c>
      <c r="U464" s="4" t="s">
        <v>8</v>
      </c>
    </row>
    <row r="465" spans="1:21">
      <c r="A465" t="n">
        <v>7095</v>
      </c>
      <c r="B465" s="32" t="n">
        <v>36</v>
      </c>
      <c r="C465" s="7" t="n">
        <v>8</v>
      </c>
      <c r="D465" s="7" t="n">
        <v>120</v>
      </c>
      <c r="E465" s="7" t="n">
        <v>0</v>
      </c>
      <c r="F465" s="7" t="s">
        <v>153</v>
      </c>
      <c r="G465" s="7" t="s">
        <v>154</v>
      </c>
      <c r="H465" s="7" t="s">
        <v>160</v>
      </c>
      <c r="I465" s="7" t="s">
        <v>155</v>
      </c>
      <c r="J465" s="7" t="s">
        <v>156</v>
      </c>
      <c r="K465" s="7" t="s">
        <v>157</v>
      </c>
      <c r="L465" s="7" t="s">
        <v>158</v>
      </c>
      <c r="M465" s="7" t="s">
        <v>170</v>
      </c>
      <c r="N465" s="7" t="s">
        <v>14</v>
      </c>
      <c r="O465" s="7" t="s">
        <v>14</v>
      </c>
      <c r="P465" s="7" t="s">
        <v>14</v>
      </c>
      <c r="Q465" s="7" t="s">
        <v>14</v>
      </c>
      <c r="R465" s="7" t="s">
        <v>14</v>
      </c>
      <c r="S465" s="7" t="s">
        <v>14</v>
      </c>
      <c r="T465" s="7" t="s">
        <v>14</v>
      </c>
      <c r="U465" s="7" t="s">
        <v>14</v>
      </c>
    </row>
    <row r="466" spans="1:21">
      <c r="A466" t="s">
        <v>4</v>
      </c>
      <c r="B466" s="4" t="s">
        <v>5</v>
      </c>
      <c r="C466" s="4" t="s">
        <v>7</v>
      </c>
      <c r="D466" s="4" t="s">
        <v>11</v>
      </c>
      <c r="E466" s="4" t="s">
        <v>7</v>
      </c>
      <c r="F466" s="4" t="s">
        <v>8</v>
      </c>
      <c r="G466" s="4" t="s">
        <v>8</v>
      </c>
      <c r="H466" s="4" t="s">
        <v>8</v>
      </c>
      <c r="I466" s="4" t="s">
        <v>8</v>
      </c>
      <c r="J466" s="4" t="s">
        <v>8</v>
      </c>
      <c r="K466" s="4" t="s">
        <v>8</v>
      </c>
      <c r="L466" s="4" t="s">
        <v>8</v>
      </c>
      <c r="M466" s="4" t="s">
        <v>8</v>
      </c>
      <c r="N466" s="4" t="s">
        <v>8</v>
      </c>
      <c r="O466" s="4" t="s">
        <v>8</v>
      </c>
      <c r="P466" s="4" t="s">
        <v>8</v>
      </c>
      <c r="Q466" s="4" t="s">
        <v>8</v>
      </c>
      <c r="R466" s="4" t="s">
        <v>8</v>
      </c>
      <c r="S466" s="4" t="s">
        <v>8</v>
      </c>
      <c r="T466" s="4" t="s">
        <v>8</v>
      </c>
      <c r="U466" s="4" t="s">
        <v>8</v>
      </c>
    </row>
    <row r="467" spans="1:21">
      <c r="A467" t="n">
        <v>7204</v>
      </c>
      <c r="B467" s="32" t="n">
        <v>36</v>
      </c>
      <c r="C467" s="7" t="n">
        <v>8</v>
      </c>
      <c r="D467" s="7" t="n">
        <v>92</v>
      </c>
      <c r="E467" s="7" t="n">
        <v>0</v>
      </c>
      <c r="F467" s="7" t="s">
        <v>153</v>
      </c>
      <c r="G467" s="7" t="s">
        <v>154</v>
      </c>
      <c r="H467" s="7" t="s">
        <v>157</v>
      </c>
      <c r="I467" s="7" t="s">
        <v>124</v>
      </c>
      <c r="J467" s="7" t="s">
        <v>127</v>
      </c>
      <c r="K467" s="7" t="s">
        <v>14</v>
      </c>
      <c r="L467" s="7" t="s">
        <v>14</v>
      </c>
      <c r="M467" s="7" t="s">
        <v>14</v>
      </c>
      <c r="N467" s="7" t="s">
        <v>14</v>
      </c>
      <c r="O467" s="7" t="s">
        <v>14</v>
      </c>
      <c r="P467" s="7" t="s">
        <v>14</v>
      </c>
      <c r="Q467" s="7" t="s">
        <v>14</v>
      </c>
      <c r="R467" s="7" t="s">
        <v>14</v>
      </c>
      <c r="S467" s="7" t="s">
        <v>14</v>
      </c>
      <c r="T467" s="7" t="s">
        <v>14</v>
      </c>
      <c r="U467" s="7" t="s">
        <v>14</v>
      </c>
    </row>
    <row r="468" spans="1:21">
      <c r="A468" t="s">
        <v>4</v>
      </c>
      <c r="B468" s="4" t="s">
        <v>5</v>
      </c>
      <c r="C468" s="4" t="s">
        <v>7</v>
      </c>
      <c r="D468" s="4" t="s">
        <v>11</v>
      </c>
      <c r="E468" s="4" t="s">
        <v>13</v>
      </c>
    </row>
    <row r="469" spans="1:21">
      <c r="A469" t="n">
        <v>7277</v>
      </c>
      <c r="B469" s="32" t="n">
        <v>36</v>
      </c>
      <c r="C469" s="7" t="n">
        <v>6</v>
      </c>
      <c r="D469" s="7" t="n">
        <v>1660</v>
      </c>
      <c r="E469" s="7" t="n">
        <v>256</v>
      </c>
    </row>
    <row r="470" spans="1:21">
      <c r="A470" t="s">
        <v>4</v>
      </c>
      <c r="B470" s="4" t="s">
        <v>5</v>
      </c>
      <c r="C470" s="4" t="s">
        <v>7</v>
      </c>
      <c r="D470" s="4" t="s">
        <v>11</v>
      </c>
      <c r="E470" s="4" t="s">
        <v>13</v>
      </c>
    </row>
    <row r="471" spans="1:21">
      <c r="A471" t="n">
        <v>7285</v>
      </c>
      <c r="B471" s="32" t="n">
        <v>36</v>
      </c>
      <c r="C471" s="7" t="n">
        <v>6</v>
      </c>
      <c r="D471" s="7" t="n">
        <v>1664</v>
      </c>
      <c r="E471" s="7" t="n">
        <v>256</v>
      </c>
    </row>
    <row r="472" spans="1:21">
      <c r="A472" t="s">
        <v>4</v>
      </c>
      <c r="B472" s="4" t="s">
        <v>5</v>
      </c>
      <c r="C472" s="4" t="s">
        <v>11</v>
      </c>
      <c r="D472" s="4" t="s">
        <v>7</v>
      </c>
      <c r="E472" s="4" t="s">
        <v>7</v>
      </c>
      <c r="F472" s="4" t="s">
        <v>8</v>
      </c>
    </row>
    <row r="473" spans="1:21">
      <c r="A473" t="n">
        <v>7293</v>
      </c>
      <c r="B473" s="19" t="n">
        <v>47</v>
      </c>
      <c r="C473" s="7" t="n">
        <v>30</v>
      </c>
      <c r="D473" s="7" t="n">
        <v>0</v>
      </c>
      <c r="E473" s="7" t="n">
        <v>0</v>
      </c>
      <c r="F473" s="7" t="s">
        <v>171</v>
      </c>
    </row>
    <row r="474" spans="1:21">
      <c r="A474" t="s">
        <v>4</v>
      </c>
      <c r="B474" s="4" t="s">
        <v>5</v>
      </c>
      <c r="C474" s="4" t="s">
        <v>11</v>
      </c>
      <c r="D474" s="4" t="s">
        <v>7</v>
      </c>
      <c r="E474" s="4" t="s">
        <v>7</v>
      </c>
      <c r="F474" s="4" t="s">
        <v>8</v>
      </c>
    </row>
    <row r="475" spans="1:21">
      <c r="A475" t="n">
        <v>7314</v>
      </c>
      <c r="B475" s="19" t="n">
        <v>47</v>
      </c>
      <c r="C475" s="7" t="n">
        <v>95</v>
      </c>
      <c r="D475" s="7" t="n">
        <v>0</v>
      </c>
      <c r="E475" s="7" t="n">
        <v>0</v>
      </c>
      <c r="F475" s="7" t="s">
        <v>171</v>
      </c>
    </row>
    <row r="476" spans="1:21">
      <c r="A476" t="s">
        <v>4</v>
      </c>
      <c r="B476" s="4" t="s">
        <v>5</v>
      </c>
      <c r="C476" s="4" t="s">
        <v>11</v>
      </c>
      <c r="D476" s="4" t="s">
        <v>7</v>
      </c>
      <c r="E476" s="4" t="s">
        <v>7</v>
      </c>
      <c r="F476" s="4" t="s">
        <v>8</v>
      </c>
    </row>
    <row r="477" spans="1:21">
      <c r="A477" t="n">
        <v>7335</v>
      </c>
      <c r="B477" s="19" t="n">
        <v>47</v>
      </c>
      <c r="C477" s="7" t="n">
        <v>118</v>
      </c>
      <c r="D477" s="7" t="n">
        <v>0</v>
      </c>
      <c r="E477" s="7" t="n">
        <v>0</v>
      </c>
      <c r="F477" s="7" t="s">
        <v>171</v>
      </c>
    </row>
    <row r="478" spans="1:21">
      <c r="A478" t="s">
        <v>4</v>
      </c>
      <c r="B478" s="4" t="s">
        <v>5</v>
      </c>
      <c r="C478" s="4" t="s">
        <v>11</v>
      </c>
      <c r="D478" s="4" t="s">
        <v>7</v>
      </c>
      <c r="E478" s="4" t="s">
        <v>7</v>
      </c>
      <c r="F478" s="4" t="s">
        <v>8</v>
      </c>
    </row>
    <row r="479" spans="1:21">
      <c r="A479" t="n">
        <v>7356</v>
      </c>
      <c r="B479" s="19" t="n">
        <v>47</v>
      </c>
      <c r="C479" s="7" t="n">
        <v>100</v>
      </c>
      <c r="D479" s="7" t="n">
        <v>0</v>
      </c>
      <c r="E479" s="7" t="n">
        <v>0</v>
      </c>
      <c r="F479" s="7" t="s">
        <v>171</v>
      </c>
    </row>
    <row r="480" spans="1:21">
      <c r="A480" t="s">
        <v>4</v>
      </c>
      <c r="B480" s="4" t="s">
        <v>5</v>
      </c>
      <c r="C480" s="4" t="s">
        <v>11</v>
      </c>
      <c r="D480" s="4" t="s">
        <v>7</v>
      </c>
      <c r="E480" s="4" t="s">
        <v>7</v>
      </c>
      <c r="F480" s="4" t="s">
        <v>8</v>
      </c>
    </row>
    <row r="481" spans="1:21">
      <c r="A481" t="n">
        <v>7377</v>
      </c>
      <c r="B481" s="19" t="n">
        <v>47</v>
      </c>
      <c r="C481" s="7" t="n">
        <v>110</v>
      </c>
      <c r="D481" s="7" t="n">
        <v>0</v>
      </c>
      <c r="E481" s="7" t="n">
        <v>0</v>
      </c>
      <c r="F481" s="7" t="s">
        <v>171</v>
      </c>
    </row>
    <row r="482" spans="1:21">
      <c r="A482" t="s">
        <v>4</v>
      </c>
      <c r="B482" s="4" t="s">
        <v>5</v>
      </c>
      <c r="C482" s="4" t="s">
        <v>11</v>
      </c>
      <c r="D482" s="4" t="s">
        <v>7</v>
      </c>
      <c r="E482" s="4" t="s">
        <v>7</v>
      </c>
      <c r="F482" s="4" t="s">
        <v>8</v>
      </c>
    </row>
    <row r="483" spans="1:21">
      <c r="A483" t="n">
        <v>7398</v>
      </c>
      <c r="B483" s="19" t="n">
        <v>47</v>
      </c>
      <c r="C483" s="7" t="n">
        <v>119</v>
      </c>
      <c r="D483" s="7" t="n">
        <v>0</v>
      </c>
      <c r="E483" s="7" t="n">
        <v>0</v>
      </c>
      <c r="F483" s="7" t="s">
        <v>171</v>
      </c>
    </row>
    <row r="484" spans="1:21">
      <c r="A484" t="s">
        <v>4</v>
      </c>
      <c r="B484" s="4" t="s">
        <v>5</v>
      </c>
      <c r="C484" s="4" t="s">
        <v>11</v>
      </c>
      <c r="D484" s="4" t="s">
        <v>7</v>
      </c>
      <c r="E484" s="4" t="s">
        <v>7</v>
      </c>
      <c r="F484" s="4" t="s">
        <v>8</v>
      </c>
    </row>
    <row r="485" spans="1:21">
      <c r="A485" t="n">
        <v>7419</v>
      </c>
      <c r="B485" s="19" t="n">
        <v>47</v>
      </c>
      <c r="C485" s="7" t="n">
        <v>120</v>
      </c>
      <c r="D485" s="7" t="n">
        <v>0</v>
      </c>
      <c r="E485" s="7" t="n">
        <v>0</v>
      </c>
      <c r="F485" s="7" t="s">
        <v>171</v>
      </c>
    </row>
    <row r="486" spans="1:21">
      <c r="A486" t="s">
        <v>4</v>
      </c>
      <c r="B486" s="4" t="s">
        <v>5</v>
      </c>
      <c r="C486" s="4" t="s">
        <v>11</v>
      </c>
      <c r="D486" s="4" t="s">
        <v>7</v>
      </c>
      <c r="E486" s="4" t="s">
        <v>7</v>
      </c>
      <c r="F486" s="4" t="s">
        <v>8</v>
      </c>
    </row>
    <row r="487" spans="1:21">
      <c r="A487" t="n">
        <v>7440</v>
      </c>
      <c r="B487" s="19" t="n">
        <v>47</v>
      </c>
      <c r="C487" s="7" t="n">
        <v>92</v>
      </c>
      <c r="D487" s="7" t="n">
        <v>0</v>
      </c>
      <c r="E487" s="7" t="n">
        <v>0</v>
      </c>
      <c r="F487" s="7" t="s">
        <v>171</v>
      </c>
    </row>
    <row r="488" spans="1:21">
      <c r="A488" t="s">
        <v>4</v>
      </c>
      <c r="B488" s="4" t="s">
        <v>5</v>
      </c>
      <c r="C488" s="4" t="s">
        <v>11</v>
      </c>
      <c r="D488" s="4" t="s">
        <v>7</v>
      </c>
      <c r="E488" s="4" t="s">
        <v>7</v>
      </c>
      <c r="F488" s="4" t="s">
        <v>8</v>
      </c>
    </row>
    <row r="489" spans="1:21">
      <c r="A489" t="n">
        <v>7461</v>
      </c>
      <c r="B489" s="19" t="n">
        <v>47</v>
      </c>
      <c r="C489" s="7" t="n">
        <v>101</v>
      </c>
      <c r="D489" s="7" t="n">
        <v>0</v>
      </c>
      <c r="E489" s="7" t="n">
        <v>0</v>
      </c>
      <c r="F489" s="7" t="s">
        <v>171</v>
      </c>
    </row>
    <row r="490" spans="1:21">
      <c r="A490" t="s">
        <v>4</v>
      </c>
      <c r="B490" s="4" t="s">
        <v>5</v>
      </c>
      <c r="C490" s="4" t="s">
        <v>11</v>
      </c>
      <c r="D490" s="4" t="s">
        <v>7</v>
      </c>
      <c r="E490" s="4" t="s">
        <v>8</v>
      </c>
      <c r="F490" s="4" t="s">
        <v>12</v>
      </c>
      <c r="G490" s="4" t="s">
        <v>12</v>
      </c>
      <c r="H490" s="4" t="s">
        <v>12</v>
      </c>
    </row>
    <row r="491" spans="1:21">
      <c r="A491" t="n">
        <v>7482</v>
      </c>
      <c r="B491" s="29" t="n">
        <v>48</v>
      </c>
      <c r="C491" s="7" t="n">
        <v>7033</v>
      </c>
      <c r="D491" s="7" t="n">
        <v>0</v>
      </c>
      <c r="E491" s="7" t="s">
        <v>135</v>
      </c>
      <c r="F491" s="7" t="n">
        <v>-1</v>
      </c>
      <c r="G491" s="7" t="n">
        <v>1</v>
      </c>
      <c r="H491" s="7" t="n">
        <v>0</v>
      </c>
    </row>
    <row r="492" spans="1:21">
      <c r="A492" t="s">
        <v>4</v>
      </c>
      <c r="B492" s="4" t="s">
        <v>5</v>
      </c>
      <c r="C492" s="4" t="s">
        <v>11</v>
      </c>
      <c r="D492" s="4" t="s">
        <v>12</v>
      </c>
      <c r="E492" s="4" t="s">
        <v>12</v>
      </c>
      <c r="F492" s="4" t="s">
        <v>12</v>
      </c>
      <c r="G492" s="4" t="s">
        <v>11</v>
      </c>
      <c r="H492" s="4" t="s">
        <v>11</v>
      </c>
    </row>
    <row r="493" spans="1:21">
      <c r="A493" t="n">
        <v>7509</v>
      </c>
      <c r="B493" s="33" t="n">
        <v>60</v>
      </c>
      <c r="C493" s="7" t="n">
        <v>7033</v>
      </c>
      <c r="D493" s="7" t="n">
        <v>0</v>
      </c>
      <c r="E493" s="7" t="n">
        <v>20</v>
      </c>
      <c r="F493" s="7" t="n">
        <v>0</v>
      </c>
      <c r="G493" s="7" t="n">
        <v>0</v>
      </c>
      <c r="H493" s="7" t="n">
        <v>0</v>
      </c>
    </row>
    <row r="494" spans="1:21">
      <c r="A494" t="s">
        <v>4</v>
      </c>
      <c r="B494" s="4" t="s">
        <v>5</v>
      </c>
      <c r="C494" s="4" t="s">
        <v>11</v>
      </c>
      <c r="D494" s="4" t="s">
        <v>7</v>
      </c>
      <c r="E494" s="4" t="s">
        <v>7</v>
      </c>
      <c r="F494" s="4" t="s">
        <v>8</v>
      </c>
    </row>
    <row r="495" spans="1:21">
      <c r="A495" t="n">
        <v>7528</v>
      </c>
      <c r="B495" s="19" t="n">
        <v>47</v>
      </c>
      <c r="C495" s="7" t="n">
        <v>7033</v>
      </c>
      <c r="D495" s="7" t="n">
        <v>0</v>
      </c>
      <c r="E495" s="7" t="n">
        <v>0</v>
      </c>
      <c r="F495" s="7" t="s">
        <v>172</v>
      </c>
    </row>
    <row r="496" spans="1:21">
      <c r="A496" t="s">
        <v>4</v>
      </c>
      <c r="B496" s="4" t="s">
        <v>5</v>
      </c>
      <c r="C496" s="4" t="s">
        <v>7</v>
      </c>
      <c r="D496" s="4" t="s">
        <v>11</v>
      </c>
      <c r="E496" s="4" t="s">
        <v>8</v>
      </c>
      <c r="F496" s="4" t="s">
        <v>8</v>
      </c>
      <c r="G496" s="4" t="s">
        <v>7</v>
      </c>
    </row>
    <row r="497" spans="1:8">
      <c r="A497" t="n">
        <v>7553</v>
      </c>
      <c r="B497" s="34" t="n">
        <v>32</v>
      </c>
      <c r="C497" s="7" t="n">
        <v>0</v>
      </c>
      <c r="D497" s="7" t="n">
        <v>7033</v>
      </c>
      <c r="E497" s="7" t="s">
        <v>14</v>
      </c>
      <c r="F497" s="7" t="s">
        <v>173</v>
      </c>
      <c r="G497" s="7" t="n">
        <v>0</v>
      </c>
    </row>
    <row r="498" spans="1:8">
      <c r="A498" t="s">
        <v>4</v>
      </c>
      <c r="B498" s="4" t="s">
        <v>5</v>
      </c>
      <c r="C498" s="4" t="s">
        <v>11</v>
      </c>
      <c r="D498" s="4" t="s">
        <v>7</v>
      </c>
      <c r="E498" s="4" t="s">
        <v>7</v>
      </c>
      <c r="F498" s="4" t="s">
        <v>8</v>
      </c>
    </row>
    <row r="499" spans="1:8">
      <c r="A499" t="n">
        <v>7571</v>
      </c>
      <c r="B499" s="19" t="n">
        <v>47</v>
      </c>
      <c r="C499" s="7" t="n">
        <v>86</v>
      </c>
      <c r="D499" s="7" t="n">
        <v>0</v>
      </c>
      <c r="E499" s="7" t="n">
        <v>0</v>
      </c>
      <c r="F499" s="7" t="s">
        <v>174</v>
      </c>
    </row>
    <row r="500" spans="1:8">
      <c r="A500" t="s">
        <v>4</v>
      </c>
      <c r="B500" s="4" t="s">
        <v>5</v>
      </c>
      <c r="C500" s="4" t="s">
        <v>11</v>
      </c>
      <c r="D500" s="4" t="s">
        <v>7</v>
      </c>
      <c r="E500" s="4" t="s">
        <v>7</v>
      </c>
      <c r="F500" s="4" t="s">
        <v>8</v>
      </c>
    </row>
    <row r="501" spans="1:8">
      <c r="A501" t="n">
        <v>7592</v>
      </c>
      <c r="B501" s="19" t="n">
        <v>47</v>
      </c>
      <c r="C501" s="7" t="n">
        <v>86</v>
      </c>
      <c r="D501" s="7" t="n">
        <v>0</v>
      </c>
      <c r="E501" s="7" t="n">
        <v>0</v>
      </c>
      <c r="F501" s="7" t="s">
        <v>175</v>
      </c>
    </row>
    <row r="502" spans="1:8">
      <c r="A502" t="s">
        <v>4</v>
      </c>
      <c r="B502" s="4" t="s">
        <v>5</v>
      </c>
      <c r="C502" s="4" t="s">
        <v>11</v>
      </c>
      <c r="D502" s="4" t="s">
        <v>7</v>
      </c>
      <c r="E502" s="4" t="s">
        <v>7</v>
      </c>
      <c r="F502" s="4" t="s">
        <v>8</v>
      </c>
    </row>
    <row r="503" spans="1:8">
      <c r="A503" t="n">
        <v>7615</v>
      </c>
      <c r="B503" s="19" t="n">
        <v>47</v>
      </c>
      <c r="C503" s="7" t="n">
        <v>83</v>
      </c>
      <c r="D503" s="7" t="n">
        <v>0</v>
      </c>
      <c r="E503" s="7" t="n">
        <v>0</v>
      </c>
      <c r="F503" s="7" t="s">
        <v>176</v>
      </c>
    </row>
    <row r="504" spans="1:8">
      <c r="A504" t="s">
        <v>4</v>
      </c>
      <c r="B504" s="4" t="s">
        <v>5</v>
      </c>
      <c r="C504" s="4" t="s">
        <v>11</v>
      </c>
      <c r="D504" s="4" t="s">
        <v>7</v>
      </c>
      <c r="E504" s="4" t="s">
        <v>8</v>
      </c>
      <c r="F504" s="4" t="s">
        <v>12</v>
      </c>
      <c r="G504" s="4" t="s">
        <v>12</v>
      </c>
      <c r="H504" s="4" t="s">
        <v>12</v>
      </c>
    </row>
    <row r="505" spans="1:8">
      <c r="A505" t="n">
        <v>7637</v>
      </c>
      <c r="B505" s="29" t="n">
        <v>48</v>
      </c>
      <c r="C505" s="7" t="n">
        <v>86</v>
      </c>
      <c r="D505" s="7" t="n">
        <v>0</v>
      </c>
      <c r="E505" s="7" t="s">
        <v>124</v>
      </c>
      <c r="F505" s="7" t="n">
        <v>-1</v>
      </c>
      <c r="G505" s="7" t="n">
        <v>1</v>
      </c>
      <c r="H505" s="7" t="n">
        <v>0</v>
      </c>
    </row>
    <row r="506" spans="1:8">
      <c r="A506" t="s">
        <v>4</v>
      </c>
      <c r="B506" s="4" t="s">
        <v>5</v>
      </c>
      <c r="C506" s="4" t="s">
        <v>11</v>
      </c>
      <c r="D506" s="4" t="s">
        <v>7</v>
      </c>
      <c r="E506" s="4" t="s">
        <v>8</v>
      </c>
      <c r="F506" s="4" t="s">
        <v>12</v>
      </c>
      <c r="G506" s="4" t="s">
        <v>12</v>
      </c>
      <c r="H506" s="4" t="s">
        <v>12</v>
      </c>
    </row>
    <row r="507" spans="1:8">
      <c r="A507" t="n">
        <v>7663</v>
      </c>
      <c r="B507" s="29" t="n">
        <v>48</v>
      </c>
      <c r="C507" s="7" t="n">
        <v>83</v>
      </c>
      <c r="D507" s="7" t="n">
        <v>0</v>
      </c>
      <c r="E507" s="7" t="s">
        <v>126</v>
      </c>
      <c r="F507" s="7" t="n">
        <v>-1</v>
      </c>
      <c r="G507" s="7" t="n">
        <v>1</v>
      </c>
      <c r="H507" s="7" t="n">
        <v>0</v>
      </c>
    </row>
    <row r="508" spans="1:8">
      <c r="A508" t="s">
        <v>4</v>
      </c>
      <c r="B508" s="4" t="s">
        <v>5</v>
      </c>
      <c r="C508" s="4" t="s">
        <v>11</v>
      </c>
      <c r="D508" s="4" t="s">
        <v>7</v>
      </c>
      <c r="E508" s="4" t="s">
        <v>8</v>
      </c>
      <c r="F508" s="4" t="s">
        <v>12</v>
      </c>
      <c r="G508" s="4" t="s">
        <v>12</v>
      </c>
      <c r="H508" s="4" t="s">
        <v>12</v>
      </c>
    </row>
    <row r="509" spans="1:8">
      <c r="A509" t="n">
        <v>7689</v>
      </c>
      <c r="B509" s="29" t="n">
        <v>48</v>
      </c>
      <c r="C509" s="7" t="n">
        <v>30</v>
      </c>
      <c r="D509" s="7" t="n">
        <v>0</v>
      </c>
      <c r="E509" s="7" t="s">
        <v>153</v>
      </c>
      <c r="F509" s="7" t="n">
        <v>-1</v>
      </c>
      <c r="G509" s="7" t="n">
        <v>1</v>
      </c>
      <c r="H509" s="7" t="n">
        <v>0</v>
      </c>
    </row>
    <row r="510" spans="1:8">
      <c r="A510" t="s">
        <v>4</v>
      </c>
      <c r="B510" s="4" t="s">
        <v>5</v>
      </c>
      <c r="C510" s="4" t="s">
        <v>11</v>
      </c>
      <c r="D510" s="4" t="s">
        <v>7</v>
      </c>
      <c r="E510" s="4" t="s">
        <v>8</v>
      </c>
      <c r="F510" s="4" t="s">
        <v>12</v>
      </c>
      <c r="G510" s="4" t="s">
        <v>12</v>
      </c>
      <c r="H510" s="4" t="s">
        <v>12</v>
      </c>
    </row>
    <row r="511" spans="1:8">
      <c r="A511" t="n">
        <v>7718</v>
      </c>
      <c r="B511" s="29" t="n">
        <v>48</v>
      </c>
      <c r="C511" s="7" t="n">
        <v>89</v>
      </c>
      <c r="D511" s="7" t="n">
        <v>0</v>
      </c>
      <c r="E511" s="7" t="s">
        <v>153</v>
      </c>
      <c r="F511" s="7" t="n">
        <v>-1</v>
      </c>
      <c r="G511" s="7" t="n">
        <v>1</v>
      </c>
      <c r="H511" s="7" t="n">
        <v>0</v>
      </c>
    </row>
    <row r="512" spans="1:8">
      <c r="A512" t="s">
        <v>4</v>
      </c>
      <c r="B512" s="4" t="s">
        <v>5</v>
      </c>
      <c r="C512" s="4" t="s">
        <v>11</v>
      </c>
      <c r="D512" s="4" t="s">
        <v>7</v>
      </c>
      <c r="E512" s="4" t="s">
        <v>8</v>
      </c>
      <c r="F512" s="4" t="s">
        <v>12</v>
      </c>
      <c r="G512" s="4" t="s">
        <v>12</v>
      </c>
      <c r="H512" s="4" t="s">
        <v>12</v>
      </c>
    </row>
    <row r="513" spans="1:8">
      <c r="A513" t="n">
        <v>7747</v>
      </c>
      <c r="B513" s="29" t="n">
        <v>48</v>
      </c>
      <c r="C513" s="7" t="n">
        <v>100</v>
      </c>
      <c r="D513" s="7" t="n">
        <v>0</v>
      </c>
      <c r="E513" s="7" t="s">
        <v>153</v>
      </c>
      <c r="F513" s="7" t="n">
        <v>-1</v>
      </c>
      <c r="G513" s="7" t="n">
        <v>1</v>
      </c>
      <c r="H513" s="7" t="n">
        <v>0</v>
      </c>
    </row>
    <row r="514" spans="1:8">
      <c r="A514" t="s">
        <v>4</v>
      </c>
      <c r="B514" s="4" t="s">
        <v>5</v>
      </c>
      <c r="C514" s="4" t="s">
        <v>11</v>
      </c>
      <c r="D514" s="4" t="s">
        <v>7</v>
      </c>
      <c r="E514" s="4" t="s">
        <v>8</v>
      </c>
      <c r="F514" s="4" t="s">
        <v>12</v>
      </c>
      <c r="G514" s="4" t="s">
        <v>12</v>
      </c>
      <c r="H514" s="4" t="s">
        <v>12</v>
      </c>
    </row>
    <row r="515" spans="1:8">
      <c r="A515" t="n">
        <v>7776</v>
      </c>
      <c r="B515" s="29" t="n">
        <v>48</v>
      </c>
      <c r="C515" s="7" t="n">
        <v>100</v>
      </c>
      <c r="D515" s="7" t="n">
        <v>0</v>
      </c>
      <c r="E515" s="7" t="s">
        <v>176</v>
      </c>
      <c r="F515" s="7" t="n">
        <v>-1</v>
      </c>
      <c r="G515" s="7" t="n">
        <v>1</v>
      </c>
      <c r="H515" s="7" t="n">
        <v>0</v>
      </c>
    </row>
    <row r="516" spans="1:8">
      <c r="A516" t="s">
        <v>4</v>
      </c>
      <c r="B516" s="4" t="s">
        <v>5</v>
      </c>
      <c r="C516" s="4" t="s">
        <v>11</v>
      </c>
      <c r="D516" s="4" t="s">
        <v>7</v>
      </c>
      <c r="E516" s="4" t="s">
        <v>8</v>
      </c>
      <c r="F516" s="4" t="s">
        <v>12</v>
      </c>
      <c r="G516" s="4" t="s">
        <v>12</v>
      </c>
      <c r="H516" s="4" t="s">
        <v>12</v>
      </c>
    </row>
    <row r="517" spans="1:8">
      <c r="A517" t="n">
        <v>7809</v>
      </c>
      <c r="B517" s="29" t="n">
        <v>48</v>
      </c>
      <c r="C517" s="7" t="n">
        <v>88</v>
      </c>
      <c r="D517" s="7" t="n">
        <v>0</v>
      </c>
      <c r="E517" s="7" t="s">
        <v>153</v>
      </c>
      <c r="F517" s="7" t="n">
        <v>-1</v>
      </c>
      <c r="G517" s="7" t="n">
        <v>1</v>
      </c>
      <c r="H517" s="7" t="n">
        <v>0</v>
      </c>
    </row>
    <row r="518" spans="1:8">
      <c r="A518" t="s">
        <v>4</v>
      </c>
      <c r="B518" s="4" t="s">
        <v>5</v>
      </c>
      <c r="C518" s="4" t="s">
        <v>11</v>
      </c>
      <c r="D518" s="4" t="s">
        <v>7</v>
      </c>
      <c r="E518" s="4" t="s">
        <v>8</v>
      </c>
      <c r="F518" s="4" t="s">
        <v>12</v>
      </c>
      <c r="G518" s="4" t="s">
        <v>12</v>
      </c>
      <c r="H518" s="4" t="s">
        <v>12</v>
      </c>
    </row>
    <row r="519" spans="1:8">
      <c r="A519" t="n">
        <v>7838</v>
      </c>
      <c r="B519" s="29" t="n">
        <v>48</v>
      </c>
      <c r="C519" s="7" t="n">
        <v>101</v>
      </c>
      <c r="D519" s="7" t="n">
        <v>0</v>
      </c>
      <c r="E519" s="7" t="s">
        <v>153</v>
      </c>
      <c r="F519" s="7" t="n">
        <v>-1</v>
      </c>
      <c r="G519" s="7" t="n">
        <v>1</v>
      </c>
      <c r="H519" s="7" t="n">
        <v>0</v>
      </c>
    </row>
    <row r="520" spans="1:8">
      <c r="A520" t="s">
        <v>4</v>
      </c>
      <c r="B520" s="4" t="s">
        <v>5</v>
      </c>
      <c r="C520" s="4" t="s">
        <v>11</v>
      </c>
      <c r="D520" s="4" t="s">
        <v>7</v>
      </c>
      <c r="E520" s="4" t="s">
        <v>8</v>
      </c>
      <c r="F520" s="4" t="s">
        <v>12</v>
      </c>
      <c r="G520" s="4" t="s">
        <v>12</v>
      </c>
      <c r="H520" s="4" t="s">
        <v>12</v>
      </c>
    </row>
    <row r="521" spans="1:8">
      <c r="A521" t="n">
        <v>7867</v>
      </c>
      <c r="B521" s="29" t="n">
        <v>48</v>
      </c>
      <c r="C521" s="7" t="n">
        <v>95</v>
      </c>
      <c r="D521" s="7" t="n">
        <v>0</v>
      </c>
      <c r="E521" s="7" t="s">
        <v>153</v>
      </c>
      <c r="F521" s="7" t="n">
        <v>-1</v>
      </c>
      <c r="G521" s="7" t="n">
        <v>1</v>
      </c>
      <c r="H521" s="7" t="n">
        <v>0</v>
      </c>
    </row>
    <row r="522" spans="1:8">
      <c r="A522" t="s">
        <v>4</v>
      </c>
      <c r="B522" s="4" t="s">
        <v>5</v>
      </c>
      <c r="C522" s="4" t="s">
        <v>11</v>
      </c>
      <c r="D522" s="4" t="s">
        <v>7</v>
      </c>
      <c r="E522" s="4" t="s">
        <v>8</v>
      </c>
      <c r="F522" s="4" t="s">
        <v>12</v>
      </c>
      <c r="G522" s="4" t="s">
        <v>12</v>
      </c>
      <c r="H522" s="4" t="s">
        <v>12</v>
      </c>
    </row>
    <row r="523" spans="1:8">
      <c r="A523" t="n">
        <v>7896</v>
      </c>
      <c r="B523" s="29" t="n">
        <v>48</v>
      </c>
      <c r="C523" s="7" t="n">
        <v>118</v>
      </c>
      <c r="D523" s="7" t="n">
        <v>0</v>
      </c>
      <c r="E523" s="7" t="s">
        <v>153</v>
      </c>
      <c r="F523" s="7" t="n">
        <v>-1</v>
      </c>
      <c r="G523" s="7" t="n">
        <v>1</v>
      </c>
      <c r="H523" s="7" t="n">
        <v>0</v>
      </c>
    </row>
    <row r="524" spans="1:8">
      <c r="A524" t="s">
        <v>4</v>
      </c>
      <c r="B524" s="4" t="s">
        <v>5</v>
      </c>
      <c r="C524" s="4" t="s">
        <v>11</v>
      </c>
      <c r="D524" s="4" t="s">
        <v>7</v>
      </c>
      <c r="E524" s="4" t="s">
        <v>8</v>
      </c>
      <c r="F524" s="4" t="s">
        <v>12</v>
      </c>
      <c r="G524" s="4" t="s">
        <v>12</v>
      </c>
      <c r="H524" s="4" t="s">
        <v>12</v>
      </c>
    </row>
    <row r="525" spans="1:8">
      <c r="A525" t="n">
        <v>7925</v>
      </c>
      <c r="B525" s="29" t="n">
        <v>48</v>
      </c>
      <c r="C525" s="7" t="n">
        <v>110</v>
      </c>
      <c r="D525" s="7" t="n">
        <v>0</v>
      </c>
      <c r="E525" s="7" t="s">
        <v>153</v>
      </c>
      <c r="F525" s="7" t="n">
        <v>-1</v>
      </c>
      <c r="G525" s="7" t="n">
        <v>1</v>
      </c>
      <c r="H525" s="7" t="n">
        <v>0</v>
      </c>
    </row>
    <row r="526" spans="1:8">
      <c r="A526" t="s">
        <v>4</v>
      </c>
      <c r="B526" s="4" t="s">
        <v>5</v>
      </c>
      <c r="C526" s="4" t="s">
        <v>11</v>
      </c>
      <c r="D526" s="4" t="s">
        <v>7</v>
      </c>
      <c r="E526" s="4" t="s">
        <v>8</v>
      </c>
      <c r="F526" s="4" t="s">
        <v>12</v>
      </c>
      <c r="G526" s="4" t="s">
        <v>12</v>
      </c>
      <c r="H526" s="4" t="s">
        <v>12</v>
      </c>
    </row>
    <row r="527" spans="1:8">
      <c r="A527" t="n">
        <v>7954</v>
      </c>
      <c r="B527" s="29" t="n">
        <v>48</v>
      </c>
      <c r="C527" s="7" t="n">
        <v>119</v>
      </c>
      <c r="D527" s="7" t="n">
        <v>0</v>
      </c>
      <c r="E527" s="7" t="s">
        <v>153</v>
      </c>
      <c r="F527" s="7" t="n">
        <v>-1</v>
      </c>
      <c r="G527" s="7" t="n">
        <v>1</v>
      </c>
      <c r="H527" s="7" t="n">
        <v>0</v>
      </c>
    </row>
    <row r="528" spans="1:8">
      <c r="A528" t="s">
        <v>4</v>
      </c>
      <c r="B528" s="4" t="s">
        <v>5</v>
      </c>
      <c r="C528" s="4" t="s">
        <v>11</v>
      </c>
      <c r="D528" s="4" t="s">
        <v>7</v>
      </c>
      <c r="E528" s="4" t="s">
        <v>8</v>
      </c>
      <c r="F528" s="4" t="s">
        <v>12</v>
      </c>
      <c r="G528" s="4" t="s">
        <v>12</v>
      </c>
      <c r="H528" s="4" t="s">
        <v>12</v>
      </c>
    </row>
    <row r="529" spans="1:8">
      <c r="A529" t="n">
        <v>7983</v>
      </c>
      <c r="B529" s="29" t="n">
        <v>48</v>
      </c>
      <c r="C529" s="7" t="n">
        <v>92</v>
      </c>
      <c r="D529" s="7" t="n">
        <v>0</v>
      </c>
      <c r="E529" s="7" t="s">
        <v>124</v>
      </c>
      <c r="F529" s="7" t="n">
        <v>-1</v>
      </c>
      <c r="G529" s="7" t="n">
        <v>1</v>
      </c>
      <c r="H529" s="7" t="n">
        <v>0</v>
      </c>
    </row>
    <row r="530" spans="1:8">
      <c r="A530" t="s">
        <v>4</v>
      </c>
      <c r="B530" s="4" t="s">
        <v>5</v>
      </c>
      <c r="C530" s="4" t="s">
        <v>11</v>
      </c>
      <c r="D530" s="4" t="s">
        <v>7</v>
      </c>
      <c r="E530" s="4" t="s">
        <v>8</v>
      </c>
      <c r="F530" s="4" t="s">
        <v>12</v>
      </c>
      <c r="G530" s="4" t="s">
        <v>12</v>
      </c>
      <c r="H530" s="4" t="s">
        <v>12</v>
      </c>
    </row>
    <row r="531" spans="1:8">
      <c r="A531" t="n">
        <v>8009</v>
      </c>
      <c r="B531" s="29" t="n">
        <v>48</v>
      </c>
      <c r="C531" s="7" t="n">
        <v>92</v>
      </c>
      <c r="D531" s="7" t="n">
        <v>0</v>
      </c>
      <c r="E531" s="7" t="s">
        <v>174</v>
      </c>
      <c r="F531" s="7" t="n">
        <v>-1</v>
      </c>
      <c r="G531" s="7" t="n">
        <v>1</v>
      </c>
      <c r="H531" s="7" t="n">
        <v>0</v>
      </c>
    </row>
    <row r="532" spans="1:8">
      <c r="A532" t="s">
        <v>4</v>
      </c>
      <c r="B532" s="4" t="s">
        <v>5</v>
      </c>
      <c r="C532" s="4" t="s">
        <v>11</v>
      </c>
      <c r="D532" s="4" t="s">
        <v>7</v>
      </c>
      <c r="E532" s="4" t="s">
        <v>8</v>
      </c>
      <c r="F532" s="4" t="s">
        <v>12</v>
      </c>
      <c r="G532" s="4" t="s">
        <v>12</v>
      </c>
      <c r="H532" s="4" t="s">
        <v>12</v>
      </c>
    </row>
    <row r="533" spans="1:8">
      <c r="A533" t="n">
        <v>8041</v>
      </c>
      <c r="B533" s="29" t="n">
        <v>48</v>
      </c>
      <c r="C533" s="7" t="n">
        <v>120</v>
      </c>
      <c r="D533" s="7" t="n">
        <v>0</v>
      </c>
      <c r="E533" s="7" t="s">
        <v>153</v>
      </c>
      <c r="F533" s="7" t="n">
        <v>-1</v>
      </c>
      <c r="G533" s="7" t="n">
        <v>1</v>
      </c>
      <c r="H533" s="7" t="n">
        <v>0</v>
      </c>
    </row>
    <row r="534" spans="1:8">
      <c r="A534" t="s">
        <v>4</v>
      </c>
      <c r="B534" s="4" t="s">
        <v>5</v>
      </c>
      <c r="C534" s="4" t="s">
        <v>11</v>
      </c>
      <c r="D534" s="4" t="s">
        <v>7</v>
      </c>
      <c r="E534" s="4" t="s">
        <v>8</v>
      </c>
      <c r="F534" s="4" t="s">
        <v>12</v>
      </c>
      <c r="G534" s="4" t="s">
        <v>12</v>
      </c>
      <c r="H534" s="4" t="s">
        <v>12</v>
      </c>
    </row>
    <row r="535" spans="1:8">
      <c r="A535" t="n">
        <v>8070</v>
      </c>
      <c r="B535" s="29" t="n">
        <v>48</v>
      </c>
      <c r="C535" s="7" t="n">
        <v>110</v>
      </c>
      <c r="D535" s="7" t="n">
        <v>0</v>
      </c>
      <c r="E535" s="7" t="s">
        <v>177</v>
      </c>
      <c r="F535" s="7" t="n">
        <v>-1</v>
      </c>
      <c r="G535" s="7" t="n">
        <v>1</v>
      </c>
      <c r="H535" s="7" t="n">
        <v>0</v>
      </c>
    </row>
    <row r="536" spans="1:8">
      <c r="A536" t="s">
        <v>4</v>
      </c>
      <c r="B536" s="4" t="s">
        <v>5</v>
      </c>
      <c r="C536" s="4" t="s">
        <v>11</v>
      </c>
      <c r="D536" s="4" t="s">
        <v>7</v>
      </c>
      <c r="E536" s="4" t="s">
        <v>8</v>
      </c>
      <c r="F536" s="4" t="s">
        <v>12</v>
      </c>
      <c r="G536" s="4" t="s">
        <v>12</v>
      </c>
      <c r="H536" s="4" t="s">
        <v>12</v>
      </c>
    </row>
    <row r="537" spans="1:8">
      <c r="A537" t="n">
        <v>8102</v>
      </c>
      <c r="B537" s="29" t="n">
        <v>48</v>
      </c>
      <c r="C537" s="7" t="n">
        <v>119</v>
      </c>
      <c r="D537" s="7" t="n">
        <v>0</v>
      </c>
      <c r="E537" s="7" t="s">
        <v>177</v>
      </c>
      <c r="F537" s="7" t="n">
        <v>-1</v>
      </c>
      <c r="G537" s="7" t="n">
        <v>1</v>
      </c>
      <c r="H537" s="7" t="n">
        <v>0</v>
      </c>
    </row>
    <row r="538" spans="1:8">
      <c r="A538" t="s">
        <v>4</v>
      </c>
      <c r="B538" s="4" t="s">
        <v>5</v>
      </c>
      <c r="C538" s="4" t="s">
        <v>11</v>
      </c>
      <c r="D538" s="4" t="s">
        <v>7</v>
      </c>
      <c r="E538" s="4" t="s">
        <v>7</v>
      </c>
      <c r="F538" s="4" t="s">
        <v>8</v>
      </c>
    </row>
    <row r="539" spans="1:8">
      <c r="A539" t="n">
        <v>8134</v>
      </c>
      <c r="B539" s="19" t="n">
        <v>47</v>
      </c>
      <c r="C539" s="7" t="n">
        <v>30</v>
      </c>
      <c r="D539" s="7" t="n">
        <v>0</v>
      </c>
      <c r="E539" s="7" t="n">
        <v>0</v>
      </c>
      <c r="F539" s="7" t="s">
        <v>176</v>
      </c>
    </row>
    <row r="540" spans="1:8">
      <c r="A540" t="s">
        <v>4</v>
      </c>
      <c r="B540" s="4" t="s">
        <v>5</v>
      </c>
      <c r="C540" s="4" t="s">
        <v>11</v>
      </c>
      <c r="D540" s="4" t="s">
        <v>7</v>
      </c>
      <c r="E540" s="4" t="s">
        <v>7</v>
      </c>
      <c r="F540" s="4" t="s">
        <v>8</v>
      </c>
    </row>
    <row r="541" spans="1:8">
      <c r="A541" t="n">
        <v>8156</v>
      </c>
      <c r="B541" s="19" t="n">
        <v>47</v>
      </c>
      <c r="C541" s="7" t="n">
        <v>89</v>
      </c>
      <c r="D541" s="7" t="n">
        <v>0</v>
      </c>
      <c r="E541" s="7" t="n">
        <v>0</v>
      </c>
      <c r="F541" s="7" t="s">
        <v>176</v>
      </c>
    </row>
    <row r="542" spans="1:8">
      <c r="A542" t="s">
        <v>4</v>
      </c>
      <c r="B542" s="4" t="s">
        <v>5</v>
      </c>
      <c r="C542" s="4" t="s">
        <v>11</v>
      </c>
      <c r="D542" s="4" t="s">
        <v>7</v>
      </c>
      <c r="E542" s="4" t="s">
        <v>7</v>
      </c>
      <c r="F542" s="4" t="s">
        <v>8</v>
      </c>
    </row>
    <row r="543" spans="1:8">
      <c r="A543" t="n">
        <v>8178</v>
      </c>
      <c r="B543" s="19" t="n">
        <v>47</v>
      </c>
      <c r="C543" s="7" t="n">
        <v>100</v>
      </c>
      <c r="D543" s="7" t="n">
        <v>0</v>
      </c>
      <c r="E543" s="7" t="n">
        <v>0</v>
      </c>
      <c r="F543" s="7" t="s">
        <v>176</v>
      </c>
    </row>
    <row r="544" spans="1:8">
      <c r="A544" t="s">
        <v>4</v>
      </c>
      <c r="B544" s="4" t="s">
        <v>5</v>
      </c>
      <c r="C544" s="4" t="s">
        <v>11</v>
      </c>
      <c r="D544" s="4" t="s">
        <v>7</v>
      </c>
      <c r="E544" s="4" t="s">
        <v>7</v>
      </c>
      <c r="F544" s="4" t="s">
        <v>8</v>
      </c>
    </row>
    <row r="545" spans="1:8">
      <c r="A545" t="n">
        <v>8200</v>
      </c>
      <c r="B545" s="19" t="n">
        <v>47</v>
      </c>
      <c r="C545" s="7" t="n">
        <v>88</v>
      </c>
      <c r="D545" s="7" t="n">
        <v>0</v>
      </c>
      <c r="E545" s="7" t="n">
        <v>0</v>
      </c>
      <c r="F545" s="7" t="s">
        <v>176</v>
      </c>
    </row>
    <row r="546" spans="1:8">
      <c r="A546" t="s">
        <v>4</v>
      </c>
      <c r="B546" s="4" t="s">
        <v>5</v>
      </c>
      <c r="C546" s="4" t="s">
        <v>11</v>
      </c>
      <c r="D546" s="4" t="s">
        <v>7</v>
      </c>
      <c r="E546" s="4" t="s">
        <v>7</v>
      </c>
      <c r="F546" s="4" t="s">
        <v>8</v>
      </c>
    </row>
    <row r="547" spans="1:8">
      <c r="A547" t="n">
        <v>8222</v>
      </c>
      <c r="B547" s="19" t="n">
        <v>47</v>
      </c>
      <c r="C547" s="7" t="n">
        <v>101</v>
      </c>
      <c r="D547" s="7" t="n">
        <v>0</v>
      </c>
      <c r="E547" s="7" t="n">
        <v>0</v>
      </c>
      <c r="F547" s="7" t="s">
        <v>176</v>
      </c>
    </row>
    <row r="548" spans="1:8">
      <c r="A548" t="s">
        <v>4</v>
      </c>
      <c r="B548" s="4" t="s">
        <v>5</v>
      </c>
      <c r="C548" s="4" t="s">
        <v>11</v>
      </c>
      <c r="D548" s="4" t="s">
        <v>7</v>
      </c>
      <c r="E548" s="4" t="s">
        <v>7</v>
      </c>
      <c r="F548" s="4" t="s">
        <v>8</v>
      </c>
    </row>
    <row r="549" spans="1:8">
      <c r="A549" t="n">
        <v>8244</v>
      </c>
      <c r="B549" s="19" t="n">
        <v>47</v>
      </c>
      <c r="C549" s="7" t="n">
        <v>95</v>
      </c>
      <c r="D549" s="7" t="n">
        <v>0</v>
      </c>
      <c r="E549" s="7" t="n">
        <v>0</v>
      </c>
      <c r="F549" s="7" t="s">
        <v>176</v>
      </c>
    </row>
    <row r="550" spans="1:8">
      <c r="A550" t="s">
        <v>4</v>
      </c>
      <c r="B550" s="4" t="s">
        <v>5</v>
      </c>
      <c r="C550" s="4" t="s">
        <v>11</v>
      </c>
      <c r="D550" s="4" t="s">
        <v>7</v>
      </c>
      <c r="E550" s="4" t="s">
        <v>7</v>
      </c>
      <c r="F550" s="4" t="s">
        <v>8</v>
      </c>
    </row>
    <row r="551" spans="1:8">
      <c r="A551" t="n">
        <v>8266</v>
      </c>
      <c r="B551" s="19" t="n">
        <v>47</v>
      </c>
      <c r="C551" s="7" t="n">
        <v>118</v>
      </c>
      <c r="D551" s="7" t="n">
        <v>0</v>
      </c>
      <c r="E551" s="7" t="n">
        <v>0</v>
      </c>
      <c r="F551" s="7" t="s">
        <v>176</v>
      </c>
    </row>
    <row r="552" spans="1:8">
      <c r="A552" t="s">
        <v>4</v>
      </c>
      <c r="B552" s="4" t="s">
        <v>5</v>
      </c>
      <c r="C552" s="4" t="s">
        <v>11</v>
      </c>
      <c r="D552" s="4" t="s">
        <v>7</v>
      </c>
      <c r="E552" s="4" t="s">
        <v>7</v>
      </c>
      <c r="F552" s="4" t="s">
        <v>8</v>
      </c>
    </row>
    <row r="553" spans="1:8">
      <c r="A553" t="n">
        <v>8288</v>
      </c>
      <c r="B553" s="19" t="n">
        <v>47</v>
      </c>
      <c r="C553" s="7" t="n">
        <v>120</v>
      </c>
      <c r="D553" s="7" t="n">
        <v>0</v>
      </c>
      <c r="E553" s="7" t="n">
        <v>0</v>
      </c>
      <c r="F553" s="7" t="s">
        <v>176</v>
      </c>
    </row>
    <row r="554" spans="1:8">
      <c r="A554" t="s">
        <v>4</v>
      </c>
      <c r="B554" s="4" t="s">
        <v>5</v>
      </c>
      <c r="C554" s="4" t="s">
        <v>11</v>
      </c>
      <c r="D554" s="4" t="s">
        <v>13</v>
      </c>
    </row>
    <row r="555" spans="1:8">
      <c r="A555" t="n">
        <v>8310</v>
      </c>
      <c r="B555" s="28" t="n">
        <v>43</v>
      </c>
      <c r="C555" s="7" t="n">
        <v>7036</v>
      </c>
      <c r="D555" s="7" t="n">
        <v>8388608</v>
      </c>
    </row>
    <row r="556" spans="1:8">
      <c r="A556" t="s">
        <v>4</v>
      </c>
      <c r="B556" s="4" t="s">
        <v>5</v>
      </c>
      <c r="C556" s="4" t="s">
        <v>11</v>
      </c>
      <c r="D556" s="4" t="s">
        <v>13</v>
      </c>
    </row>
    <row r="557" spans="1:8">
      <c r="A557" t="n">
        <v>8317</v>
      </c>
      <c r="B557" s="28" t="n">
        <v>43</v>
      </c>
      <c r="C557" s="7" t="n">
        <v>7036</v>
      </c>
      <c r="D557" s="7" t="n">
        <v>256</v>
      </c>
    </row>
    <row r="558" spans="1:8">
      <c r="A558" t="s">
        <v>4</v>
      </c>
      <c r="B558" s="4" t="s">
        <v>5</v>
      </c>
      <c r="C558" s="4" t="s">
        <v>11</v>
      </c>
      <c r="D558" s="4" t="s">
        <v>13</v>
      </c>
    </row>
    <row r="559" spans="1:8">
      <c r="A559" t="n">
        <v>8324</v>
      </c>
      <c r="B559" s="28" t="n">
        <v>43</v>
      </c>
      <c r="C559" s="7" t="n">
        <v>7036</v>
      </c>
      <c r="D559" s="7" t="n">
        <v>512</v>
      </c>
    </row>
    <row r="560" spans="1:8">
      <c r="A560" t="s">
        <v>4</v>
      </c>
      <c r="B560" s="4" t="s">
        <v>5</v>
      </c>
      <c r="C560" s="4" t="s">
        <v>11</v>
      </c>
      <c r="D560" s="4" t="s">
        <v>13</v>
      </c>
    </row>
    <row r="561" spans="1:6">
      <c r="A561" t="n">
        <v>8331</v>
      </c>
      <c r="B561" s="28" t="n">
        <v>43</v>
      </c>
      <c r="C561" s="7" t="n">
        <v>0</v>
      </c>
      <c r="D561" s="7" t="n">
        <v>1</v>
      </c>
    </row>
    <row r="562" spans="1:6">
      <c r="A562" t="s">
        <v>4</v>
      </c>
      <c r="B562" s="4" t="s">
        <v>5</v>
      </c>
      <c r="C562" s="4" t="s">
        <v>11</v>
      </c>
      <c r="D562" s="4" t="s">
        <v>13</v>
      </c>
    </row>
    <row r="563" spans="1:6">
      <c r="A563" t="n">
        <v>8338</v>
      </c>
      <c r="B563" s="28" t="n">
        <v>43</v>
      </c>
      <c r="C563" s="7" t="n">
        <v>11</v>
      </c>
      <c r="D563" s="7" t="n">
        <v>1</v>
      </c>
    </row>
    <row r="564" spans="1:6">
      <c r="A564" t="s">
        <v>4</v>
      </c>
      <c r="B564" s="4" t="s">
        <v>5</v>
      </c>
      <c r="C564" s="4" t="s">
        <v>11</v>
      </c>
      <c r="D564" s="4" t="s">
        <v>13</v>
      </c>
    </row>
    <row r="565" spans="1:6">
      <c r="A565" t="n">
        <v>8345</v>
      </c>
      <c r="B565" s="28" t="n">
        <v>43</v>
      </c>
      <c r="C565" s="7" t="n">
        <v>1</v>
      </c>
      <c r="D565" s="7" t="n">
        <v>1</v>
      </c>
    </row>
    <row r="566" spans="1:6">
      <c r="A566" t="s">
        <v>4</v>
      </c>
      <c r="B566" s="4" t="s">
        <v>5</v>
      </c>
      <c r="C566" s="4" t="s">
        <v>11</v>
      </c>
      <c r="D566" s="4" t="s">
        <v>13</v>
      </c>
    </row>
    <row r="567" spans="1:6">
      <c r="A567" t="n">
        <v>8352</v>
      </c>
      <c r="B567" s="28" t="n">
        <v>43</v>
      </c>
      <c r="C567" s="7" t="n">
        <v>2</v>
      </c>
      <c r="D567" s="7" t="n">
        <v>1</v>
      </c>
    </row>
    <row r="568" spans="1:6">
      <c r="A568" t="s">
        <v>4</v>
      </c>
      <c r="B568" s="4" t="s">
        <v>5</v>
      </c>
      <c r="C568" s="4" t="s">
        <v>11</v>
      </c>
      <c r="D568" s="4" t="s">
        <v>13</v>
      </c>
    </row>
    <row r="569" spans="1:6">
      <c r="A569" t="n">
        <v>8359</v>
      </c>
      <c r="B569" s="28" t="n">
        <v>43</v>
      </c>
      <c r="C569" s="7" t="n">
        <v>3</v>
      </c>
      <c r="D569" s="7" t="n">
        <v>1</v>
      </c>
    </row>
    <row r="570" spans="1:6">
      <c r="A570" t="s">
        <v>4</v>
      </c>
      <c r="B570" s="4" t="s">
        <v>5</v>
      </c>
      <c r="C570" s="4" t="s">
        <v>11</v>
      </c>
      <c r="D570" s="4" t="s">
        <v>13</v>
      </c>
    </row>
    <row r="571" spans="1:6">
      <c r="A571" t="n">
        <v>8366</v>
      </c>
      <c r="B571" s="28" t="n">
        <v>43</v>
      </c>
      <c r="C571" s="7" t="n">
        <v>4</v>
      </c>
      <c r="D571" s="7" t="n">
        <v>1</v>
      </c>
    </row>
    <row r="572" spans="1:6">
      <c r="A572" t="s">
        <v>4</v>
      </c>
      <c r="B572" s="4" t="s">
        <v>5</v>
      </c>
      <c r="C572" s="4" t="s">
        <v>11</v>
      </c>
      <c r="D572" s="4" t="s">
        <v>13</v>
      </c>
    </row>
    <row r="573" spans="1:6">
      <c r="A573" t="n">
        <v>8373</v>
      </c>
      <c r="B573" s="28" t="n">
        <v>43</v>
      </c>
      <c r="C573" s="7" t="n">
        <v>5</v>
      </c>
      <c r="D573" s="7" t="n">
        <v>1</v>
      </c>
    </row>
    <row r="574" spans="1:6">
      <c r="A574" t="s">
        <v>4</v>
      </c>
      <c r="B574" s="4" t="s">
        <v>5</v>
      </c>
      <c r="C574" s="4" t="s">
        <v>11</v>
      </c>
      <c r="D574" s="4" t="s">
        <v>13</v>
      </c>
    </row>
    <row r="575" spans="1:6">
      <c r="A575" t="n">
        <v>8380</v>
      </c>
      <c r="B575" s="28" t="n">
        <v>43</v>
      </c>
      <c r="C575" s="7" t="n">
        <v>6</v>
      </c>
      <c r="D575" s="7" t="n">
        <v>1</v>
      </c>
    </row>
    <row r="576" spans="1:6">
      <c r="A576" t="s">
        <v>4</v>
      </c>
      <c r="B576" s="4" t="s">
        <v>5</v>
      </c>
      <c r="C576" s="4" t="s">
        <v>11</v>
      </c>
      <c r="D576" s="4" t="s">
        <v>13</v>
      </c>
    </row>
    <row r="577" spans="1:4">
      <c r="A577" t="n">
        <v>8387</v>
      </c>
      <c r="B577" s="28" t="n">
        <v>43</v>
      </c>
      <c r="C577" s="7" t="n">
        <v>7</v>
      </c>
      <c r="D577" s="7" t="n">
        <v>1</v>
      </c>
    </row>
    <row r="578" spans="1:4">
      <c r="A578" t="s">
        <v>4</v>
      </c>
      <c r="B578" s="4" t="s">
        <v>5</v>
      </c>
      <c r="C578" s="4" t="s">
        <v>11</v>
      </c>
      <c r="D578" s="4" t="s">
        <v>13</v>
      </c>
    </row>
    <row r="579" spans="1:4">
      <c r="A579" t="n">
        <v>8394</v>
      </c>
      <c r="B579" s="28" t="n">
        <v>43</v>
      </c>
      <c r="C579" s="7" t="n">
        <v>8</v>
      </c>
      <c r="D579" s="7" t="n">
        <v>1</v>
      </c>
    </row>
    <row r="580" spans="1:4">
      <c r="A580" t="s">
        <v>4</v>
      </c>
      <c r="B580" s="4" t="s">
        <v>5</v>
      </c>
      <c r="C580" s="4" t="s">
        <v>11</v>
      </c>
      <c r="D580" s="4" t="s">
        <v>13</v>
      </c>
    </row>
    <row r="581" spans="1:4">
      <c r="A581" t="n">
        <v>8401</v>
      </c>
      <c r="B581" s="28" t="n">
        <v>43</v>
      </c>
      <c r="C581" s="7" t="n">
        <v>9</v>
      </c>
      <c r="D581" s="7" t="n">
        <v>1</v>
      </c>
    </row>
    <row r="582" spans="1:4">
      <c r="A582" t="s">
        <v>4</v>
      </c>
      <c r="B582" s="4" t="s">
        <v>5</v>
      </c>
      <c r="C582" s="4" t="s">
        <v>11</v>
      </c>
      <c r="D582" s="4" t="s">
        <v>13</v>
      </c>
    </row>
    <row r="583" spans="1:4">
      <c r="A583" t="n">
        <v>8408</v>
      </c>
      <c r="B583" s="28" t="n">
        <v>43</v>
      </c>
      <c r="C583" s="7" t="n">
        <v>7033</v>
      </c>
      <c r="D583" s="7" t="n">
        <v>1</v>
      </c>
    </row>
    <row r="584" spans="1:4">
      <c r="A584" t="s">
        <v>4</v>
      </c>
      <c r="B584" s="4" t="s">
        <v>5</v>
      </c>
      <c r="C584" s="4" t="s">
        <v>11</v>
      </c>
      <c r="D584" s="4" t="s">
        <v>13</v>
      </c>
    </row>
    <row r="585" spans="1:4">
      <c r="A585" t="n">
        <v>8415</v>
      </c>
      <c r="B585" s="28" t="n">
        <v>43</v>
      </c>
      <c r="C585" s="7" t="n">
        <v>7032</v>
      </c>
      <c r="D585" s="7" t="n">
        <v>1</v>
      </c>
    </row>
    <row r="586" spans="1:4">
      <c r="A586" t="s">
        <v>4</v>
      </c>
      <c r="B586" s="4" t="s">
        <v>5</v>
      </c>
      <c r="C586" s="4" t="s">
        <v>7</v>
      </c>
      <c r="D586" s="4" t="s">
        <v>11</v>
      </c>
      <c r="E586" s="4" t="s">
        <v>8</v>
      </c>
      <c r="F586" s="4" t="s">
        <v>8</v>
      </c>
      <c r="G586" s="4" t="s">
        <v>8</v>
      </c>
      <c r="H586" s="4" t="s">
        <v>8</v>
      </c>
    </row>
    <row r="587" spans="1:4">
      <c r="A587" t="n">
        <v>8422</v>
      </c>
      <c r="B587" s="30" t="n">
        <v>51</v>
      </c>
      <c r="C587" s="7" t="n">
        <v>3</v>
      </c>
      <c r="D587" s="7" t="n">
        <v>0</v>
      </c>
      <c r="E587" s="7" t="s">
        <v>178</v>
      </c>
      <c r="F587" s="7" t="s">
        <v>121</v>
      </c>
      <c r="G587" s="7" t="s">
        <v>122</v>
      </c>
      <c r="H587" s="7" t="s">
        <v>123</v>
      </c>
    </row>
    <row r="588" spans="1:4">
      <c r="A588" t="s">
        <v>4</v>
      </c>
      <c r="B588" s="4" t="s">
        <v>5</v>
      </c>
      <c r="C588" s="4" t="s">
        <v>7</v>
      </c>
      <c r="D588" s="4" t="s">
        <v>11</v>
      </c>
      <c r="E588" s="4" t="s">
        <v>8</v>
      </c>
      <c r="F588" s="4" t="s">
        <v>8</v>
      </c>
      <c r="G588" s="4" t="s">
        <v>8</v>
      </c>
      <c r="H588" s="4" t="s">
        <v>8</v>
      </c>
    </row>
    <row r="589" spans="1:4">
      <c r="A589" t="n">
        <v>8435</v>
      </c>
      <c r="B589" s="30" t="n">
        <v>51</v>
      </c>
      <c r="C589" s="7" t="n">
        <v>3</v>
      </c>
      <c r="D589" s="7" t="n">
        <v>11</v>
      </c>
      <c r="E589" s="7" t="s">
        <v>178</v>
      </c>
      <c r="F589" s="7" t="s">
        <v>121</v>
      </c>
      <c r="G589" s="7" t="s">
        <v>122</v>
      </c>
      <c r="H589" s="7" t="s">
        <v>123</v>
      </c>
    </row>
    <row r="590" spans="1:4">
      <c r="A590" t="s">
        <v>4</v>
      </c>
      <c r="B590" s="4" t="s">
        <v>5</v>
      </c>
      <c r="C590" s="4" t="s">
        <v>7</v>
      </c>
      <c r="D590" s="4" t="s">
        <v>11</v>
      </c>
      <c r="E590" s="4" t="s">
        <v>8</v>
      </c>
      <c r="F590" s="4" t="s">
        <v>8</v>
      </c>
      <c r="G590" s="4" t="s">
        <v>8</v>
      </c>
      <c r="H590" s="4" t="s">
        <v>8</v>
      </c>
    </row>
    <row r="591" spans="1:4">
      <c r="A591" t="n">
        <v>8448</v>
      </c>
      <c r="B591" s="30" t="n">
        <v>51</v>
      </c>
      <c r="C591" s="7" t="n">
        <v>3</v>
      </c>
      <c r="D591" s="7" t="n">
        <v>1</v>
      </c>
      <c r="E591" s="7" t="s">
        <v>178</v>
      </c>
      <c r="F591" s="7" t="s">
        <v>121</v>
      </c>
      <c r="G591" s="7" t="s">
        <v>122</v>
      </c>
      <c r="H591" s="7" t="s">
        <v>123</v>
      </c>
    </row>
    <row r="592" spans="1:4">
      <c r="A592" t="s">
        <v>4</v>
      </c>
      <c r="B592" s="4" t="s">
        <v>5</v>
      </c>
      <c r="C592" s="4" t="s">
        <v>7</v>
      </c>
      <c r="D592" s="4" t="s">
        <v>11</v>
      </c>
      <c r="E592" s="4" t="s">
        <v>8</v>
      </c>
      <c r="F592" s="4" t="s">
        <v>8</v>
      </c>
      <c r="G592" s="4" t="s">
        <v>8</v>
      </c>
      <c r="H592" s="4" t="s">
        <v>8</v>
      </c>
    </row>
    <row r="593" spans="1:8">
      <c r="A593" t="n">
        <v>8461</v>
      </c>
      <c r="B593" s="30" t="n">
        <v>51</v>
      </c>
      <c r="C593" s="7" t="n">
        <v>3</v>
      </c>
      <c r="D593" s="7" t="n">
        <v>2</v>
      </c>
      <c r="E593" s="7" t="s">
        <v>178</v>
      </c>
      <c r="F593" s="7" t="s">
        <v>121</v>
      </c>
      <c r="G593" s="7" t="s">
        <v>122</v>
      </c>
      <c r="H593" s="7" t="s">
        <v>123</v>
      </c>
    </row>
    <row r="594" spans="1:8">
      <c r="A594" t="s">
        <v>4</v>
      </c>
      <c r="B594" s="4" t="s">
        <v>5</v>
      </c>
      <c r="C594" s="4" t="s">
        <v>7</v>
      </c>
      <c r="D594" s="4" t="s">
        <v>11</v>
      </c>
      <c r="E594" s="4" t="s">
        <v>8</v>
      </c>
      <c r="F594" s="4" t="s">
        <v>8</v>
      </c>
      <c r="G594" s="4" t="s">
        <v>8</v>
      </c>
      <c r="H594" s="4" t="s">
        <v>8</v>
      </c>
    </row>
    <row r="595" spans="1:8">
      <c r="A595" t="n">
        <v>8474</v>
      </c>
      <c r="B595" s="30" t="n">
        <v>51</v>
      </c>
      <c r="C595" s="7" t="n">
        <v>3</v>
      </c>
      <c r="D595" s="7" t="n">
        <v>3</v>
      </c>
      <c r="E595" s="7" t="s">
        <v>178</v>
      </c>
      <c r="F595" s="7" t="s">
        <v>121</v>
      </c>
      <c r="G595" s="7" t="s">
        <v>122</v>
      </c>
      <c r="H595" s="7" t="s">
        <v>123</v>
      </c>
    </row>
    <row r="596" spans="1:8">
      <c r="A596" t="s">
        <v>4</v>
      </c>
      <c r="B596" s="4" t="s">
        <v>5</v>
      </c>
      <c r="C596" s="4" t="s">
        <v>7</v>
      </c>
      <c r="D596" s="4" t="s">
        <v>11</v>
      </c>
      <c r="E596" s="4" t="s">
        <v>8</v>
      </c>
      <c r="F596" s="4" t="s">
        <v>8</v>
      </c>
      <c r="G596" s="4" t="s">
        <v>8</v>
      </c>
      <c r="H596" s="4" t="s">
        <v>8</v>
      </c>
    </row>
    <row r="597" spans="1:8">
      <c r="A597" t="n">
        <v>8487</v>
      </c>
      <c r="B597" s="30" t="n">
        <v>51</v>
      </c>
      <c r="C597" s="7" t="n">
        <v>3</v>
      </c>
      <c r="D597" s="7" t="n">
        <v>4</v>
      </c>
      <c r="E597" s="7" t="s">
        <v>178</v>
      </c>
      <c r="F597" s="7" t="s">
        <v>121</v>
      </c>
      <c r="G597" s="7" t="s">
        <v>122</v>
      </c>
      <c r="H597" s="7" t="s">
        <v>123</v>
      </c>
    </row>
    <row r="598" spans="1:8">
      <c r="A598" t="s">
        <v>4</v>
      </c>
      <c r="B598" s="4" t="s">
        <v>5</v>
      </c>
      <c r="C598" s="4" t="s">
        <v>7</v>
      </c>
      <c r="D598" s="4" t="s">
        <v>11</v>
      </c>
      <c r="E598" s="4" t="s">
        <v>8</v>
      </c>
      <c r="F598" s="4" t="s">
        <v>8</v>
      </c>
      <c r="G598" s="4" t="s">
        <v>8</v>
      </c>
      <c r="H598" s="4" t="s">
        <v>8</v>
      </c>
    </row>
    <row r="599" spans="1:8">
      <c r="A599" t="n">
        <v>8500</v>
      </c>
      <c r="B599" s="30" t="n">
        <v>51</v>
      </c>
      <c r="C599" s="7" t="n">
        <v>3</v>
      </c>
      <c r="D599" s="7" t="n">
        <v>5</v>
      </c>
      <c r="E599" s="7" t="s">
        <v>178</v>
      </c>
      <c r="F599" s="7" t="s">
        <v>121</v>
      </c>
      <c r="G599" s="7" t="s">
        <v>122</v>
      </c>
      <c r="H599" s="7" t="s">
        <v>123</v>
      </c>
    </row>
    <row r="600" spans="1:8">
      <c r="A600" t="s">
        <v>4</v>
      </c>
      <c r="B600" s="4" t="s">
        <v>5</v>
      </c>
      <c r="C600" s="4" t="s">
        <v>7</v>
      </c>
      <c r="D600" s="4" t="s">
        <v>11</v>
      </c>
      <c r="E600" s="4" t="s">
        <v>8</v>
      </c>
      <c r="F600" s="4" t="s">
        <v>8</v>
      </c>
      <c r="G600" s="4" t="s">
        <v>8</v>
      </c>
      <c r="H600" s="4" t="s">
        <v>8</v>
      </c>
    </row>
    <row r="601" spans="1:8">
      <c r="A601" t="n">
        <v>8513</v>
      </c>
      <c r="B601" s="30" t="n">
        <v>51</v>
      </c>
      <c r="C601" s="7" t="n">
        <v>3</v>
      </c>
      <c r="D601" s="7" t="n">
        <v>6</v>
      </c>
      <c r="E601" s="7" t="s">
        <v>178</v>
      </c>
      <c r="F601" s="7" t="s">
        <v>121</v>
      </c>
      <c r="G601" s="7" t="s">
        <v>122</v>
      </c>
      <c r="H601" s="7" t="s">
        <v>123</v>
      </c>
    </row>
    <row r="602" spans="1:8">
      <c r="A602" t="s">
        <v>4</v>
      </c>
      <c r="B602" s="4" t="s">
        <v>5</v>
      </c>
      <c r="C602" s="4" t="s">
        <v>7</v>
      </c>
      <c r="D602" s="4" t="s">
        <v>11</v>
      </c>
      <c r="E602" s="4" t="s">
        <v>8</v>
      </c>
      <c r="F602" s="4" t="s">
        <v>8</v>
      </c>
      <c r="G602" s="4" t="s">
        <v>8</v>
      </c>
      <c r="H602" s="4" t="s">
        <v>8</v>
      </c>
    </row>
    <row r="603" spans="1:8">
      <c r="A603" t="n">
        <v>8526</v>
      </c>
      <c r="B603" s="30" t="n">
        <v>51</v>
      </c>
      <c r="C603" s="7" t="n">
        <v>3</v>
      </c>
      <c r="D603" s="7" t="n">
        <v>7</v>
      </c>
      <c r="E603" s="7" t="s">
        <v>178</v>
      </c>
      <c r="F603" s="7" t="s">
        <v>121</v>
      </c>
      <c r="G603" s="7" t="s">
        <v>122</v>
      </c>
      <c r="H603" s="7" t="s">
        <v>123</v>
      </c>
    </row>
    <row r="604" spans="1:8">
      <c r="A604" t="s">
        <v>4</v>
      </c>
      <c r="B604" s="4" t="s">
        <v>5</v>
      </c>
      <c r="C604" s="4" t="s">
        <v>7</v>
      </c>
      <c r="D604" s="4" t="s">
        <v>11</v>
      </c>
      <c r="E604" s="4" t="s">
        <v>8</v>
      </c>
      <c r="F604" s="4" t="s">
        <v>8</v>
      </c>
      <c r="G604" s="4" t="s">
        <v>8</v>
      </c>
      <c r="H604" s="4" t="s">
        <v>8</v>
      </c>
    </row>
    <row r="605" spans="1:8">
      <c r="A605" t="n">
        <v>8539</v>
      </c>
      <c r="B605" s="30" t="n">
        <v>51</v>
      </c>
      <c r="C605" s="7" t="n">
        <v>3</v>
      </c>
      <c r="D605" s="7" t="n">
        <v>8</v>
      </c>
      <c r="E605" s="7" t="s">
        <v>178</v>
      </c>
      <c r="F605" s="7" t="s">
        <v>121</v>
      </c>
      <c r="G605" s="7" t="s">
        <v>122</v>
      </c>
      <c r="H605" s="7" t="s">
        <v>123</v>
      </c>
    </row>
    <row r="606" spans="1:8">
      <c r="A606" t="s">
        <v>4</v>
      </c>
      <c r="B606" s="4" t="s">
        <v>5</v>
      </c>
      <c r="C606" s="4" t="s">
        <v>7</v>
      </c>
      <c r="D606" s="4" t="s">
        <v>11</v>
      </c>
      <c r="E606" s="4" t="s">
        <v>8</v>
      </c>
      <c r="F606" s="4" t="s">
        <v>8</v>
      </c>
      <c r="G606" s="4" t="s">
        <v>8</v>
      </c>
      <c r="H606" s="4" t="s">
        <v>8</v>
      </c>
    </row>
    <row r="607" spans="1:8">
      <c r="A607" t="n">
        <v>8552</v>
      </c>
      <c r="B607" s="30" t="n">
        <v>51</v>
      </c>
      <c r="C607" s="7" t="n">
        <v>3</v>
      </c>
      <c r="D607" s="7" t="n">
        <v>9</v>
      </c>
      <c r="E607" s="7" t="s">
        <v>178</v>
      </c>
      <c r="F607" s="7" t="s">
        <v>121</v>
      </c>
      <c r="G607" s="7" t="s">
        <v>122</v>
      </c>
      <c r="H607" s="7" t="s">
        <v>123</v>
      </c>
    </row>
    <row r="608" spans="1:8">
      <c r="A608" t="s">
        <v>4</v>
      </c>
      <c r="B608" s="4" t="s">
        <v>5</v>
      </c>
      <c r="C608" s="4" t="s">
        <v>7</v>
      </c>
      <c r="D608" s="4" t="s">
        <v>11</v>
      </c>
      <c r="E608" s="4" t="s">
        <v>8</v>
      </c>
      <c r="F608" s="4" t="s">
        <v>8</v>
      </c>
      <c r="G608" s="4" t="s">
        <v>8</v>
      </c>
      <c r="H608" s="4" t="s">
        <v>8</v>
      </c>
    </row>
    <row r="609" spans="1:8">
      <c r="A609" t="n">
        <v>8565</v>
      </c>
      <c r="B609" s="30" t="n">
        <v>51</v>
      </c>
      <c r="C609" s="7" t="n">
        <v>3</v>
      </c>
      <c r="D609" s="7" t="n">
        <v>7032</v>
      </c>
      <c r="E609" s="7" t="s">
        <v>178</v>
      </c>
      <c r="F609" s="7" t="s">
        <v>121</v>
      </c>
      <c r="G609" s="7" t="s">
        <v>122</v>
      </c>
      <c r="H609" s="7" t="s">
        <v>123</v>
      </c>
    </row>
    <row r="610" spans="1:8">
      <c r="A610" t="s">
        <v>4</v>
      </c>
      <c r="B610" s="4" t="s">
        <v>5</v>
      </c>
      <c r="C610" s="4" t="s">
        <v>11</v>
      </c>
      <c r="D610" s="4" t="s">
        <v>12</v>
      </c>
      <c r="E610" s="4" t="s">
        <v>12</v>
      </c>
      <c r="F610" s="4" t="s">
        <v>12</v>
      </c>
      <c r="G610" s="4" t="s">
        <v>11</v>
      </c>
      <c r="H610" s="4" t="s">
        <v>11</v>
      </c>
    </row>
    <row r="611" spans="1:8">
      <c r="A611" t="n">
        <v>8578</v>
      </c>
      <c r="B611" s="33" t="n">
        <v>60</v>
      </c>
      <c r="C611" s="7" t="n">
        <v>0</v>
      </c>
      <c r="D611" s="7" t="n">
        <v>0</v>
      </c>
      <c r="E611" s="7" t="n">
        <v>-10</v>
      </c>
      <c r="F611" s="7" t="n">
        <v>0</v>
      </c>
      <c r="G611" s="7" t="n">
        <v>0</v>
      </c>
      <c r="H611" s="7" t="n">
        <v>0</v>
      </c>
    </row>
    <row r="612" spans="1:8">
      <c r="A612" t="s">
        <v>4</v>
      </c>
      <c r="B612" s="4" t="s">
        <v>5</v>
      </c>
      <c r="C612" s="4" t="s">
        <v>11</v>
      </c>
      <c r="D612" s="4" t="s">
        <v>12</v>
      </c>
      <c r="E612" s="4" t="s">
        <v>12</v>
      </c>
      <c r="F612" s="4" t="s">
        <v>12</v>
      </c>
      <c r="G612" s="4" t="s">
        <v>11</v>
      </c>
      <c r="H612" s="4" t="s">
        <v>11</v>
      </c>
    </row>
    <row r="613" spans="1:8">
      <c r="A613" t="n">
        <v>8597</v>
      </c>
      <c r="B613" s="33" t="n">
        <v>60</v>
      </c>
      <c r="C613" s="7" t="n">
        <v>11</v>
      </c>
      <c r="D613" s="7" t="n">
        <v>0</v>
      </c>
      <c r="E613" s="7" t="n">
        <v>-10</v>
      </c>
      <c r="F613" s="7" t="n">
        <v>0</v>
      </c>
      <c r="G613" s="7" t="n">
        <v>0</v>
      </c>
      <c r="H613" s="7" t="n">
        <v>0</v>
      </c>
    </row>
    <row r="614" spans="1:8">
      <c r="A614" t="s">
        <v>4</v>
      </c>
      <c r="B614" s="4" t="s">
        <v>5</v>
      </c>
      <c r="C614" s="4" t="s">
        <v>11</v>
      </c>
      <c r="D614" s="4" t="s">
        <v>12</v>
      </c>
      <c r="E614" s="4" t="s">
        <v>12</v>
      </c>
      <c r="F614" s="4" t="s">
        <v>12</v>
      </c>
      <c r="G614" s="4" t="s">
        <v>11</v>
      </c>
      <c r="H614" s="4" t="s">
        <v>11</v>
      </c>
    </row>
    <row r="615" spans="1:8">
      <c r="A615" t="n">
        <v>8616</v>
      </c>
      <c r="B615" s="33" t="n">
        <v>60</v>
      </c>
      <c r="C615" s="7" t="n">
        <v>1</v>
      </c>
      <c r="D615" s="7" t="n">
        <v>0</v>
      </c>
      <c r="E615" s="7" t="n">
        <v>-10</v>
      </c>
      <c r="F615" s="7" t="n">
        <v>0</v>
      </c>
      <c r="G615" s="7" t="n">
        <v>0</v>
      </c>
      <c r="H615" s="7" t="n">
        <v>0</v>
      </c>
    </row>
    <row r="616" spans="1:8">
      <c r="A616" t="s">
        <v>4</v>
      </c>
      <c r="B616" s="4" t="s">
        <v>5</v>
      </c>
      <c r="C616" s="4" t="s">
        <v>11</v>
      </c>
      <c r="D616" s="4" t="s">
        <v>12</v>
      </c>
      <c r="E616" s="4" t="s">
        <v>12</v>
      </c>
      <c r="F616" s="4" t="s">
        <v>12</v>
      </c>
      <c r="G616" s="4" t="s">
        <v>11</v>
      </c>
      <c r="H616" s="4" t="s">
        <v>11</v>
      </c>
    </row>
    <row r="617" spans="1:8">
      <c r="A617" t="n">
        <v>8635</v>
      </c>
      <c r="B617" s="33" t="n">
        <v>60</v>
      </c>
      <c r="C617" s="7" t="n">
        <v>2</v>
      </c>
      <c r="D617" s="7" t="n">
        <v>0</v>
      </c>
      <c r="E617" s="7" t="n">
        <v>-10</v>
      </c>
      <c r="F617" s="7" t="n">
        <v>0</v>
      </c>
      <c r="G617" s="7" t="n">
        <v>0</v>
      </c>
      <c r="H617" s="7" t="n">
        <v>0</v>
      </c>
    </row>
    <row r="618" spans="1:8">
      <c r="A618" t="s">
        <v>4</v>
      </c>
      <c r="B618" s="4" t="s">
        <v>5</v>
      </c>
      <c r="C618" s="4" t="s">
        <v>11</v>
      </c>
      <c r="D618" s="4" t="s">
        <v>12</v>
      </c>
      <c r="E618" s="4" t="s">
        <v>12</v>
      </c>
      <c r="F618" s="4" t="s">
        <v>12</v>
      </c>
      <c r="G618" s="4" t="s">
        <v>11</v>
      </c>
      <c r="H618" s="4" t="s">
        <v>11</v>
      </c>
    </row>
    <row r="619" spans="1:8">
      <c r="A619" t="n">
        <v>8654</v>
      </c>
      <c r="B619" s="33" t="n">
        <v>60</v>
      </c>
      <c r="C619" s="7" t="n">
        <v>3</v>
      </c>
      <c r="D619" s="7" t="n">
        <v>0</v>
      </c>
      <c r="E619" s="7" t="n">
        <v>-10</v>
      </c>
      <c r="F619" s="7" t="n">
        <v>0</v>
      </c>
      <c r="G619" s="7" t="n">
        <v>0</v>
      </c>
      <c r="H619" s="7" t="n">
        <v>0</v>
      </c>
    </row>
    <row r="620" spans="1:8">
      <c r="A620" t="s">
        <v>4</v>
      </c>
      <c r="B620" s="4" t="s">
        <v>5</v>
      </c>
      <c r="C620" s="4" t="s">
        <v>11</v>
      </c>
      <c r="D620" s="4" t="s">
        <v>12</v>
      </c>
      <c r="E620" s="4" t="s">
        <v>12</v>
      </c>
      <c r="F620" s="4" t="s">
        <v>12</v>
      </c>
      <c r="G620" s="4" t="s">
        <v>11</v>
      </c>
      <c r="H620" s="4" t="s">
        <v>11</v>
      </c>
    </row>
    <row r="621" spans="1:8">
      <c r="A621" t="n">
        <v>8673</v>
      </c>
      <c r="B621" s="33" t="n">
        <v>60</v>
      </c>
      <c r="C621" s="7" t="n">
        <v>4</v>
      </c>
      <c r="D621" s="7" t="n">
        <v>0</v>
      </c>
      <c r="E621" s="7" t="n">
        <v>-10</v>
      </c>
      <c r="F621" s="7" t="n">
        <v>0</v>
      </c>
      <c r="G621" s="7" t="n">
        <v>0</v>
      </c>
      <c r="H621" s="7" t="n">
        <v>0</v>
      </c>
    </row>
    <row r="622" spans="1:8">
      <c r="A622" t="s">
        <v>4</v>
      </c>
      <c r="B622" s="4" t="s">
        <v>5</v>
      </c>
      <c r="C622" s="4" t="s">
        <v>11</v>
      </c>
      <c r="D622" s="4" t="s">
        <v>12</v>
      </c>
      <c r="E622" s="4" t="s">
        <v>12</v>
      </c>
      <c r="F622" s="4" t="s">
        <v>12</v>
      </c>
      <c r="G622" s="4" t="s">
        <v>11</v>
      </c>
      <c r="H622" s="4" t="s">
        <v>11</v>
      </c>
    </row>
    <row r="623" spans="1:8">
      <c r="A623" t="n">
        <v>8692</v>
      </c>
      <c r="B623" s="33" t="n">
        <v>60</v>
      </c>
      <c r="C623" s="7" t="n">
        <v>5</v>
      </c>
      <c r="D623" s="7" t="n">
        <v>0</v>
      </c>
      <c r="E623" s="7" t="n">
        <v>-10</v>
      </c>
      <c r="F623" s="7" t="n">
        <v>0</v>
      </c>
      <c r="G623" s="7" t="n">
        <v>0</v>
      </c>
      <c r="H623" s="7" t="n">
        <v>0</v>
      </c>
    </row>
    <row r="624" spans="1:8">
      <c r="A624" t="s">
        <v>4</v>
      </c>
      <c r="B624" s="4" t="s">
        <v>5</v>
      </c>
      <c r="C624" s="4" t="s">
        <v>11</v>
      </c>
      <c r="D624" s="4" t="s">
        <v>12</v>
      </c>
      <c r="E624" s="4" t="s">
        <v>12</v>
      </c>
      <c r="F624" s="4" t="s">
        <v>12</v>
      </c>
      <c r="G624" s="4" t="s">
        <v>11</v>
      </c>
      <c r="H624" s="4" t="s">
        <v>11</v>
      </c>
    </row>
    <row r="625" spans="1:8">
      <c r="A625" t="n">
        <v>8711</v>
      </c>
      <c r="B625" s="33" t="n">
        <v>60</v>
      </c>
      <c r="C625" s="7" t="n">
        <v>6</v>
      </c>
      <c r="D625" s="7" t="n">
        <v>0</v>
      </c>
      <c r="E625" s="7" t="n">
        <v>-10</v>
      </c>
      <c r="F625" s="7" t="n">
        <v>0</v>
      </c>
      <c r="G625" s="7" t="n">
        <v>0</v>
      </c>
      <c r="H625" s="7" t="n">
        <v>0</v>
      </c>
    </row>
    <row r="626" spans="1:8">
      <c r="A626" t="s">
        <v>4</v>
      </c>
      <c r="B626" s="4" t="s">
        <v>5</v>
      </c>
      <c r="C626" s="4" t="s">
        <v>11</v>
      </c>
      <c r="D626" s="4" t="s">
        <v>12</v>
      </c>
      <c r="E626" s="4" t="s">
        <v>12</v>
      </c>
      <c r="F626" s="4" t="s">
        <v>12</v>
      </c>
      <c r="G626" s="4" t="s">
        <v>11</v>
      </c>
      <c r="H626" s="4" t="s">
        <v>11</v>
      </c>
    </row>
    <row r="627" spans="1:8">
      <c r="A627" t="n">
        <v>8730</v>
      </c>
      <c r="B627" s="33" t="n">
        <v>60</v>
      </c>
      <c r="C627" s="7" t="n">
        <v>7</v>
      </c>
      <c r="D627" s="7" t="n">
        <v>0</v>
      </c>
      <c r="E627" s="7" t="n">
        <v>-10</v>
      </c>
      <c r="F627" s="7" t="n">
        <v>0</v>
      </c>
      <c r="G627" s="7" t="n">
        <v>0</v>
      </c>
      <c r="H627" s="7" t="n">
        <v>0</v>
      </c>
    </row>
    <row r="628" spans="1:8">
      <c r="A628" t="s">
        <v>4</v>
      </c>
      <c r="B628" s="4" t="s">
        <v>5</v>
      </c>
      <c r="C628" s="4" t="s">
        <v>11</v>
      </c>
      <c r="D628" s="4" t="s">
        <v>12</v>
      </c>
      <c r="E628" s="4" t="s">
        <v>12</v>
      </c>
      <c r="F628" s="4" t="s">
        <v>12</v>
      </c>
      <c r="G628" s="4" t="s">
        <v>11</v>
      </c>
      <c r="H628" s="4" t="s">
        <v>11</v>
      </c>
    </row>
    <row r="629" spans="1:8">
      <c r="A629" t="n">
        <v>8749</v>
      </c>
      <c r="B629" s="33" t="n">
        <v>60</v>
      </c>
      <c r="C629" s="7" t="n">
        <v>8</v>
      </c>
      <c r="D629" s="7" t="n">
        <v>0</v>
      </c>
      <c r="E629" s="7" t="n">
        <v>-10</v>
      </c>
      <c r="F629" s="7" t="n">
        <v>0</v>
      </c>
      <c r="G629" s="7" t="n">
        <v>0</v>
      </c>
      <c r="H629" s="7" t="n">
        <v>0</v>
      </c>
    </row>
    <row r="630" spans="1:8">
      <c r="A630" t="s">
        <v>4</v>
      </c>
      <c r="B630" s="4" t="s">
        <v>5</v>
      </c>
      <c r="C630" s="4" t="s">
        <v>11</v>
      </c>
      <c r="D630" s="4" t="s">
        <v>12</v>
      </c>
      <c r="E630" s="4" t="s">
        <v>12</v>
      </c>
      <c r="F630" s="4" t="s">
        <v>12</v>
      </c>
      <c r="G630" s="4" t="s">
        <v>11</v>
      </c>
      <c r="H630" s="4" t="s">
        <v>11</v>
      </c>
    </row>
    <row r="631" spans="1:8">
      <c r="A631" t="n">
        <v>8768</v>
      </c>
      <c r="B631" s="33" t="n">
        <v>60</v>
      </c>
      <c r="C631" s="7" t="n">
        <v>9</v>
      </c>
      <c r="D631" s="7" t="n">
        <v>0</v>
      </c>
      <c r="E631" s="7" t="n">
        <v>-10</v>
      </c>
      <c r="F631" s="7" t="n">
        <v>0</v>
      </c>
      <c r="G631" s="7" t="n">
        <v>0</v>
      </c>
      <c r="H631" s="7" t="n">
        <v>0</v>
      </c>
    </row>
    <row r="632" spans="1:8">
      <c r="A632" t="s">
        <v>4</v>
      </c>
      <c r="B632" s="4" t="s">
        <v>5</v>
      </c>
      <c r="C632" s="4" t="s">
        <v>7</v>
      </c>
      <c r="D632" s="4" t="s">
        <v>11</v>
      </c>
      <c r="E632" s="4" t="s">
        <v>8</v>
      </c>
      <c r="F632" s="4" t="s">
        <v>8</v>
      </c>
      <c r="G632" s="4" t="s">
        <v>8</v>
      </c>
      <c r="H632" s="4" t="s">
        <v>8</v>
      </c>
    </row>
    <row r="633" spans="1:8">
      <c r="A633" t="n">
        <v>8787</v>
      </c>
      <c r="B633" s="30" t="n">
        <v>51</v>
      </c>
      <c r="C633" s="7" t="n">
        <v>3</v>
      </c>
      <c r="D633" s="7" t="n">
        <v>30</v>
      </c>
      <c r="E633" s="7" t="s">
        <v>178</v>
      </c>
      <c r="F633" s="7" t="s">
        <v>123</v>
      </c>
      <c r="G633" s="7" t="s">
        <v>122</v>
      </c>
      <c r="H633" s="7" t="s">
        <v>123</v>
      </c>
    </row>
    <row r="634" spans="1:8">
      <c r="A634" t="s">
        <v>4</v>
      </c>
      <c r="B634" s="4" t="s">
        <v>5</v>
      </c>
      <c r="C634" s="4" t="s">
        <v>7</v>
      </c>
      <c r="D634" s="4" t="s">
        <v>11</v>
      </c>
      <c r="E634" s="4" t="s">
        <v>8</v>
      </c>
      <c r="F634" s="4" t="s">
        <v>8</v>
      </c>
      <c r="G634" s="4" t="s">
        <v>8</v>
      </c>
      <c r="H634" s="4" t="s">
        <v>8</v>
      </c>
    </row>
    <row r="635" spans="1:8">
      <c r="A635" t="n">
        <v>8800</v>
      </c>
      <c r="B635" s="30" t="n">
        <v>51</v>
      </c>
      <c r="C635" s="7" t="n">
        <v>3</v>
      </c>
      <c r="D635" s="7" t="n">
        <v>89</v>
      </c>
      <c r="E635" s="7" t="s">
        <v>178</v>
      </c>
      <c r="F635" s="7" t="s">
        <v>123</v>
      </c>
      <c r="G635" s="7" t="s">
        <v>122</v>
      </c>
      <c r="H635" s="7" t="s">
        <v>123</v>
      </c>
    </row>
    <row r="636" spans="1:8">
      <c r="A636" t="s">
        <v>4</v>
      </c>
      <c r="B636" s="4" t="s">
        <v>5</v>
      </c>
      <c r="C636" s="4" t="s">
        <v>7</v>
      </c>
      <c r="D636" s="4" t="s">
        <v>11</v>
      </c>
      <c r="E636" s="4" t="s">
        <v>8</v>
      </c>
      <c r="F636" s="4" t="s">
        <v>8</v>
      </c>
      <c r="G636" s="4" t="s">
        <v>8</v>
      </c>
      <c r="H636" s="4" t="s">
        <v>8</v>
      </c>
    </row>
    <row r="637" spans="1:8">
      <c r="A637" t="n">
        <v>8813</v>
      </c>
      <c r="B637" s="30" t="n">
        <v>51</v>
      </c>
      <c r="C637" s="7" t="n">
        <v>3</v>
      </c>
      <c r="D637" s="7" t="n">
        <v>83</v>
      </c>
      <c r="E637" s="7" t="s">
        <v>178</v>
      </c>
      <c r="F637" s="7" t="s">
        <v>123</v>
      </c>
      <c r="G637" s="7" t="s">
        <v>122</v>
      </c>
      <c r="H637" s="7" t="s">
        <v>123</v>
      </c>
    </row>
    <row r="638" spans="1:8">
      <c r="A638" t="s">
        <v>4</v>
      </c>
      <c r="B638" s="4" t="s">
        <v>5</v>
      </c>
      <c r="C638" s="4" t="s">
        <v>7</v>
      </c>
      <c r="D638" s="4" t="s">
        <v>11</v>
      </c>
      <c r="E638" s="4" t="s">
        <v>8</v>
      </c>
      <c r="F638" s="4" t="s">
        <v>8</v>
      </c>
      <c r="G638" s="4" t="s">
        <v>8</v>
      </c>
      <c r="H638" s="4" t="s">
        <v>8</v>
      </c>
    </row>
    <row r="639" spans="1:8">
      <c r="A639" t="n">
        <v>8826</v>
      </c>
      <c r="B639" s="30" t="n">
        <v>51</v>
      </c>
      <c r="C639" s="7" t="n">
        <v>3</v>
      </c>
      <c r="D639" s="7" t="n">
        <v>86</v>
      </c>
      <c r="E639" s="7" t="s">
        <v>178</v>
      </c>
      <c r="F639" s="7" t="s">
        <v>123</v>
      </c>
      <c r="G639" s="7" t="s">
        <v>122</v>
      </c>
      <c r="H639" s="7" t="s">
        <v>123</v>
      </c>
    </row>
    <row r="640" spans="1:8">
      <c r="A640" t="s">
        <v>4</v>
      </c>
      <c r="B640" s="4" t="s">
        <v>5</v>
      </c>
      <c r="C640" s="4" t="s">
        <v>7</v>
      </c>
      <c r="D640" s="4" t="s">
        <v>11</v>
      </c>
      <c r="E640" s="4" t="s">
        <v>8</v>
      </c>
      <c r="F640" s="4" t="s">
        <v>8</v>
      </c>
      <c r="G640" s="4" t="s">
        <v>8</v>
      </c>
      <c r="H640" s="4" t="s">
        <v>8</v>
      </c>
    </row>
    <row r="641" spans="1:8">
      <c r="A641" t="n">
        <v>8839</v>
      </c>
      <c r="B641" s="30" t="n">
        <v>51</v>
      </c>
      <c r="C641" s="7" t="n">
        <v>3</v>
      </c>
      <c r="D641" s="7" t="n">
        <v>118</v>
      </c>
      <c r="E641" s="7" t="s">
        <v>178</v>
      </c>
      <c r="F641" s="7" t="s">
        <v>123</v>
      </c>
      <c r="G641" s="7" t="s">
        <v>122</v>
      </c>
      <c r="H641" s="7" t="s">
        <v>123</v>
      </c>
    </row>
    <row r="642" spans="1:8">
      <c r="A642" t="s">
        <v>4</v>
      </c>
      <c r="B642" s="4" t="s">
        <v>5</v>
      </c>
      <c r="C642" s="4" t="s">
        <v>7</v>
      </c>
      <c r="D642" s="4" t="s">
        <v>11</v>
      </c>
      <c r="E642" s="4" t="s">
        <v>8</v>
      </c>
      <c r="F642" s="4" t="s">
        <v>8</v>
      </c>
      <c r="G642" s="4" t="s">
        <v>8</v>
      </c>
      <c r="H642" s="4" t="s">
        <v>8</v>
      </c>
    </row>
    <row r="643" spans="1:8">
      <c r="A643" t="n">
        <v>8852</v>
      </c>
      <c r="B643" s="30" t="n">
        <v>51</v>
      </c>
      <c r="C643" s="7" t="n">
        <v>3</v>
      </c>
      <c r="D643" s="7" t="n">
        <v>95</v>
      </c>
      <c r="E643" s="7" t="s">
        <v>178</v>
      </c>
      <c r="F643" s="7" t="s">
        <v>123</v>
      </c>
      <c r="G643" s="7" t="s">
        <v>122</v>
      </c>
      <c r="H643" s="7" t="s">
        <v>123</v>
      </c>
    </row>
    <row r="644" spans="1:8">
      <c r="A644" t="s">
        <v>4</v>
      </c>
      <c r="B644" s="4" t="s">
        <v>5</v>
      </c>
      <c r="C644" s="4" t="s">
        <v>7</v>
      </c>
      <c r="D644" s="4" t="s">
        <v>11</v>
      </c>
      <c r="E644" s="4" t="s">
        <v>8</v>
      </c>
      <c r="F644" s="4" t="s">
        <v>8</v>
      </c>
      <c r="G644" s="4" t="s">
        <v>8</v>
      </c>
      <c r="H644" s="4" t="s">
        <v>8</v>
      </c>
    </row>
    <row r="645" spans="1:8">
      <c r="A645" t="n">
        <v>8865</v>
      </c>
      <c r="B645" s="30" t="n">
        <v>51</v>
      </c>
      <c r="C645" s="7" t="n">
        <v>3</v>
      </c>
      <c r="D645" s="7" t="n">
        <v>119</v>
      </c>
      <c r="E645" s="7" t="s">
        <v>178</v>
      </c>
      <c r="F645" s="7" t="s">
        <v>123</v>
      </c>
      <c r="G645" s="7" t="s">
        <v>122</v>
      </c>
      <c r="H645" s="7" t="s">
        <v>123</v>
      </c>
    </row>
    <row r="646" spans="1:8">
      <c r="A646" t="s">
        <v>4</v>
      </c>
      <c r="B646" s="4" t="s">
        <v>5</v>
      </c>
      <c r="C646" s="4" t="s">
        <v>7</v>
      </c>
      <c r="D646" s="4" t="s">
        <v>11</v>
      </c>
      <c r="E646" s="4" t="s">
        <v>8</v>
      </c>
      <c r="F646" s="4" t="s">
        <v>8</v>
      </c>
      <c r="G646" s="4" t="s">
        <v>8</v>
      </c>
      <c r="H646" s="4" t="s">
        <v>8</v>
      </c>
    </row>
    <row r="647" spans="1:8">
      <c r="A647" t="n">
        <v>8878</v>
      </c>
      <c r="B647" s="30" t="n">
        <v>51</v>
      </c>
      <c r="C647" s="7" t="n">
        <v>3</v>
      </c>
      <c r="D647" s="7" t="n">
        <v>110</v>
      </c>
      <c r="E647" s="7" t="s">
        <v>178</v>
      </c>
      <c r="F647" s="7" t="s">
        <v>123</v>
      </c>
      <c r="G647" s="7" t="s">
        <v>122</v>
      </c>
      <c r="H647" s="7" t="s">
        <v>123</v>
      </c>
    </row>
    <row r="648" spans="1:8">
      <c r="A648" t="s">
        <v>4</v>
      </c>
      <c r="B648" s="4" t="s">
        <v>5</v>
      </c>
      <c r="C648" s="4" t="s">
        <v>7</v>
      </c>
      <c r="D648" s="4" t="s">
        <v>11</v>
      </c>
      <c r="E648" s="4" t="s">
        <v>8</v>
      </c>
      <c r="F648" s="4" t="s">
        <v>8</v>
      </c>
      <c r="G648" s="4" t="s">
        <v>8</v>
      </c>
      <c r="H648" s="4" t="s">
        <v>8</v>
      </c>
    </row>
    <row r="649" spans="1:8">
      <c r="A649" t="n">
        <v>8891</v>
      </c>
      <c r="B649" s="30" t="n">
        <v>51</v>
      </c>
      <c r="C649" s="7" t="n">
        <v>3</v>
      </c>
      <c r="D649" s="7" t="n">
        <v>100</v>
      </c>
      <c r="E649" s="7" t="s">
        <v>178</v>
      </c>
      <c r="F649" s="7" t="s">
        <v>123</v>
      </c>
      <c r="G649" s="7" t="s">
        <v>122</v>
      </c>
      <c r="H649" s="7" t="s">
        <v>123</v>
      </c>
    </row>
    <row r="650" spans="1:8">
      <c r="A650" t="s">
        <v>4</v>
      </c>
      <c r="B650" s="4" t="s">
        <v>5</v>
      </c>
      <c r="C650" s="4" t="s">
        <v>7</v>
      </c>
      <c r="D650" s="4" t="s">
        <v>11</v>
      </c>
      <c r="E650" s="4" t="s">
        <v>8</v>
      </c>
      <c r="F650" s="4" t="s">
        <v>8</v>
      </c>
      <c r="G650" s="4" t="s">
        <v>8</v>
      </c>
      <c r="H650" s="4" t="s">
        <v>8</v>
      </c>
    </row>
    <row r="651" spans="1:8">
      <c r="A651" t="n">
        <v>8904</v>
      </c>
      <c r="B651" s="30" t="n">
        <v>51</v>
      </c>
      <c r="C651" s="7" t="n">
        <v>3</v>
      </c>
      <c r="D651" s="7" t="n">
        <v>88</v>
      </c>
      <c r="E651" s="7" t="s">
        <v>178</v>
      </c>
      <c r="F651" s="7" t="s">
        <v>123</v>
      </c>
      <c r="G651" s="7" t="s">
        <v>122</v>
      </c>
      <c r="H651" s="7" t="s">
        <v>123</v>
      </c>
    </row>
    <row r="652" spans="1:8">
      <c r="A652" t="s">
        <v>4</v>
      </c>
      <c r="B652" s="4" t="s">
        <v>5</v>
      </c>
      <c r="C652" s="4" t="s">
        <v>7</v>
      </c>
      <c r="D652" s="4" t="s">
        <v>11</v>
      </c>
      <c r="E652" s="4" t="s">
        <v>8</v>
      </c>
      <c r="F652" s="4" t="s">
        <v>8</v>
      </c>
      <c r="G652" s="4" t="s">
        <v>8</v>
      </c>
      <c r="H652" s="4" t="s">
        <v>8</v>
      </c>
    </row>
    <row r="653" spans="1:8">
      <c r="A653" t="n">
        <v>8917</v>
      </c>
      <c r="B653" s="30" t="n">
        <v>51</v>
      </c>
      <c r="C653" s="7" t="n">
        <v>3</v>
      </c>
      <c r="D653" s="7" t="n">
        <v>120</v>
      </c>
      <c r="E653" s="7" t="s">
        <v>178</v>
      </c>
      <c r="F653" s="7" t="s">
        <v>123</v>
      </c>
      <c r="G653" s="7" t="s">
        <v>122</v>
      </c>
      <c r="H653" s="7" t="s">
        <v>123</v>
      </c>
    </row>
    <row r="654" spans="1:8">
      <c r="A654" t="s">
        <v>4</v>
      </c>
      <c r="B654" s="4" t="s">
        <v>5</v>
      </c>
      <c r="C654" s="4" t="s">
        <v>7</v>
      </c>
      <c r="D654" s="4" t="s">
        <v>11</v>
      </c>
      <c r="E654" s="4" t="s">
        <v>8</v>
      </c>
      <c r="F654" s="4" t="s">
        <v>8</v>
      </c>
      <c r="G654" s="4" t="s">
        <v>8</v>
      </c>
      <c r="H654" s="4" t="s">
        <v>8</v>
      </c>
    </row>
    <row r="655" spans="1:8">
      <c r="A655" t="n">
        <v>8930</v>
      </c>
      <c r="B655" s="30" t="n">
        <v>51</v>
      </c>
      <c r="C655" s="7" t="n">
        <v>3</v>
      </c>
      <c r="D655" s="7" t="n">
        <v>92</v>
      </c>
      <c r="E655" s="7" t="s">
        <v>178</v>
      </c>
      <c r="F655" s="7" t="s">
        <v>123</v>
      </c>
      <c r="G655" s="7" t="s">
        <v>122</v>
      </c>
      <c r="H655" s="7" t="s">
        <v>123</v>
      </c>
    </row>
    <row r="656" spans="1:8">
      <c r="A656" t="s">
        <v>4</v>
      </c>
      <c r="B656" s="4" t="s">
        <v>5</v>
      </c>
      <c r="C656" s="4" t="s">
        <v>7</v>
      </c>
      <c r="D656" s="4" t="s">
        <v>11</v>
      </c>
      <c r="E656" s="4" t="s">
        <v>8</v>
      </c>
      <c r="F656" s="4" t="s">
        <v>8</v>
      </c>
      <c r="G656" s="4" t="s">
        <v>8</v>
      </c>
      <c r="H656" s="4" t="s">
        <v>8</v>
      </c>
    </row>
    <row r="657" spans="1:8">
      <c r="A657" t="n">
        <v>8943</v>
      </c>
      <c r="B657" s="30" t="n">
        <v>51</v>
      </c>
      <c r="C657" s="7" t="n">
        <v>3</v>
      </c>
      <c r="D657" s="7" t="n">
        <v>101</v>
      </c>
      <c r="E657" s="7" t="s">
        <v>178</v>
      </c>
      <c r="F657" s="7" t="s">
        <v>123</v>
      </c>
      <c r="G657" s="7" t="s">
        <v>122</v>
      </c>
      <c r="H657" s="7" t="s">
        <v>123</v>
      </c>
    </row>
    <row r="658" spans="1:8">
      <c r="A658" t="s">
        <v>4</v>
      </c>
      <c r="B658" s="4" t="s">
        <v>5</v>
      </c>
      <c r="C658" s="4" t="s">
        <v>11</v>
      </c>
      <c r="D658" s="4" t="s">
        <v>8</v>
      </c>
      <c r="E658" s="4" t="s">
        <v>7</v>
      </c>
      <c r="F658" s="4" t="s">
        <v>7</v>
      </c>
      <c r="G658" s="4" t="s">
        <v>7</v>
      </c>
      <c r="H658" s="4" t="s">
        <v>7</v>
      </c>
      <c r="I658" s="4" t="s">
        <v>7</v>
      </c>
      <c r="J658" s="4" t="s">
        <v>12</v>
      </c>
      <c r="K658" s="4" t="s">
        <v>12</v>
      </c>
      <c r="L658" s="4" t="s">
        <v>12</v>
      </c>
      <c r="M658" s="4" t="s">
        <v>12</v>
      </c>
      <c r="N658" s="4" t="s">
        <v>7</v>
      </c>
    </row>
    <row r="659" spans="1:8">
      <c r="A659" t="n">
        <v>8956</v>
      </c>
      <c r="B659" s="35" t="n">
        <v>34</v>
      </c>
      <c r="C659" s="7" t="n">
        <v>7036</v>
      </c>
      <c r="D659" s="7" t="s">
        <v>179</v>
      </c>
      <c r="E659" s="7" t="n">
        <v>1</v>
      </c>
      <c r="F659" s="7" t="n">
        <v>0</v>
      </c>
      <c r="G659" s="7" t="n">
        <v>0</v>
      </c>
      <c r="H659" s="7" t="n">
        <v>0</v>
      </c>
      <c r="I659" s="7" t="n">
        <v>0</v>
      </c>
      <c r="J659" s="7" t="n">
        <v>0</v>
      </c>
      <c r="K659" s="7" t="n">
        <v>-1</v>
      </c>
      <c r="L659" s="7" t="n">
        <v>-1</v>
      </c>
      <c r="M659" s="7" t="n">
        <v>-1</v>
      </c>
      <c r="N659" s="7" t="n">
        <v>0</v>
      </c>
    </row>
    <row r="660" spans="1:8">
      <c r="A660" t="s">
        <v>4</v>
      </c>
      <c r="B660" s="4" t="s">
        <v>5</v>
      </c>
      <c r="C660" s="4" t="s">
        <v>7</v>
      </c>
      <c r="D660" s="4" t="s">
        <v>11</v>
      </c>
      <c r="E660" s="4" t="s">
        <v>11</v>
      </c>
      <c r="F660" s="4" t="s">
        <v>11</v>
      </c>
      <c r="G660" s="4" t="s">
        <v>11</v>
      </c>
      <c r="H660" s="4" t="s">
        <v>11</v>
      </c>
      <c r="I660" s="4" t="s">
        <v>8</v>
      </c>
      <c r="J660" s="4" t="s">
        <v>12</v>
      </c>
      <c r="K660" s="4" t="s">
        <v>12</v>
      </c>
      <c r="L660" s="4" t="s">
        <v>12</v>
      </c>
      <c r="M660" s="4" t="s">
        <v>13</v>
      </c>
      <c r="N660" s="4" t="s">
        <v>13</v>
      </c>
      <c r="O660" s="4" t="s">
        <v>12</v>
      </c>
      <c r="P660" s="4" t="s">
        <v>12</v>
      </c>
      <c r="Q660" s="4" t="s">
        <v>12</v>
      </c>
      <c r="R660" s="4" t="s">
        <v>12</v>
      </c>
      <c r="S660" s="4" t="s">
        <v>7</v>
      </c>
    </row>
    <row r="661" spans="1:8">
      <c r="A661" t="n">
        <v>8988</v>
      </c>
      <c r="B661" s="26" t="n">
        <v>39</v>
      </c>
      <c r="C661" s="7" t="n">
        <v>12</v>
      </c>
      <c r="D661" s="7" t="n">
        <v>65533</v>
      </c>
      <c r="E661" s="7" t="n">
        <v>204</v>
      </c>
      <c r="F661" s="7" t="n">
        <v>0</v>
      </c>
      <c r="G661" s="7" t="n">
        <v>7036</v>
      </c>
      <c r="H661" s="7" t="n">
        <v>3</v>
      </c>
      <c r="I661" s="7" t="s">
        <v>180</v>
      </c>
      <c r="J661" s="7" t="n">
        <v>0</v>
      </c>
      <c r="K661" s="7" t="n">
        <v>0</v>
      </c>
      <c r="L661" s="7" t="n">
        <v>0</v>
      </c>
      <c r="M661" s="7" t="n">
        <v>0</v>
      </c>
      <c r="N661" s="7" t="n">
        <v>0</v>
      </c>
      <c r="O661" s="7" t="n">
        <v>0</v>
      </c>
      <c r="P661" s="7" t="n">
        <v>1</v>
      </c>
      <c r="Q661" s="7" t="n">
        <v>1</v>
      </c>
      <c r="R661" s="7" t="n">
        <v>1</v>
      </c>
      <c r="S661" s="7" t="n">
        <v>104</v>
      </c>
    </row>
    <row r="662" spans="1:8">
      <c r="A662" t="s">
        <v>4</v>
      </c>
      <c r="B662" s="4" t="s">
        <v>5</v>
      </c>
      <c r="C662" s="4" t="s">
        <v>7</v>
      </c>
      <c r="D662" s="4" t="s">
        <v>11</v>
      </c>
      <c r="E662" s="4" t="s">
        <v>11</v>
      </c>
      <c r="F662" s="4" t="s">
        <v>11</v>
      </c>
      <c r="G662" s="4" t="s">
        <v>11</v>
      </c>
      <c r="H662" s="4" t="s">
        <v>11</v>
      </c>
      <c r="I662" s="4" t="s">
        <v>8</v>
      </c>
      <c r="J662" s="4" t="s">
        <v>12</v>
      </c>
      <c r="K662" s="4" t="s">
        <v>12</v>
      </c>
      <c r="L662" s="4" t="s">
        <v>12</v>
      </c>
      <c r="M662" s="4" t="s">
        <v>13</v>
      </c>
      <c r="N662" s="4" t="s">
        <v>13</v>
      </c>
      <c r="O662" s="4" t="s">
        <v>12</v>
      </c>
      <c r="P662" s="4" t="s">
        <v>12</v>
      </c>
      <c r="Q662" s="4" t="s">
        <v>12</v>
      </c>
      <c r="R662" s="4" t="s">
        <v>12</v>
      </c>
      <c r="S662" s="4" t="s">
        <v>7</v>
      </c>
    </row>
    <row r="663" spans="1:8">
      <c r="A663" t="n">
        <v>9051</v>
      </c>
      <c r="B663" s="26" t="n">
        <v>39</v>
      </c>
      <c r="C663" s="7" t="n">
        <v>12</v>
      </c>
      <c r="D663" s="7" t="n">
        <v>65533</v>
      </c>
      <c r="E663" s="7" t="n">
        <v>204</v>
      </c>
      <c r="F663" s="7" t="n">
        <v>0</v>
      </c>
      <c r="G663" s="7" t="n">
        <v>7036</v>
      </c>
      <c r="H663" s="7" t="n">
        <v>3</v>
      </c>
      <c r="I663" s="7" t="s">
        <v>181</v>
      </c>
      <c r="J663" s="7" t="n">
        <v>0</v>
      </c>
      <c r="K663" s="7" t="n">
        <v>0</v>
      </c>
      <c r="L663" s="7" t="n">
        <v>0</v>
      </c>
      <c r="M663" s="7" t="n">
        <v>0</v>
      </c>
      <c r="N663" s="7" t="n">
        <v>0</v>
      </c>
      <c r="O663" s="7" t="n">
        <v>0</v>
      </c>
      <c r="P663" s="7" t="n">
        <v>1</v>
      </c>
      <c r="Q663" s="7" t="n">
        <v>1</v>
      </c>
      <c r="R663" s="7" t="n">
        <v>1</v>
      </c>
      <c r="S663" s="7" t="n">
        <v>105</v>
      </c>
    </row>
    <row r="664" spans="1:8">
      <c r="A664" t="s">
        <v>4</v>
      </c>
      <c r="B664" s="4" t="s">
        <v>5</v>
      </c>
      <c r="C664" s="4" t="s">
        <v>7</v>
      </c>
      <c r="D664" s="4" t="s">
        <v>11</v>
      </c>
      <c r="E664" s="4" t="s">
        <v>11</v>
      </c>
      <c r="F664" s="4" t="s">
        <v>11</v>
      </c>
      <c r="G664" s="4" t="s">
        <v>11</v>
      </c>
      <c r="H664" s="4" t="s">
        <v>11</v>
      </c>
      <c r="I664" s="4" t="s">
        <v>8</v>
      </c>
      <c r="J664" s="4" t="s">
        <v>12</v>
      </c>
      <c r="K664" s="4" t="s">
        <v>12</v>
      </c>
      <c r="L664" s="4" t="s">
        <v>12</v>
      </c>
      <c r="M664" s="4" t="s">
        <v>13</v>
      </c>
      <c r="N664" s="4" t="s">
        <v>13</v>
      </c>
      <c r="O664" s="4" t="s">
        <v>12</v>
      </c>
      <c r="P664" s="4" t="s">
        <v>12</v>
      </c>
      <c r="Q664" s="4" t="s">
        <v>12</v>
      </c>
      <c r="R664" s="4" t="s">
        <v>12</v>
      </c>
      <c r="S664" s="4" t="s">
        <v>7</v>
      </c>
    </row>
    <row r="665" spans="1:8">
      <c r="A665" t="n">
        <v>9114</v>
      </c>
      <c r="B665" s="26" t="n">
        <v>39</v>
      </c>
      <c r="C665" s="7" t="n">
        <v>12</v>
      </c>
      <c r="D665" s="7" t="n">
        <v>65533</v>
      </c>
      <c r="E665" s="7" t="n">
        <v>206</v>
      </c>
      <c r="F665" s="7" t="n">
        <v>0</v>
      </c>
      <c r="G665" s="7" t="n">
        <v>7036</v>
      </c>
      <c r="H665" s="7" t="n">
        <v>3</v>
      </c>
      <c r="I665" s="7" t="s">
        <v>180</v>
      </c>
      <c r="J665" s="7" t="n">
        <v>0</v>
      </c>
      <c r="K665" s="7" t="n">
        <v>0</v>
      </c>
      <c r="L665" s="7" t="n">
        <v>0</v>
      </c>
      <c r="M665" s="7" t="n">
        <v>0</v>
      </c>
      <c r="N665" s="7" t="n">
        <v>0</v>
      </c>
      <c r="O665" s="7" t="n">
        <v>0</v>
      </c>
      <c r="P665" s="7" t="n">
        <v>1</v>
      </c>
      <c r="Q665" s="7" t="n">
        <v>1</v>
      </c>
      <c r="R665" s="7" t="n">
        <v>1</v>
      </c>
      <c r="S665" s="7" t="n">
        <v>106</v>
      </c>
    </row>
    <row r="666" spans="1:8">
      <c r="A666" t="s">
        <v>4</v>
      </c>
      <c r="B666" s="4" t="s">
        <v>5</v>
      </c>
      <c r="C666" s="4" t="s">
        <v>7</v>
      </c>
      <c r="D666" s="4" t="s">
        <v>11</v>
      </c>
      <c r="E666" s="4" t="s">
        <v>11</v>
      </c>
      <c r="F666" s="4" t="s">
        <v>11</v>
      </c>
      <c r="G666" s="4" t="s">
        <v>11</v>
      </c>
      <c r="H666" s="4" t="s">
        <v>11</v>
      </c>
      <c r="I666" s="4" t="s">
        <v>8</v>
      </c>
      <c r="J666" s="4" t="s">
        <v>12</v>
      </c>
      <c r="K666" s="4" t="s">
        <v>12</v>
      </c>
      <c r="L666" s="4" t="s">
        <v>12</v>
      </c>
      <c r="M666" s="4" t="s">
        <v>13</v>
      </c>
      <c r="N666" s="4" t="s">
        <v>13</v>
      </c>
      <c r="O666" s="4" t="s">
        <v>12</v>
      </c>
      <c r="P666" s="4" t="s">
        <v>12</v>
      </c>
      <c r="Q666" s="4" t="s">
        <v>12</v>
      </c>
      <c r="R666" s="4" t="s">
        <v>12</v>
      </c>
      <c r="S666" s="4" t="s">
        <v>7</v>
      </c>
    </row>
    <row r="667" spans="1:8">
      <c r="A667" t="n">
        <v>9177</v>
      </c>
      <c r="B667" s="26" t="n">
        <v>39</v>
      </c>
      <c r="C667" s="7" t="n">
        <v>12</v>
      </c>
      <c r="D667" s="7" t="n">
        <v>65533</v>
      </c>
      <c r="E667" s="7" t="n">
        <v>206</v>
      </c>
      <c r="F667" s="7" t="n">
        <v>0</v>
      </c>
      <c r="G667" s="7" t="n">
        <v>7036</v>
      </c>
      <c r="H667" s="7" t="n">
        <v>3</v>
      </c>
      <c r="I667" s="7" t="s">
        <v>181</v>
      </c>
      <c r="J667" s="7" t="n">
        <v>0</v>
      </c>
      <c r="K667" s="7" t="n">
        <v>0</v>
      </c>
      <c r="L667" s="7" t="n">
        <v>0</v>
      </c>
      <c r="M667" s="7" t="n">
        <v>0</v>
      </c>
      <c r="N667" s="7" t="n">
        <v>0</v>
      </c>
      <c r="O667" s="7" t="n">
        <v>0</v>
      </c>
      <c r="P667" s="7" t="n">
        <v>1</v>
      </c>
      <c r="Q667" s="7" t="n">
        <v>1</v>
      </c>
      <c r="R667" s="7" t="n">
        <v>1</v>
      </c>
      <c r="S667" s="7" t="n">
        <v>107</v>
      </c>
    </row>
    <row r="668" spans="1:8">
      <c r="A668" t="s">
        <v>4</v>
      </c>
      <c r="B668" s="4" t="s">
        <v>5</v>
      </c>
      <c r="C668" s="4" t="s">
        <v>7</v>
      </c>
      <c r="D668" s="4" t="s">
        <v>7</v>
      </c>
      <c r="E668" s="4" t="s">
        <v>7</v>
      </c>
      <c r="F668" s="4" t="s">
        <v>7</v>
      </c>
    </row>
    <row r="669" spans="1:8">
      <c r="A669" t="n">
        <v>9240</v>
      </c>
      <c r="B669" s="16" t="n">
        <v>14</v>
      </c>
      <c r="C669" s="7" t="n">
        <v>0</v>
      </c>
      <c r="D669" s="7" t="n">
        <v>0</v>
      </c>
      <c r="E669" s="7" t="n">
        <v>32</v>
      </c>
      <c r="F669" s="7" t="n">
        <v>0</v>
      </c>
    </row>
    <row r="670" spans="1:8">
      <c r="A670" t="s">
        <v>4</v>
      </c>
      <c r="B670" s="4" t="s">
        <v>5</v>
      </c>
      <c r="C670" s="4" t="s">
        <v>7</v>
      </c>
      <c r="D670" s="4" t="s">
        <v>11</v>
      </c>
    </row>
    <row r="671" spans="1:8">
      <c r="A671" t="n">
        <v>9245</v>
      </c>
      <c r="B671" s="9" t="n">
        <v>50</v>
      </c>
      <c r="C671" s="7" t="n">
        <v>55</v>
      </c>
      <c r="D671" s="7" t="n">
        <v>1952</v>
      </c>
    </row>
    <row r="672" spans="1:8">
      <c r="A672" t="s">
        <v>4</v>
      </c>
      <c r="B672" s="4" t="s">
        <v>5</v>
      </c>
      <c r="C672" s="4" t="s">
        <v>7</v>
      </c>
      <c r="D672" s="4" t="s">
        <v>11</v>
      </c>
    </row>
    <row r="673" spans="1:19">
      <c r="A673" t="n">
        <v>9249</v>
      </c>
      <c r="B673" s="9" t="n">
        <v>50</v>
      </c>
      <c r="C673" s="7" t="n">
        <v>55</v>
      </c>
      <c r="D673" s="7" t="n">
        <v>2959</v>
      </c>
    </row>
    <row r="674" spans="1:19">
      <c r="A674" t="s">
        <v>4</v>
      </c>
      <c r="B674" s="4" t="s">
        <v>5</v>
      </c>
      <c r="C674" s="4" t="s">
        <v>7</v>
      </c>
      <c r="D674" s="4" t="s">
        <v>11</v>
      </c>
    </row>
    <row r="675" spans="1:19">
      <c r="A675" t="n">
        <v>9253</v>
      </c>
      <c r="B675" s="9" t="n">
        <v>50</v>
      </c>
      <c r="C675" s="7" t="n">
        <v>55</v>
      </c>
      <c r="D675" s="7" t="n">
        <v>3951</v>
      </c>
    </row>
    <row r="676" spans="1:19">
      <c r="A676" t="s">
        <v>4</v>
      </c>
      <c r="B676" s="4" t="s">
        <v>5</v>
      </c>
      <c r="C676" s="4" t="s">
        <v>7</v>
      </c>
      <c r="D676" s="4" t="s">
        <v>11</v>
      </c>
    </row>
    <row r="677" spans="1:19">
      <c r="A677" t="n">
        <v>9257</v>
      </c>
      <c r="B677" s="9" t="n">
        <v>50</v>
      </c>
      <c r="C677" s="7" t="n">
        <v>55</v>
      </c>
      <c r="D677" s="7" t="n">
        <v>4959</v>
      </c>
    </row>
    <row r="678" spans="1:19">
      <c r="A678" t="s">
        <v>4</v>
      </c>
      <c r="B678" s="4" t="s">
        <v>5</v>
      </c>
      <c r="C678" s="4" t="s">
        <v>7</v>
      </c>
      <c r="D678" s="4" t="s">
        <v>11</v>
      </c>
    </row>
    <row r="679" spans="1:19">
      <c r="A679" t="n">
        <v>9261</v>
      </c>
      <c r="B679" s="9" t="n">
        <v>50</v>
      </c>
      <c r="C679" s="7" t="n">
        <v>55</v>
      </c>
      <c r="D679" s="7" t="n">
        <v>5958</v>
      </c>
    </row>
    <row r="680" spans="1:19">
      <c r="A680" t="s">
        <v>4</v>
      </c>
      <c r="B680" s="4" t="s">
        <v>5</v>
      </c>
      <c r="C680" s="4" t="s">
        <v>7</v>
      </c>
      <c r="D680" s="4" t="s">
        <v>11</v>
      </c>
    </row>
    <row r="681" spans="1:19">
      <c r="A681" t="n">
        <v>9265</v>
      </c>
      <c r="B681" s="9" t="n">
        <v>50</v>
      </c>
      <c r="C681" s="7" t="n">
        <v>55</v>
      </c>
      <c r="D681" s="7" t="n">
        <v>6959</v>
      </c>
    </row>
    <row r="682" spans="1:19">
      <c r="A682" t="s">
        <v>4</v>
      </c>
      <c r="B682" s="4" t="s">
        <v>5</v>
      </c>
      <c r="C682" s="4" t="s">
        <v>7</v>
      </c>
      <c r="D682" s="4" t="s">
        <v>11</v>
      </c>
    </row>
    <row r="683" spans="1:19">
      <c r="A683" t="n">
        <v>9269</v>
      </c>
      <c r="B683" s="9" t="n">
        <v>50</v>
      </c>
      <c r="C683" s="7" t="n">
        <v>55</v>
      </c>
      <c r="D683" s="7" t="n">
        <v>7959</v>
      </c>
    </row>
    <row r="684" spans="1:19">
      <c r="A684" t="s">
        <v>4</v>
      </c>
      <c r="B684" s="4" t="s">
        <v>5</v>
      </c>
      <c r="C684" s="4" t="s">
        <v>7</v>
      </c>
      <c r="D684" s="4" t="s">
        <v>11</v>
      </c>
    </row>
    <row r="685" spans="1:19">
      <c r="A685" t="n">
        <v>9273</v>
      </c>
      <c r="B685" s="9" t="n">
        <v>50</v>
      </c>
      <c r="C685" s="7" t="n">
        <v>55</v>
      </c>
      <c r="D685" s="7" t="n">
        <v>8951</v>
      </c>
    </row>
    <row r="686" spans="1:19">
      <c r="A686" t="s">
        <v>4</v>
      </c>
      <c r="B686" s="4" t="s">
        <v>5</v>
      </c>
      <c r="C686" s="4" t="s">
        <v>7</v>
      </c>
      <c r="D686" s="4" t="s">
        <v>11</v>
      </c>
    </row>
    <row r="687" spans="1:19">
      <c r="A687" t="n">
        <v>9277</v>
      </c>
      <c r="B687" s="9" t="n">
        <v>50</v>
      </c>
      <c r="C687" s="7" t="n">
        <v>55</v>
      </c>
      <c r="D687" s="7" t="n">
        <v>9959</v>
      </c>
    </row>
    <row r="688" spans="1:19">
      <c r="A688" t="s">
        <v>4</v>
      </c>
      <c r="B688" s="4" t="s">
        <v>5</v>
      </c>
      <c r="C688" s="4" t="s">
        <v>7</v>
      </c>
      <c r="D688" s="4" t="s">
        <v>11</v>
      </c>
    </row>
    <row r="689" spans="1:4">
      <c r="A689" t="n">
        <v>9281</v>
      </c>
      <c r="B689" s="9" t="n">
        <v>50</v>
      </c>
      <c r="C689" s="7" t="n">
        <v>55</v>
      </c>
      <c r="D689" s="7" t="n">
        <v>1952</v>
      </c>
    </row>
    <row r="690" spans="1:4">
      <c r="A690" t="s">
        <v>4</v>
      </c>
      <c r="B690" s="4" t="s">
        <v>5</v>
      </c>
      <c r="C690" s="4" t="s">
        <v>7</v>
      </c>
      <c r="D690" s="4" t="s">
        <v>11</v>
      </c>
    </row>
    <row r="691" spans="1:4">
      <c r="A691" t="n">
        <v>9285</v>
      </c>
      <c r="B691" s="9" t="n">
        <v>50</v>
      </c>
      <c r="C691" s="7" t="n">
        <v>55</v>
      </c>
      <c r="D691" s="7" t="n">
        <v>3958</v>
      </c>
    </row>
    <row r="692" spans="1:4">
      <c r="A692" t="s">
        <v>4</v>
      </c>
      <c r="B692" s="4" t="s">
        <v>5</v>
      </c>
      <c r="C692" s="4" t="s">
        <v>7</v>
      </c>
      <c r="D692" s="4" t="s">
        <v>11</v>
      </c>
    </row>
    <row r="693" spans="1:4">
      <c r="A693" t="n">
        <v>9289</v>
      </c>
      <c r="B693" s="9" t="n">
        <v>50</v>
      </c>
      <c r="C693" s="7" t="n">
        <v>55</v>
      </c>
      <c r="D693" s="7" t="n">
        <v>4950</v>
      </c>
    </row>
    <row r="694" spans="1:4">
      <c r="A694" t="s">
        <v>4</v>
      </c>
      <c r="B694" s="4" t="s">
        <v>5</v>
      </c>
      <c r="C694" s="4" t="s">
        <v>7</v>
      </c>
      <c r="D694" s="4" t="s">
        <v>11</v>
      </c>
    </row>
    <row r="695" spans="1:4">
      <c r="A695" t="n">
        <v>9293</v>
      </c>
      <c r="B695" s="9" t="n">
        <v>50</v>
      </c>
      <c r="C695" s="7" t="n">
        <v>55</v>
      </c>
      <c r="D695" s="7" t="n">
        <v>5958</v>
      </c>
    </row>
    <row r="696" spans="1:4">
      <c r="A696" t="s">
        <v>4</v>
      </c>
      <c r="B696" s="4" t="s">
        <v>5</v>
      </c>
      <c r="C696" s="4" t="s">
        <v>7</v>
      </c>
      <c r="D696" s="4" t="s">
        <v>11</v>
      </c>
    </row>
    <row r="697" spans="1:4">
      <c r="A697" t="n">
        <v>9297</v>
      </c>
      <c r="B697" s="9" t="n">
        <v>50</v>
      </c>
      <c r="C697" s="7" t="n">
        <v>55</v>
      </c>
      <c r="D697" s="7" t="n">
        <v>6958</v>
      </c>
    </row>
    <row r="698" spans="1:4">
      <c r="A698" t="s">
        <v>4</v>
      </c>
      <c r="B698" s="4" t="s">
        <v>5</v>
      </c>
      <c r="C698" s="4" t="s">
        <v>7</v>
      </c>
      <c r="D698" s="4" t="s">
        <v>11</v>
      </c>
    </row>
    <row r="699" spans="1:4">
      <c r="A699" t="n">
        <v>9301</v>
      </c>
      <c r="B699" s="9" t="n">
        <v>50</v>
      </c>
      <c r="C699" s="7" t="n">
        <v>55</v>
      </c>
      <c r="D699" s="7" t="n">
        <v>7959</v>
      </c>
    </row>
    <row r="700" spans="1:4">
      <c r="A700" t="s">
        <v>4</v>
      </c>
      <c r="B700" s="4" t="s">
        <v>5</v>
      </c>
      <c r="C700" s="4" t="s">
        <v>7</v>
      </c>
      <c r="D700" s="4" t="s">
        <v>11</v>
      </c>
    </row>
    <row r="701" spans="1:4">
      <c r="A701" t="n">
        <v>9305</v>
      </c>
      <c r="B701" s="9" t="n">
        <v>50</v>
      </c>
      <c r="C701" s="7" t="n">
        <v>55</v>
      </c>
      <c r="D701" s="7" t="n">
        <v>8963</v>
      </c>
    </row>
    <row r="702" spans="1:4">
      <c r="A702" t="s">
        <v>4</v>
      </c>
      <c r="B702" s="4" t="s">
        <v>5</v>
      </c>
      <c r="C702" s="4" t="s">
        <v>7</v>
      </c>
      <c r="D702" s="4" t="s">
        <v>11</v>
      </c>
    </row>
    <row r="703" spans="1:4">
      <c r="A703" t="n">
        <v>9309</v>
      </c>
      <c r="B703" s="9" t="n">
        <v>50</v>
      </c>
      <c r="C703" s="7" t="n">
        <v>55</v>
      </c>
      <c r="D703" s="7" t="n">
        <v>9951</v>
      </c>
    </row>
    <row r="704" spans="1:4">
      <c r="A704" t="s">
        <v>4</v>
      </c>
      <c r="B704" s="4" t="s">
        <v>5</v>
      </c>
      <c r="C704" s="4" t="s">
        <v>7</v>
      </c>
      <c r="D704" s="4" t="s">
        <v>11</v>
      </c>
      <c r="E704" s="4" t="s">
        <v>11</v>
      </c>
    </row>
    <row r="705" spans="1:5">
      <c r="A705" t="n">
        <v>9313</v>
      </c>
      <c r="B705" s="9" t="n">
        <v>50</v>
      </c>
      <c r="C705" s="7" t="n">
        <v>1</v>
      </c>
      <c r="D705" s="7" t="n">
        <v>8200</v>
      </c>
      <c r="E705" s="7" t="n">
        <v>1000</v>
      </c>
    </row>
    <row r="706" spans="1:5">
      <c r="A706" t="s">
        <v>4</v>
      </c>
      <c r="B706" s="4" t="s">
        <v>5</v>
      </c>
      <c r="C706" s="4" t="s">
        <v>7</v>
      </c>
      <c r="D706" s="4" t="s">
        <v>11</v>
      </c>
      <c r="E706" s="4" t="s">
        <v>11</v>
      </c>
    </row>
    <row r="707" spans="1:5">
      <c r="A707" t="n">
        <v>9319</v>
      </c>
      <c r="B707" s="9" t="n">
        <v>50</v>
      </c>
      <c r="C707" s="7" t="n">
        <v>1</v>
      </c>
      <c r="D707" s="7" t="n">
        <v>5042</v>
      </c>
      <c r="E707" s="7" t="n">
        <v>1000</v>
      </c>
    </row>
    <row r="708" spans="1:5">
      <c r="A708" t="s">
        <v>4</v>
      </c>
      <c r="B708" s="4" t="s">
        <v>5</v>
      </c>
      <c r="C708" s="4" t="s">
        <v>7</v>
      </c>
      <c r="D708" s="4" t="s">
        <v>8</v>
      </c>
      <c r="E708" s="4" t="s">
        <v>11</v>
      </c>
    </row>
    <row r="709" spans="1:5">
      <c r="A709" t="n">
        <v>9325</v>
      </c>
      <c r="B709" s="36" t="n">
        <v>94</v>
      </c>
      <c r="C709" s="7" t="n">
        <v>0</v>
      </c>
      <c r="D709" s="7" t="s">
        <v>182</v>
      </c>
      <c r="E709" s="7" t="n">
        <v>1</v>
      </c>
    </row>
    <row r="710" spans="1:5">
      <c r="A710" t="s">
        <v>4</v>
      </c>
      <c r="B710" s="4" t="s">
        <v>5</v>
      </c>
      <c r="C710" s="4" t="s">
        <v>7</v>
      </c>
      <c r="D710" s="4" t="s">
        <v>8</v>
      </c>
      <c r="E710" s="4" t="s">
        <v>11</v>
      </c>
    </row>
    <row r="711" spans="1:5">
      <c r="A711" t="n">
        <v>9338</v>
      </c>
      <c r="B711" s="36" t="n">
        <v>94</v>
      </c>
      <c r="C711" s="7" t="n">
        <v>0</v>
      </c>
      <c r="D711" s="7" t="s">
        <v>182</v>
      </c>
      <c r="E711" s="7" t="n">
        <v>2</v>
      </c>
    </row>
    <row r="712" spans="1:5">
      <c r="A712" t="s">
        <v>4</v>
      </c>
      <c r="B712" s="4" t="s">
        <v>5</v>
      </c>
      <c r="C712" s="4" t="s">
        <v>7</v>
      </c>
      <c r="D712" s="4" t="s">
        <v>8</v>
      </c>
      <c r="E712" s="4" t="s">
        <v>11</v>
      </c>
    </row>
    <row r="713" spans="1:5">
      <c r="A713" t="n">
        <v>9351</v>
      </c>
      <c r="B713" s="36" t="n">
        <v>94</v>
      </c>
      <c r="C713" s="7" t="n">
        <v>1</v>
      </c>
      <c r="D713" s="7" t="s">
        <v>182</v>
      </c>
      <c r="E713" s="7" t="n">
        <v>4</v>
      </c>
    </row>
    <row r="714" spans="1:5">
      <c r="A714" t="s">
        <v>4</v>
      </c>
      <c r="B714" s="4" t="s">
        <v>5</v>
      </c>
      <c r="C714" s="4" t="s">
        <v>7</v>
      </c>
      <c r="D714" s="4" t="s">
        <v>8</v>
      </c>
    </row>
    <row r="715" spans="1:5">
      <c r="A715" t="n">
        <v>9364</v>
      </c>
      <c r="B715" s="36" t="n">
        <v>94</v>
      </c>
      <c r="C715" s="7" t="n">
        <v>5</v>
      </c>
      <c r="D715" s="7" t="s">
        <v>182</v>
      </c>
    </row>
    <row r="716" spans="1:5">
      <c r="A716" t="s">
        <v>4</v>
      </c>
      <c r="B716" s="4" t="s">
        <v>5</v>
      </c>
      <c r="C716" s="4" t="s">
        <v>11</v>
      </c>
      <c r="D716" s="4" t="s">
        <v>12</v>
      </c>
      <c r="E716" s="4" t="s">
        <v>12</v>
      </c>
      <c r="F716" s="4" t="s">
        <v>12</v>
      </c>
      <c r="G716" s="4" t="s">
        <v>12</v>
      </c>
    </row>
    <row r="717" spans="1:5">
      <c r="A717" t="n">
        <v>9375</v>
      </c>
      <c r="B717" s="37" t="n">
        <v>46</v>
      </c>
      <c r="C717" s="7" t="n">
        <v>0</v>
      </c>
      <c r="D717" s="7" t="n">
        <v>0</v>
      </c>
      <c r="E717" s="7" t="n">
        <v>-500.010009765625</v>
      </c>
      <c r="F717" s="7" t="n">
        <v>-0.370000004768372</v>
      </c>
      <c r="G717" s="7" t="n">
        <v>0</v>
      </c>
    </row>
    <row r="718" spans="1:5">
      <c r="A718" t="s">
        <v>4</v>
      </c>
      <c r="B718" s="4" t="s">
        <v>5</v>
      </c>
      <c r="C718" s="4" t="s">
        <v>11</v>
      </c>
      <c r="D718" s="4" t="s">
        <v>12</v>
      </c>
      <c r="E718" s="4" t="s">
        <v>12</v>
      </c>
      <c r="F718" s="4" t="s">
        <v>12</v>
      </c>
      <c r="G718" s="4" t="s">
        <v>12</v>
      </c>
    </row>
    <row r="719" spans="1:5">
      <c r="A719" t="n">
        <v>9394</v>
      </c>
      <c r="B719" s="37" t="n">
        <v>46</v>
      </c>
      <c r="C719" s="7" t="n">
        <v>11</v>
      </c>
      <c r="D719" s="7" t="n">
        <v>-0.589999973773956</v>
      </c>
      <c r="E719" s="7" t="n">
        <v>41.0999984741211</v>
      </c>
      <c r="F719" s="7" t="n">
        <v>108.459999084473</v>
      </c>
      <c r="G719" s="7" t="n">
        <v>180</v>
      </c>
    </row>
    <row r="720" spans="1:5">
      <c r="A720" t="s">
        <v>4</v>
      </c>
      <c r="B720" s="4" t="s">
        <v>5</v>
      </c>
      <c r="C720" s="4" t="s">
        <v>11</v>
      </c>
      <c r="D720" s="4" t="s">
        <v>12</v>
      </c>
      <c r="E720" s="4" t="s">
        <v>12</v>
      </c>
      <c r="F720" s="4" t="s">
        <v>12</v>
      </c>
      <c r="G720" s="4" t="s">
        <v>12</v>
      </c>
    </row>
    <row r="721" spans="1:7">
      <c r="A721" t="n">
        <v>9413</v>
      </c>
      <c r="B721" s="37" t="n">
        <v>46</v>
      </c>
      <c r="C721" s="7" t="n">
        <v>1</v>
      </c>
      <c r="D721" s="7" t="n">
        <v>0.200000002980232</v>
      </c>
      <c r="E721" s="7" t="n">
        <v>41.0400009155273</v>
      </c>
      <c r="F721" s="7" t="n">
        <v>108.209999084473</v>
      </c>
      <c r="G721" s="7" t="n">
        <v>180</v>
      </c>
    </row>
    <row r="722" spans="1:7">
      <c r="A722" t="s">
        <v>4</v>
      </c>
      <c r="B722" s="4" t="s">
        <v>5</v>
      </c>
      <c r="C722" s="4" t="s">
        <v>11</v>
      </c>
      <c r="D722" s="4" t="s">
        <v>12</v>
      </c>
      <c r="E722" s="4" t="s">
        <v>12</v>
      </c>
      <c r="F722" s="4" t="s">
        <v>12</v>
      </c>
      <c r="G722" s="4" t="s">
        <v>12</v>
      </c>
    </row>
    <row r="723" spans="1:7">
      <c r="A723" t="n">
        <v>9432</v>
      </c>
      <c r="B723" s="37" t="n">
        <v>46</v>
      </c>
      <c r="C723" s="7" t="n">
        <v>2</v>
      </c>
      <c r="D723" s="7" t="n">
        <v>-1.4099999666214</v>
      </c>
      <c r="E723" s="7" t="n">
        <v>41.0400009155273</v>
      </c>
      <c r="F723" s="7" t="n">
        <v>108.220001220703</v>
      </c>
      <c r="G723" s="7" t="n">
        <v>180</v>
      </c>
    </row>
    <row r="724" spans="1:7">
      <c r="A724" t="s">
        <v>4</v>
      </c>
      <c r="B724" s="4" t="s">
        <v>5</v>
      </c>
      <c r="C724" s="4" t="s">
        <v>11</v>
      </c>
      <c r="D724" s="4" t="s">
        <v>12</v>
      </c>
      <c r="E724" s="4" t="s">
        <v>12</v>
      </c>
      <c r="F724" s="4" t="s">
        <v>12</v>
      </c>
      <c r="G724" s="4" t="s">
        <v>12</v>
      </c>
    </row>
    <row r="725" spans="1:7">
      <c r="A725" t="n">
        <v>9451</v>
      </c>
      <c r="B725" s="37" t="n">
        <v>46</v>
      </c>
      <c r="C725" s="7" t="n">
        <v>3</v>
      </c>
      <c r="D725" s="7" t="n">
        <v>-0.200000002980232</v>
      </c>
      <c r="E725" s="7" t="n">
        <v>41.0499992370605</v>
      </c>
      <c r="F725" s="7" t="n">
        <v>109.470001220703</v>
      </c>
      <c r="G725" s="7" t="n">
        <v>180</v>
      </c>
    </row>
    <row r="726" spans="1:7">
      <c r="A726" t="s">
        <v>4</v>
      </c>
      <c r="B726" s="4" t="s">
        <v>5</v>
      </c>
      <c r="C726" s="4" t="s">
        <v>11</v>
      </c>
      <c r="D726" s="4" t="s">
        <v>12</v>
      </c>
      <c r="E726" s="4" t="s">
        <v>12</v>
      </c>
      <c r="F726" s="4" t="s">
        <v>12</v>
      </c>
      <c r="G726" s="4" t="s">
        <v>12</v>
      </c>
    </row>
    <row r="727" spans="1:7">
      <c r="A727" t="n">
        <v>9470</v>
      </c>
      <c r="B727" s="37" t="n">
        <v>46</v>
      </c>
      <c r="C727" s="7" t="n">
        <v>4</v>
      </c>
      <c r="D727" s="7" t="n">
        <v>-1.03999996185303</v>
      </c>
      <c r="E727" s="7" t="n">
        <v>41.0699996948242</v>
      </c>
      <c r="F727" s="7" t="n">
        <v>109.430000305176</v>
      </c>
      <c r="G727" s="7" t="n">
        <v>180</v>
      </c>
    </row>
    <row r="728" spans="1:7">
      <c r="A728" t="s">
        <v>4</v>
      </c>
      <c r="B728" s="4" t="s">
        <v>5</v>
      </c>
      <c r="C728" s="4" t="s">
        <v>11</v>
      </c>
      <c r="D728" s="4" t="s">
        <v>12</v>
      </c>
      <c r="E728" s="4" t="s">
        <v>12</v>
      </c>
      <c r="F728" s="4" t="s">
        <v>12</v>
      </c>
      <c r="G728" s="4" t="s">
        <v>12</v>
      </c>
    </row>
    <row r="729" spans="1:7">
      <c r="A729" t="n">
        <v>9489</v>
      </c>
      <c r="B729" s="37" t="n">
        <v>46</v>
      </c>
      <c r="C729" s="7" t="n">
        <v>5</v>
      </c>
      <c r="D729" s="7" t="n">
        <v>-2.30999994277954</v>
      </c>
      <c r="E729" s="7" t="n">
        <v>41.0400009155273</v>
      </c>
      <c r="F729" s="7" t="n">
        <v>108.440002441406</v>
      </c>
      <c r="G729" s="7" t="n">
        <v>180</v>
      </c>
    </row>
    <row r="730" spans="1:7">
      <c r="A730" t="s">
        <v>4</v>
      </c>
      <c r="B730" s="4" t="s">
        <v>5</v>
      </c>
      <c r="C730" s="4" t="s">
        <v>11</v>
      </c>
      <c r="D730" s="4" t="s">
        <v>12</v>
      </c>
      <c r="E730" s="4" t="s">
        <v>12</v>
      </c>
      <c r="F730" s="4" t="s">
        <v>12</v>
      </c>
      <c r="G730" s="4" t="s">
        <v>12</v>
      </c>
    </row>
    <row r="731" spans="1:7">
      <c r="A731" t="n">
        <v>9508</v>
      </c>
      <c r="B731" s="37" t="n">
        <v>46</v>
      </c>
      <c r="C731" s="7" t="n">
        <v>6</v>
      </c>
      <c r="D731" s="7" t="n">
        <v>0.589999973773956</v>
      </c>
      <c r="E731" s="7" t="n">
        <v>41.0299987792969</v>
      </c>
      <c r="F731" s="7" t="n">
        <v>109.400001525879</v>
      </c>
      <c r="G731" s="7" t="n">
        <v>180</v>
      </c>
    </row>
    <row r="732" spans="1:7">
      <c r="A732" t="s">
        <v>4</v>
      </c>
      <c r="B732" s="4" t="s">
        <v>5</v>
      </c>
      <c r="C732" s="4" t="s">
        <v>11</v>
      </c>
      <c r="D732" s="4" t="s">
        <v>12</v>
      </c>
      <c r="E732" s="4" t="s">
        <v>12</v>
      </c>
      <c r="F732" s="4" t="s">
        <v>12</v>
      </c>
      <c r="G732" s="4" t="s">
        <v>12</v>
      </c>
    </row>
    <row r="733" spans="1:7">
      <c r="A733" t="n">
        <v>9527</v>
      </c>
      <c r="B733" s="37" t="n">
        <v>46</v>
      </c>
      <c r="C733" s="7" t="n">
        <v>7</v>
      </c>
      <c r="D733" s="7" t="n">
        <v>1.01999998092651</v>
      </c>
      <c r="E733" s="7" t="n">
        <v>41.0400009155273</v>
      </c>
      <c r="F733" s="7" t="n">
        <v>108.459999084473</v>
      </c>
      <c r="G733" s="7" t="n">
        <v>180</v>
      </c>
    </row>
    <row r="734" spans="1:7">
      <c r="A734" t="s">
        <v>4</v>
      </c>
      <c r="B734" s="4" t="s">
        <v>5</v>
      </c>
      <c r="C734" s="4" t="s">
        <v>11</v>
      </c>
      <c r="D734" s="4" t="s">
        <v>12</v>
      </c>
      <c r="E734" s="4" t="s">
        <v>12</v>
      </c>
      <c r="F734" s="4" t="s">
        <v>12</v>
      </c>
      <c r="G734" s="4" t="s">
        <v>12</v>
      </c>
    </row>
    <row r="735" spans="1:7">
      <c r="A735" t="n">
        <v>9546</v>
      </c>
      <c r="B735" s="37" t="n">
        <v>46</v>
      </c>
      <c r="C735" s="7" t="n">
        <v>8</v>
      </c>
      <c r="D735" s="7" t="n">
        <v>-1.9099999666214</v>
      </c>
      <c r="E735" s="7" t="n">
        <v>41.0200004577637</v>
      </c>
      <c r="F735" s="7" t="n">
        <v>109.370002746582</v>
      </c>
      <c r="G735" s="7" t="n">
        <v>180</v>
      </c>
    </row>
    <row r="736" spans="1:7">
      <c r="A736" t="s">
        <v>4</v>
      </c>
      <c r="B736" s="4" t="s">
        <v>5</v>
      </c>
      <c r="C736" s="4" t="s">
        <v>11</v>
      </c>
      <c r="D736" s="4" t="s">
        <v>12</v>
      </c>
      <c r="E736" s="4" t="s">
        <v>12</v>
      </c>
      <c r="F736" s="4" t="s">
        <v>12</v>
      </c>
      <c r="G736" s="4" t="s">
        <v>12</v>
      </c>
    </row>
    <row r="737" spans="1:7">
      <c r="A737" t="n">
        <v>9565</v>
      </c>
      <c r="B737" s="37" t="n">
        <v>46</v>
      </c>
      <c r="C737" s="7" t="n">
        <v>9</v>
      </c>
      <c r="D737" s="7" t="n">
        <v>1.51999998092651</v>
      </c>
      <c r="E737" s="7" t="n">
        <v>41.0400009155273</v>
      </c>
      <c r="F737" s="7" t="n">
        <v>109</v>
      </c>
      <c r="G737" s="7" t="n">
        <v>180</v>
      </c>
    </row>
    <row r="738" spans="1:7">
      <c r="A738" t="s">
        <v>4</v>
      </c>
      <c r="B738" s="4" t="s">
        <v>5</v>
      </c>
      <c r="C738" s="4" t="s">
        <v>11</v>
      </c>
      <c r="D738" s="4" t="s">
        <v>12</v>
      </c>
      <c r="E738" s="4" t="s">
        <v>12</v>
      </c>
      <c r="F738" s="4" t="s">
        <v>12</v>
      </c>
      <c r="G738" s="4" t="s">
        <v>12</v>
      </c>
    </row>
    <row r="739" spans="1:7">
      <c r="A739" t="n">
        <v>9584</v>
      </c>
      <c r="B739" s="37" t="n">
        <v>46</v>
      </c>
      <c r="C739" s="7" t="n">
        <v>7032</v>
      </c>
      <c r="D739" s="7" t="n">
        <v>-2.75</v>
      </c>
      <c r="E739" s="7" t="n">
        <v>41.1399993896484</v>
      </c>
      <c r="F739" s="7" t="n">
        <v>109.019996643066</v>
      </c>
      <c r="G739" s="7" t="n">
        <v>180</v>
      </c>
    </row>
    <row r="740" spans="1:7">
      <c r="A740" t="s">
        <v>4</v>
      </c>
      <c r="B740" s="4" t="s">
        <v>5</v>
      </c>
      <c r="C740" s="4" t="s">
        <v>11</v>
      </c>
      <c r="D740" s="4" t="s">
        <v>12</v>
      </c>
      <c r="E740" s="4" t="s">
        <v>12</v>
      </c>
      <c r="F740" s="4" t="s">
        <v>12</v>
      </c>
      <c r="G740" s="4" t="s">
        <v>12</v>
      </c>
    </row>
    <row r="741" spans="1:7">
      <c r="A741" t="n">
        <v>9603</v>
      </c>
      <c r="B741" s="37" t="n">
        <v>46</v>
      </c>
      <c r="C741" s="7" t="n">
        <v>7033</v>
      </c>
      <c r="D741" s="7" t="n">
        <v>-0.730000019073486</v>
      </c>
      <c r="E741" s="7" t="n">
        <v>41.0299987792969</v>
      </c>
      <c r="F741" s="7" t="n">
        <v>113.360000610352</v>
      </c>
      <c r="G741" s="7" t="n">
        <v>180</v>
      </c>
    </row>
    <row r="742" spans="1:7">
      <c r="A742" t="s">
        <v>4</v>
      </c>
      <c r="B742" s="4" t="s">
        <v>5</v>
      </c>
      <c r="C742" s="4" t="s">
        <v>11</v>
      </c>
      <c r="D742" s="4" t="s">
        <v>12</v>
      </c>
      <c r="E742" s="4" t="s">
        <v>12</v>
      </c>
      <c r="F742" s="4" t="s">
        <v>12</v>
      </c>
      <c r="G742" s="4" t="s">
        <v>12</v>
      </c>
    </row>
    <row r="743" spans="1:7">
      <c r="A743" t="n">
        <v>9622</v>
      </c>
      <c r="B743" s="37" t="n">
        <v>46</v>
      </c>
      <c r="C743" s="7" t="n">
        <v>7030</v>
      </c>
      <c r="D743" s="7" t="n">
        <v>-6.42000007629395</v>
      </c>
      <c r="E743" s="7" t="n">
        <v>41.2099990844727</v>
      </c>
      <c r="F743" s="7" t="n">
        <v>112.690002441406</v>
      </c>
      <c r="G743" s="7" t="n">
        <v>180</v>
      </c>
    </row>
    <row r="744" spans="1:7">
      <c r="A744" t="s">
        <v>4</v>
      </c>
      <c r="B744" s="4" t="s">
        <v>5</v>
      </c>
      <c r="C744" s="4" t="s">
        <v>11</v>
      </c>
      <c r="D744" s="4" t="s">
        <v>12</v>
      </c>
      <c r="E744" s="4" t="s">
        <v>12</v>
      </c>
      <c r="F744" s="4" t="s">
        <v>12</v>
      </c>
      <c r="G744" s="4" t="s">
        <v>12</v>
      </c>
    </row>
    <row r="745" spans="1:7">
      <c r="A745" t="n">
        <v>9641</v>
      </c>
      <c r="B745" s="37" t="n">
        <v>46</v>
      </c>
      <c r="C745" s="7" t="n">
        <v>7036</v>
      </c>
      <c r="D745" s="7" t="n">
        <v>-0.829999983310699</v>
      </c>
      <c r="E745" s="7" t="n">
        <v>51.6300010681152</v>
      </c>
      <c r="F745" s="7" t="n">
        <v>259.220001220703</v>
      </c>
      <c r="G745" s="7" t="n">
        <v>180</v>
      </c>
    </row>
    <row r="746" spans="1:7">
      <c r="A746" t="s">
        <v>4</v>
      </c>
      <c r="B746" s="4" t="s">
        <v>5</v>
      </c>
      <c r="C746" s="4" t="s">
        <v>11</v>
      </c>
      <c r="D746" s="4" t="s">
        <v>12</v>
      </c>
      <c r="E746" s="4" t="s">
        <v>12</v>
      </c>
      <c r="F746" s="4" t="s">
        <v>12</v>
      </c>
      <c r="G746" s="4" t="s">
        <v>12</v>
      </c>
    </row>
    <row r="747" spans="1:7">
      <c r="A747" t="n">
        <v>9660</v>
      </c>
      <c r="B747" s="37" t="n">
        <v>46</v>
      </c>
      <c r="C747" s="7" t="n">
        <v>1660</v>
      </c>
      <c r="D747" s="7" t="n">
        <v>0</v>
      </c>
      <c r="E747" s="7" t="n">
        <v>1.49000000953674</v>
      </c>
      <c r="F747" s="7" t="n">
        <v>20.5</v>
      </c>
      <c r="G747" s="7" t="n">
        <v>0</v>
      </c>
    </row>
    <row r="748" spans="1:7">
      <c r="A748" t="s">
        <v>4</v>
      </c>
      <c r="B748" s="4" t="s">
        <v>5</v>
      </c>
      <c r="C748" s="4" t="s">
        <v>11</v>
      </c>
      <c r="D748" s="4" t="s">
        <v>12</v>
      </c>
      <c r="E748" s="4" t="s">
        <v>12</v>
      </c>
      <c r="F748" s="4" t="s">
        <v>12</v>
      </c>
      <c r="G748" s="4" t="s">
        <v>12</v>
      </c>
    </row>
    <row r="749" spans="1:7">
      <c r="A749" t="n">
        <v>9679</v>
      </c>
      <c r="B749" s="37" t="n">
        <v>46</v>
      </c>
      <c r="C749" s="7" t="n">
        <v>1661</v>
      </c>
      <c r="D749" s="7" t="n">
        <v>-15</v>
      </c>
      <c r="E749" s="7" t="n">
        <v>0</v>
      </c>
      <c r="F749" s="7" t="n">
        <v>32.3699989318848</v>
      </c>
      <c r="G749" s="7" t="n">
        <v>20.1000003814697</v>
      </c>
    </row>
    <row r="750" spans="1:7">
      <c r="A750" t="s">
        <v>4</v>
      </c>
      <c r="B750" s="4" t="s">
        <v>5</v>
      </c>
      <c r="C750" s="4" t="s">
        <v>11</v>
      </c>
      <c r="D750" s="4" t="s">
        <v>12</v>
      </c>
      <c r="E750" s="4" t="s">
        <v>12</v>
      </c>
      <c r="F750" s="4" t="s">
        <v>12</v>
      </c>
      <c r="G750" s="4" t="s">
        <v>12</v>
      </c>
    </row>
    <row r="751" spans="1:7">
      <c r="A751" t="n">
        <v>9698</v>
      </c>
      <c r="B751" s="37" t="n">
        <v>46</v>
      </c>
      <c r="C751" s="7" t="n">
        <v>1662</v>
      </c>
      <c r="D751" s="7" t="n">
        <v>0</v>
      </c>
      <c r="E751" s="7" t="n">
        <v>0</v>
      </c>
      <c r="F751" s="7" t="n">
        <v>38</v>
      </c>
      <c r="G751" s="7" t="n">
        <v>0</v>
      </c>
    </row>
    <row r="752" spans="1:7">
      <c r="A752" t="s">
        <v>4</v>
      </c>
      <c r="B752" s="4" t="s">
        <v>5</v>
      </c>
      <c r="C752" s="4" t="s">
        <v>11</v>
      </c>
      <c r="D752" s="4" t="s">
        <v>12</v>
      </c>
      <c r="E752" s="4" t="s">
        <v>12</v>
      </c>
      <c r="F752" s="4" t="s">
        <v>12</v>
      </c>
      <c r="G752" s="4" t="s">
        <v>12</v>
      </c>
    </row>
    <row r="753" spans="1:7">
      <c r="A753" t="n">
        <v>9717</v>
      </c>
      <c r="B753" s="37" t="n">
        <v>46</v>
      </c>
      <c r="C753" s="7" t="n">
        <v>1663</v>
      </c>
      <c r="D753" s="7" t="n">
        <v>15</v>
      </c>
      <c r="E753" s="7" t="n">
        <v>0</v>
      </c>
      <c r="F753" s="7" t="n">
        <v>32.3899993896484</v>
      </c>
      <c r="G753" s="7" t="n">
        <v>325.600006103516</v>
      </c>
    </row>
    <row r="754" spans="1:7">
      <c r="A754" t="s">
        <v>4</v>
      </c>
      <c r="B754" s="4" t="s">
        <v>5</v>
      </c>
      <c r="C754" s="4" t="s">
        <v>11</v>
      </c>
      <c r="D754" s="4" t="s">
        <v>12</v>
      </c>
      <c r="E754" s="4" t="s">
        <v>12</v>
      </c>
      <c r="F754" s="4" t="s">
        <v>12</v>
      </c>
      <c r="G754" s="4" t="s">
        <v>12</v>
      </c>
    </row>
    <row r="755" spans="1:7">
      <c r="A755" t="n">
        <v>9736</v>
      </c>
      <c r="B755" s="37" t="n">
        <v>46</v>
      </c>
      <c r="C755" s="7" t="n">
        <v>1664</v>
      </c>
      <c r="D755" s="7" t="n">
        <v>0</v>
      </c>
      <c r="E755" s="7" t="n">
        <v>0</v>
      </c>
      <c r="F755" s="7" t="n">
        <v>73</v>
      </c>
      <c r="G755" s="7" t="n">
        <v>180</v>
      </c>
    </row>
    <row r="756" spans="1:7">
      <c r="A756" t="s">
        <v>4</v>
      </c>
      <c r="B756" s="4" t="s">
        <v>5</v>
      </c>
      <c r="C756" s="4" t="s">
        <v>11</v>
      </c>
      <c r="D756" s="4" t="s">
        <v>12</v>
      </c>
      <c r="E756" s="4" t="s">
        <v>12</v>
      </c>
      <c r="F756" s="4" t="s">
        <v>12</v>
      </c>
      <c r="G756" s="4" t="s">
        <v>12</v>
      </c>
    </row>
    <row r="757" spans="1:7">
      <c r="A757" t="n">
        <v>9755</v>
      </c>
      <c r="B757" s="37" t="n">
        <v>46</v>
      </c>
      <c r="C757" s="7" t="n">
        <v>30</v>
      </c>
      <c r="D757" s="7" t="n">
        <v>0.600000023841858</v>
      </c>
      <c r="E757" s="7" t="n">
        <v>0</v>
      </c>
      <c r="F757" s="7" t="n">
        <v>61.4000015258789</v>
      </c>
      <c r="G757" s="7" t="n">
        <v>180</v>
      </c>
    </row>
    <row r="758" spans="1:7">
      <c r="A758" t="s">
        <v>4</v>
      </c>
      <c r="B758" s="4" t="s">
        <v>5</v>
      </c>
      <c r="C758" s="4" t="s">
        <v>11</v>
      </c>
      <c r="D758" s="4" t="s">
        <v>12</v>
      </c>
      <c r="E758" s="4" t="s">
        <v>12</v>
      </c>
      <c r="F758" s="4" t="s">
        <v>12</v>
      </c>
      <c r="G758" s="4" t="s">
        <v>12</v>
      </c>
    </row>
    <row r="759" spans="1:7">
      <c r="A759" t="n">
        <v>9774</v>
      </c>
      <c r="B759" s="37" t="n">
        <v>46</v>
      </c>
      <c r="C759" s="7" t="n">
        <v>89</v>
      </c>
      <c r="D759" s="7" t="n">
        <v>-0.600000023841858</v>
      </c>
      <c r="E759" s="7" t="n">
        <v>0</v>
      </c>
      <c r="F759" s="7" t="n">
        <v>61.4000015258789</v>
      </c>
      <c r="G759" s="7" t="n">
        <v>180</v>
      </c>
    </row>
    <row r="760" spans="1:7">
      <c r="A760" t="s">
        <v>4</v>
      </c>
      <c r="B760" s="4" t="s">
        <v>5</v>
      </c>
      <c r="C760" s="4" t="s">
        <v>11</v>
      </c>
      <c r="D760" s="4" t="s">
        <v>12</v>
      </c>
      <c r="E760" s="4" t="s">
        <v>12</v>
      </c>
      <c r="F760" s="4" t="s">
        <v>12</v>
      </c>
      <c r="G760" s="4" t="s">
        <v>12</v>
      </c>
    </row>
    <row r="761" spans="1:7">
      <c r="A761" t="n">
        <v>9793</v>
      </c>
      <c r="B761" s="37" t="n">
        <v>46</v>
      </c>
      <c r="C761" s="7" t="n">
        <v>95</v>
      </c>
      <c r="D761" s="7" t="n">
        <v>2.79999995231628</v>
      </c>
      <c r="E761" s="7" t="n">
        <v>0</v>
      </c>
      <c r="F761" s="7" t="n">
        <v>61</v>
      </c>
      <c r="G761" s="7" t="n">
        <v>180</v>
      </c>
    </row>
    <row r="762" spans="1:7">
      <c r="A762" t="s">
        <v>4</v>
      </c>
      <c r="B762" s="4" t="s">
        <v>5</v>
      </c>
      <c r="C762" s="4" t="s">
        <v>11</v>
      </c>
      <c r="D762" s="4" t="s">
        <v>12</v>
      </c>
      <c r="E762" s="4" t="s">
        <v>12</v>
      </c>
      <c r="F762" s="4" t="s">
        <v>12</v>
      </c>
      <c r="G762" s="4" t="s">
        <v>12</v>
      </c>
    </row>
    <row r="763" spans="1:7">
      <c r="A763" t="n">
        <v>9812</v>
      </c>
      <c r="B763" s="37" t="n">
        <v>46</v>
      </c>
      <c r="C763" s="7" t="n">
        <v>118</v>
      </c>
      <c r="D763" s="7" t="n">
        <v>4</v>
      </c>
      <c r="E763" s="7" t="n">
        <v>0</v>
      </c>
      <c r="F763" s="7" t="n">
        <v>61</v>
      </c>
      <c r="G763" s="7" t="n">
        <v>180</v>
      </c>
    </row>
    <row r="764" spans="1:7">
      <c r="A764" t="s">
        <v>4</v>
      </c>
      <c r="B764" s="4" t="s">
        <v>5</v>
      </c>
      <c r="C764" s="4" t="s">
        <v>11</v>
      </c>
      <c r="D764" s="4" t="s">
        <v>12</v>
      </c>
      <c r="E764" s="4" t="s">
        <v>12</v>
      </c>
      <c r="F764" s="4" t="s">
        <v>12</v>
      </c>
      <c r="G764" s="4" t="s">
        <v>12</v>
      </c>
    </row>
    <row r="765" spans="1:7">
      <c r="A765" t="n">
        <v>9831</v>
      </c>
      <c r="B765" s="37" t="n">
        <v>46</v>
      </c>
      <c r="C765" s="7" t="n">
        <v>100</v>
      </c>
      <c r="D765" s="7" t="n">
        <v>-2.79999995231628</v>
      </c>
      <c r="E765" s="7" t="n">
        <v>0</v>
      </c>
      <c r="F765" s="7" t="n">
        <v>61</v>
      </c>
      <c r="G765" s="7" t="n">
        <v>180</v>
      </c>
    </row>
    <row r="766" spans="1:7">
      <c r="A766" t="s">
        <v>4</v>
      </c>
      <c r="B766" s="4" t="s">
        <v>5</v>
      </c>
      <c r="C766" s="4" t="s">
        <v>11</v>
      </c>
      <c r="D766" s="4" t="s">
        <v>12</v>
      </c>
      <c r="E766" s="4" t="s">
        <v>12</v>
      </c>
      <c r="F766" s="4" t="s">
        <v>12</v>
      </c>
      <c r="G766" s="4" t="s">
        <v>12</v>
      </c>
    </row>
    <row r="767" spans="1:7">
      <c r="A767" t="n">
        <v>9850</v>
      </c>
      <c r="B767" s="37" t="n">
        <v>46</v>
      </c>
      <c r="C767" s="7" t="n">
        <v>88</v>
      </c>
      <c r="D767" s="7" t="n">
        <v>-4</v>
      </c>
      <c r="E767" s="7" t="n">
        <v>0</v>
      </c>
      <c r="F767" s="7" t="n">
        <v>61</v>
      </c>
      <c r="G767" s="7" t="n">
        <v>180</v>
      </c>
    </row>
    <row r="768" spans="1:7">
      <c r="A768" t="s">
        <v>4</v>
      </c>
      <c r="B768" s="4" t="s">
        <v>5</v>
      </c>
      <c r="C768" s="4" t="s">
        <v>11</v>
      </c>
      <c r="D768" s="4" t="s">
        <v>12</v>
      </c>
      <c r="E768" s="4" t="s">
        <v>12</v>
      </c>
      <c r="F768" s="4" t="s">
        <v>12</v>
      </c>
      <c r="G768" s="4" t="s">
        <v>12</v>
      </c>
    </row>
    <row r="769" spans="1:7">
      <c r="A769" t="n">
        <v>9869</v>
      </c>
      <c r="B769" s="37" t="n">
        <v>46</v>
      </c>
      <c r="C769" s="7" t="n">
        <v>110</v>
      </c>
      <c r="D769" s="7" t="n">
        <v>-3.40000009536743</v>
      </c>
      <c r="E769" s="7" t="n">
        <v>0</v>
      </c>
      <c r="F769" s="7" t="n">
        <v>61.9000015258789</v>
      </c>
      <c r="G769" s="7" t="n">
        <v>180</v>
      </c>
    </row>
    <row r="770" spans="1:7">
      <c r="A770" t="s">
        <v>4</v>
      </c>
      <c r="B770" s="4" t="s">
        <v>5</v>
      </c>
      <c r="C770" s="4" t="s">
        <v>11</v>
      </c>
      <c r="D770" s="4" t="s">
        <v>12</v>
      </c>
      <c r="E770" s="4" t="s">
        <v>12</v>
      </c>
      <c r="F770" s="4" t="s">
        <v>12</v>
      </c>
      <c r="G770" s="4" t="s">
        <v>12</v>
      </c>
    </row>
    <row r="771" spans="1:7">
      <c r="A771" t="n">
        <v>9888</v>
      </c>
      <c r="B771" s="37" t="n">
        <v>46</v>
      </c>
      <c r="C771" s="7" t="n">
        <v>119</v>
      </c>
      <c r="D771" s="7" t="n">
        <v>-1.79999995231628</v>
      </c>
      <c r="E771" s="7" t="n">
        <v>0</v>
      </c>
      <c r="F771" s="7" t="n">
        <v>61.9000015258789</v>
      </c>
      <c r="G771" s="7" t="n">
        <v>180</v>
      </c>
    </row>
    <row r="772" spans="1:7">
      <c r="A772" t="s">
        <v>4</v>
      </c>
      <c r="B772" s="4" t="s">
        <v>5</v>
      </c>
      <c r="C772" s="4" t="s">
        <v>11</v>
      </c>
      <c r="D772" s="4" t="s">
        <v>12</v>
      </c>
      <c r="E772" s="4" t="s">
        <v>12</v>
      </c>
      <c r="F772" s="4" t="s">
        <v>12</v>
      </c>
      <c r="G772" s="4" t="s">
        <v>12</v>
      </c>
    </row>
    <row r="773" spans="1:7">
      <c r="A773" t="n">
        <v>9907</v>
      </c>
      <c r="B773" s="37" t="n">
        <v>46</v>
      </c>
      <c r="C773" s="7" t="n">
        <v>120</v>
      </c>
      <c r="D773" s="7" t="n">
        <v>4.80000019073486</v>
      </c>
      <c r="E773" s="7" t="n">
        <v>0</v>
      </c>
      <c r="F773" s="7" t="n">
        <v>61.9000015258789</v>
      </c>
      <c r="G773" s="7" t="n">
        <v>180</v>
      </c>
    </row>
    <row r="774" spans="1:7">
      <c r="A774" t="s">
        <v>4</v>
      </c>
      <c r="B774" s="4" t="s">
        <v>5</v>
      </c>
      <c r="C774" s="4" t="s">
        <v>11</v>
      </c>
      <c r="D774" s="4" t="s">
        <v>12</v>
      </c>
      <c r="E774" s="4" t="s">
        <v>12</v>
      </c>
      <c r="F774" s="4" t="s">
        <v>12</v>
      </c>
      <c r="G774" s="4" t="s">
        <v>12</v>
      </c>
    </row>
    <row r="775" spans="1:7">
      <c r="A775" t="n">
        <v>9926</v>
      </c>
      <c r="B775" s="37" t="n">
        <v>46</v>
      </c>
      <c r="C775" s="7" t="n">
        <v>92</v>
      </c>
      <c r="D775" s="7" t="n">
        <v>3.40000009536743</v>
      </c>
      <c r="E775" s="7" t="n">
        <v>0</v>
      </c>
      <c r="F775" s="7" t="n">
        <v>61.9000015258789</v>
      </c>
      <c r="G775" s="7" t="n">
        <v>180</v>
      </c>
    </row>
    <row r="776" spans="1:7">
      <c r="A776" t="s">
        <v>4</v>
      </c>
      <c r="B776" s="4" t="s">
        <v>5</v>
      </c>
      <c r="C776" s="4" t="s">
        <v>11</v>
      </c>
      <c r="D776" s="4" t="s">
        <v>12</v>
      </c>
      <c r="E776" s="4" t="s">
        <v>12</v>
      </c>
      <c r="F776" s="4" t="s">
        <v>12</v>
      </c>
      <c r="G776" s="4" t="s">
        <v>12</v>
      </c>
    </row>
    <row r="777" spans="1:7">
      <c r="A777" t="n">
        <v>9945</v>
      </c>
      <c r="B777" s="37" t="n">
        <v>46</v>
      </c>
      <c r="C777" s="7" t="n">
        <v>101</v>
      </c>
      <c r="D777" s="7" t="n">
        <v>1.79999995231628</v>
      </c>
      <c r="E777" s="7" t="n">
        <v>0</v>
      </c>
      <c r="F777" s="7" t="n">
        <v>61.4000015258789</v>
      </c>
      <c r="G777" s="7" t="n">
        <v>180</v>
      </c>
    </row>
    <row r="778" spans="1:7">
      <c r="A778" t="s">
        <v>4</v>
      </c>
      <c r="B778" s="4" t="s">
        <v>5</v>
      </c>
      <c r="C778" s="4" t="s">
        <v>11</v>
      </c>
      <c r="D778" s="4" t="s">
        <v>12</v>
      </c>
      <c r="E778" s="4" t="s">
        <v>12</v>
      </c>
      <c r="F778" s="4" t="s">
        <v>12</v>
      </c>
      <c r="G778" s="4" t="s">
        <v>12</v>
      </c>
    </row>
    <row r="779" spans="1:7">
      <c r="A779" t="n">
        <v>9964</v>
      </c>
      <c r="B779" s="37" t="n">
        <v>46</v>
      </c>
      <c r="C779" s="7" t="n">
        <v>83</v>
      </c>
      <c r="D779" s="7" t="n">
        <v>-0.600000023841858</v>
      </c>
      <c r="E779" s="7" t="n">
        <v>0</v>
      </c>
      <c r="F779" s="7" t="n">
        <v>63</v>
      </c>
      <c r="G779" s="7" t="n">
        <v>180</v>
      </c>
    </row>
    <row r="780" spans="1:7">
      <c r="A780" t="s">
        <v>4</v>
      </c>
      <c r="B780" s="4" t="s">
        <v>5</v>
      </c>
      <c r="C780" s="4" t="s">
        <v>11</v>
      </c>
      <c r="D780" s="4" t="s">
        <v>12</v>
      </c>
      <c r="E780" s="4" t="s">
        <v>12</v>
      </c>
      <c r="F780" s="4" t="s">
        <v>12</v>
      </c>
      <c r="G780" s="4" t="s">
        <v>12</v>
      </c>
    </row>
    <row r="781" spans="1:7">
      <c r="A781" t="n">
        <v>9983</v>
      </c>
      <c r="B781" s="37" t="n">
        <v>46</v>
      </c>
      <c r="C781" s="7" t="n">
        <v>86</v>
      </c>
      <c r="D781" s="7" t="n">
        <v>0.600000023841858</v>
      </c>
      <c r="E781" s="7" t="n">
        <v>0</v>
      </c>
      <c r="F781" s="7" t="n">
        <v>63</v>
      </c>
      <c r="G781" s="7" t="n">
        <v>180</v>
      </c>
    </row>
    <row r="782" spans="1:7">
      <c r="A782" t="s">
        <v>4</v>
      </c>
      <c r="B782" s="4" t="s">
        <v>5</v>
      </c>
      <c r="C782" s="4" t="s">
        <v>7</v>
      </c>
      <c r="D782" s="4" t="s">
        <v>7</v>
      </c>
      <c r="E782" s="4" t="s">
        <v>12</v>
      </c>
      <c r="F782" s="4" t="s">
        <v>12</v>
      </c>
      <c r="G782" s="4" t="s">
        <v>12</v>
      </c>
      <c r="H782" s="4" t="s">
        <v>11</v>
      </c>
    </row>
    <row r="783" spans="1:7">
      <c r="A783" t="n">
        <v>10002</v>
      </c>
      <c r="B783" s="38" t="n">
        <v>45</v>
      </c>
      <c r="C783" s="7" t="n">
        <v>2</v>
      </c>
      <c r="D783" s="7" t="n">
        <v>3</v>
      </c>
      <c r="E783" s="7" t="n">
        <v>1.64999997615814</v>
      </c>
      <c r="F783" s="7" t="n">
        <v>50</v>
      </c>
      <c r="G783" s="7" t="n">
        <v>120</v>
      </c>
      <c r="H783" s="7" t="n">
        <v>0</v>
      </c>
    </row>
    <row r="784" spans="1:7">
      <c r="A784" t="s">
        <v>4</v>
      </c>
      <c r="B784" s="4" t="s">
        <v>5</v>
      </c>
      <c r="C784" s="4" t="s">
        <v>7</v>
      </c>
      <c r="D784" s="4" t="s">
        <v>7</v>
      </c>
      <c r="E784" s="4" t="s">
        <v>12</v>
      </c>
      <c r="F784" s="4" t="s">
        <v>12</v>
      </c>
      <c r="G784" s="4" t="s">
        <v>12</v>
      </c>
      <c r="H784" s="4" t="s">
        <v>11</v>
      </c>
      <c r="I784" s="4" t="s">
        <v>7</v>
      </c>
    </row>
    <row r="785" spans="1:9">
      <c r="A785" t="n">
        <v>10019</v>
      </c>
      <c r="B785" s="38" t="n">
        <v>45</v>
      </c>
      <c r="C785" s="7" t="n">
        <v>4</v>
      </c>
      <c r="D785" s="7" t="n">
        <v>3</v>
      </c>
      <c r="E785" s="7" t="n">
        <v>5.48000001907349</v>
      </c>
      <c r="F785" s="7" t="n">
        <v>0</v>
      </c>
      <c r="G785" s="7" t="n">
        <v>0</v>
      </c>
      <c r="H785" s="7" t="n">
        <v>0</v>
      </c>
      <c r="I785" s="7" t="n">
        <v>1</v>
      </c>
    </row>
    <row r="786" spans="1:9">
      <c r="A786" t="s">
        <v>4</v>
      </c>
      <c r="B786" s="4" t="s">
        <v>5</v>
      </c>
      <c r="C786" s="4" t="s">
        <v>7</v>
      </c>
      <c r="D786" s="4" t="s">
        <v>7</v>
      </c>
      <c r="E786" s="4" t="s">
        <v>12</v>
      </c>
      <c r="F786" s="4" t="s">
        <v>11</v>
      </c>
    </row>
    <row r="787" spans="1:9">
      <c r="A787" t="n">
        <v>10037</v>
      </c>
      <c r="B787" s="38" t="n">
        <v>45</v>
      </c>
      <c r="C787" s="7" t="n">
        <v>5</v>
      </c>
      <c r="D787" s="7" t="n">
        <v>3</v>
      </c>
      <c r="E787" s="7" t="n">
        <v>166.699996948242</v>
      </c>
      <c r="F787" s="7" t="n">
        <v>0</v>
      </c>
    </row>
    <row r="788" spans="1:9">
      <c r="A788" t="s">
        <v>4</v>
      </c>
      <c r="B788" s="4" t="s">
        <v>5</v>
      </c>
      <c r="C788" s="4" t="s">
        <v>7</v>
      </c>
      <c r="D788" s="4" t="s">
        <v>7</v>
      </c>
      <c r="E788" s="4" t="s">
        <v>12</v>
      </c>
      <c r="F788" s="4" t="s">
        <v>11</v>
      </c>
    </row>
    <row r="789" spans="1:9">
      <c r="A789" t="n">
        <v>10046</v>
      </c>
      <c r="B789" s="38" t="n">
        <v>45</v>
      </c>
      <c r="C789" s="7" t="n">
        <v>11</v>
      </c>
      <c r="D789" s="7" t="n">
        <v>3</v>
      </c>
      <c r="E789" s="7" t="n">
        <v>38</v>
      </c>
      <c r="F789" s="7" t="n">
        <v>0</v>
      </c>
    </row>
    <row r="790" spans="1:9">
      <c r="A790" t="s">
        <v>4</v>
      </c>
      <c r="B790" s="4" t="s">
        <v>5</v>
      </c>
      <c r="C790" s="4" t="s">
        <v>7</v>
      </c>
      <c r="D790" s="4" t="s">
        <v>7</v>
      </c>
      <c r="E790" s="4" t="s">
        <v>12</v>
      </c>
      <c r="F790" s="4" t="s">
        <v>12</v>
      </c>
      <c r="G790" s="4" t="s">
        <v>12</v>
      </c>
      <c r="H790" s="4" t="s">
        <v>11</v>
      </c>
    </row>
    <row r="791" spans="1:9">
      <c r="A791" t="n">
        <v>10055</v>
      </c>
      <c r="B791" s="38" t="n">
        <v>45</v>
      </c>
      <c r="C791" s="7" t="n">
        <v>2</v>
      </c>
      <c r="D791" s="7" t="n">
        <v>3</v>
      </c>
      <c r="E791" s="7" t="n">
        <v>0.759999990463257</v>
      </c>
      <c r="F791" s="7" t="n">
        <v>69.2699966430664</v>
      </c>
      <c r="G791" s="7" t="n">
        <v>43.9099998474121</v>
      </c>
      <c r="H791" s="7" t="n">
        <v>6000</v>
      </c>
    </row>
    <row r="792" spans="1:9">
      <c r="A792" t="s">
        <v>4</v>
      </c>
      <c r="B792" s="4" t="s">
        <v>5</v>
      </c>
      <c r="C792" s="4" t="s">
        <v>7</v>
      </c>
      <c r="D792" s="4" t="s">
        <v>7</v>
      </c>
      <c r="E792" s="4" t="s">
        <v>12</v>
      </c>
      <c r="F792" s="4" t="s">
        <v>12</v>
      </c>
      <c r="G792" s="4" t="s">
        <v>12</v>
      </c>
      <c r="H792" s="4" t="s">
        <v>11</v>
      </c>
      <c r="I792" s="4" t="s">
        <v>7</v>
      </c>
    </row>
    <row r="793" spans="1:9">
      <c r="A793" t="n">
        <v>10072</v>
      </c>
      <c r="B793" s="38" t="n">
        <v>45</v>
      </c>
      <c r="C793" s="7" t="n">
        <v>4</v>
      </c>
      <c r="D793" s="7" t="n">
        <v>3</v>
      </c>
      <c r="E793" s="7" t="n">
        <v>347.230010986328</v>
      </c>
      <c r="F793" s="7" t="n">
        <v>8.76000022888184</v>
      </c>
      <c r="G793" s="7" t="n">
        <v>350</v>
      </c>
      <c r="H793" s="7" t="n">
        <v>6000</v>
      </c>
      <c r="I793" s="7" t="n">
        <v>1</v>
      </c>
    </row>
    <row r="794" spans="1:9">
      <c r="A794" t="s">
        <v>4</v>
      </c>
      <c r="B794" s="4" t="s">
        <v>5</v>
      </c>
      <c r="C794" s="4" t="s">
        <v>7</v>
      </c>
    </row>
    <row r="795" spans="1:9">
      <c r="A795" t="n">
        <v>10090</v>
      </c>
      <c r="B795" s="39" t="n">
        <v>116</v>
      </c>
      <c r="C795" s="7" t="n">
        <v>0</v>
      </c>
    </row>
    <row r="796" spans="1:9">
      <c r="A796" t="s">
        <v>4</v>
      </c>
      <c r="B796" s="4" t="s">
        <v>5</v>
      </c>
      <c r="C796" s="4" t="s">
        <v>7</v>
      </c>
      <c r="D796" s="4" t="s">
        <v>11</v>
      </c>
    </row>
    <row r="797" spans="1:9">
      <c r="A797" t="n">
        <v>10092</v>
      </c>
      <c r="B797" s="39" t="n">
        <v>116</v>
      </c>
      <c r="C797" s="7" t="n">
        <v>2</v>
      </c>
      <c r="D797" s="7" t="n">
        <v>1</v>
      </c>
    </row>
    <row r="798" spans="1:9">
      <c r="A798" t="s">
        <v>4</v>
      </c>
      <c r="B798" s="4" t="s">
        <v>5</v>
      </c>
      <c r="C798" s="4" t="s">
        <v>7</v>
      </c>
      <c r="D798" s="4" t="s">
        <v>13</v>
      </c>
    </row>
    <row r="799" spans="1:9">
      <c r="A799" t="n">
        <v>10096</v>
      </c>
      <c r="B799" s="39" t="n">
        <v>116</v>
      </c>
      <c r="C799" s="7" t="n">
        <v>5</v>
      </c>
      <c r="D799" s="7" t="n">
        <v>1140457472</v>
      </c>
    </row>
    <row r="800" spans="1:9">
      <c r="A800" t="s">
        <v>4</v>
      </c>
      <c r="B800" s="4" t="s">
        <v>5</v>
      </c>
      <c r="C800" s="4" t="s">
        <v>7</v>
      </c>
      <c r="D800" s="4" t="s">
        <v>11</v>
      </c>
    </row>
    <row r="801" spans="1:9">
      <c r="A801" t="n">
        <v>10102</v>
      </c>
      <c r="B801" s="39" t="n">
        <v>116</v>
      </c>
      <c r="C801" s="7" t="n">
        <v>6</v>
      </c>
      <c r="D801" s="7" t="n">
        <v>1</v>
      </c>
    </row>
    <row r="802" spans="1:9">
      <c r="A802" t="s">
        <v>4</v>
      </c>
      <c r="B802" s="4" t="s">
        <v>5</v>
      </c>
      <c r="C802" s="4" t="s">
        <v>11</v>
      </c>
      <c r="D802" s="4" t="s">
        <v>11</v>
      </c>
      <c r="E802" s="4" t="s">
        <v>12</v>
      </c>
      <c r="F802" s="4" t="s">
        <v>12</v>
      </c>
      <c r="G802" s="4" t="s">
        <v>12</v>
      </c>
      <c r="H802" s="4" t="s">
        <v>12</v>
      </c>
      <c r="I802" s="4" t="s">
        <v>7</v>
      </c>
      <c r="J802" s="4" t="s">
        <v>11</v>
      </c>
    </row>
    <row r="803" spans="1:9">
      <c r="A803" t="n">
        <v>10106</v>
      </c>
      <c r="B803" s="40" t="n">
        <v>55</v>
      </c>
      <c r="C803" s="7" t="n">
        <v>7036</v>
      </c>
      <c r="D803" s="7" t="n">
        <v>65533</v>
      </c>
      <c r="E803" s="7" t="n">
        <v>-0.829999983310699</v>
      </c>
      <c r="F803" s="7" t="n">
        <v>31.6299991607666</v>
      </c>
      <c r="G803" s="7" t="n">
        <v>129.220001220703</v>
      </c>
      <c r="H803" s="7" t="n">
        <v>25</v>
      </c>
      <c r="I803" s="7" t="n">
        <v>0</v>
      </c>
      <c r="J803" s="7" t="n">
        <v>0</v>
      </c>
    </row>
    <row r="804" spans="1:9">
      <c r="A804" t="s">
        <v>4</v>
      </c>
      <c r="B804" s="4" t="s">
        <v>5</v>
      </c>
      <c r="C804" s="4" t="s">
        <v>11</v>
      </c>
      <c r="D804" s="4" t="s">
        <v>12</v>
      </c>
      <c r="E804" s="4" t="s">
        <v>12</v>
      </c>
      <c r="F804" s="4" t="s">
        <v>12</v>
      </c>
      <c r="G804" s="4" t="s">
        <v>12</v>
      </c>
    </row>
    <row r="805" spans="1:9">
      <c r="A805" t="n">
        <v>10130</v>
      </c>
      <c r="B805" s="41" t="n">
        <v>131</v>
      </c>
      <c r="C805" s="7" t="n">
        <v>7036</v>
      </c>
      <c r="D805" s="7" t="n">
        <v>1</v>
      </c>
      <c r="E805" s="7" t="n">
        <v>1</v>
      </c>
      <c r="F805" s="7" t="n">
        <v>20</v>
      </c>
      <c r="G805" s="7" t="n">
        <v>0</v>
      </c>
    </row>
    <row r="806" spans="1:9">
      <c r="A806" t="s">
        <v>4</v>
      </c>
      <c r="B806" s="4" t="s">
        <v>5</v>
      </c>
      <c r="C806" s="4" t="s">
        <v>7</v>
      </c>
      <c r="D806" s="4" t="s">
        <v>11</v>
      </c>
      <c r="E806" s="4" t="s">
        <v>12</v>
      </c>
      <c r="F806" s="4" t="s">
        <v>11</v>
      </c>
      <c r="G806" s="4" t="s">
        <v>13</v>
      </c>
      <c r="H806" s="4" t="s">
        <v>13</v>
      </c>
      <c r="I806" s="4" t="s">
        <v>11</v>
      </c>
      <c r="J806" s="4" t="s">
        <v>11</v>
      </c>
      <c r="K806" s="4" t="s">
        <v>13</v>
      </c>
      <c r="L806" s="4" t="s">
        <v>13</v>
      </c>
      <c r="M806" s="4" t="s">
        <v>13</v>
      </c>
      <c r="N806" s="4" t="s">
        <v>13</v>
      </c>
      <c r="O806" s="4" t="s">
        <v>8</v>
      </c>
    </row>
    <row r="807" spans="1:9">
      <c r="A807" t="n">
        <v>10149</v>
      </c>
      <c r="B807" s="9" t="n">
        <v>50</v>
      </c>
      <c r="C807" s="7" t="n">
        <v>0</v>
      </c>
      <c r="D807" s="7" t="n">
        <v>4525</v>
      </c>
      <c r="E807" s="7" t="n">
        <v>0.800000011920929</v>
      </c>
      <c r="F807" s="7" t="n">
        <v>1500</v>
      </c>
      <c r="G807" s="7" t="n">
        <v>0</v>
      </c>
      <c r="H807" s="7" t="n">
        <v>-1073741824</v>
      </c>
      <c r="I807" s="7" t="n">
        <v>0</v>
      </c>
      <c r="J807" s="7" t="n">
        <v>65533</v>
      </c>
      <c r="K807" s="7" t="n">
        <v>0</v>
      </c>
      <c r="L807" s="7" t="n">
        <v>0</v>
      </c>
      <c r="M807" s="7" t="n">
        <v>0</v>
      </c>
      <c r="N807" s="7" t="n">
        <v>0</v>
      </c>
      <c r="O807" s="7" t="s">
        <v>14</v>
      </c>
    </row>
    <row r="808" spans="1:9">
      <c r="A808" t="s">
        <v>4</v>
      </c>
      <c r="B808" s="4" t="s">
        <v>5</v>
      </c>
      <c r="C808" s="4" t="s">
        <v>7</v>
      </c>
      <c r="D808" s="4" t="s">
        <v>11</v>
      </c>
      <c r="E808" s="4" t="s">
        <v>12</v>
      </c>
    </row>
    <row r="809" spans="1:9">
      <c r="A809" t="n">
        <v>10188</v>
      </c>
      <c r="B809" s="18" t="n">
        <v>58</v>
      </c>
      <c r="C809" s="7" t="n">
        <v>100</v>
      </c>
      <c r="D809" s="7" t="n">
        <v>1500</v>
      </c>
      <c r="E809" s="7" t="n">
        <v>1</v>
      </c>
    </row>
    <row r="810" spans="1:9">
      <c r="A810" t="s">
        <v>4</v>
      </c>
      <c r="B810" s="4" t="s">
        <v>5</v>
      </c>
      <c r="C810" s="4" t="s">
        <v>7</v>
      </c>
      <c r="D810" s="4" t="s">
        <v>11</v>
      </c>
    </row>
    <row r="811" spans="1:9">
      <c r="A811" t="n">
        <v>10196</v>
      </c>
      <c r="B811" s="18" t="n">
        <v>58</v>
      </c>
      <c r="C811" s="7" t="n">
        <v>255</v>
      </c>
      <c r="D811" s="7" t="n">
        <v>0</v>
      </c>
    </row>
    <row r="812" spans="1:9">
      <c r="A812" t="s">
        <v>4</v>
      </c>
      <c r="B812" s="4" t="s">
        <v>5</v>
      </c>
      <c r="C812" s="4" t="s">
        <v>7</v>
      </c>
      <c r="D812" s="4" t="s">
        <v>11</v>
      </c>
    </row>
    <row r="813" spans="1:9">
      <c r="A813" t="n">
        <v>10200</v>
      </c>
      <c r="B813" s="38" t="n">
        <v>45</v>
      </c>
      <c r="C813" s="7" t="n">
        <v>7</v>
      </c>
      <c r="D813" s="7" t="n">
        <v>255</v>
      </c>
    </row>
    <row r="814" spans="1:9">
      <c r="A814" t="s">
        <v>4</v>
      </c>
      <c r="B814" s="4" t="s">
        <v>5</v>
      </c>
      <c r="C814" s="4" t="s">
        <v>7</v>
      </c>
      <c r="D814" s="4" t="s">
        <v>11</v>
      </c>
      <c r="E814" s="4" t="s">
        <v>11</v>
      </c>
    </row>
    <row r="815" spans="1:9">
      <c r="A815" t="n">
        <v>10204</v>
      </c>
      <c r="B815" s="9" t="n">
        <v>50</v>
      </c>
      <c r="C815" s="7" t="n">
        <v>1</v>
      </c>
      <c r="D815" s="7" t="n">
        <v>4525</v>
      </c>
      <c r="E815" s="7" t="n">
        <v>2000</v>
      </c>
    </row>
    <row r="816" spans="1:9">
      <c r="A816" t="s">
        <v>4</v>
      </c>
      <c r="B816" s="4" t="s">
        <v>5</v>
      </c>
      <c r="C816" s="4" t="s">
        <v>7</v>
      </c>
      <c r="D816" s="4" t="s">
        <v>11</v>
      </c>
      <c r="E816" s="4" t="s">
        <v>12</v>
      </c>
      <c r="F816" s="4" t="s">
        <v>11</v>
      </c>
      <c r="G816" s="4" t="s">
        <v>13</v>
      </c>
      <c r="H816" s="4" t="s">
        <v>13</v>
      </c>
      <c r="I816" s="4" t="s">
        <v>11</v>
      </c>
      <c r="J816" s="4" t="s">
        <v>11</v>
      </c>
      <c r="K816" s="4" t="s">
        <v>13</v>
      </c>
      <c r="L816" s="4" t="s">
        <v>13</v>
      </c>
      <c r="M816" s="4" t="s">
        <v>13</v>
      </c>
      <c r="N816" s="4" t="s">
        <v>13</v>
      </c>
      <c r="O816" s="4" t="s">
        <v>8</v>
      </c>
    </row>
    <row r="817" spans="1:15">
      <c r="A817" t="n">
        <v>10210</v>
      </c>
      <c r="B817" s="9" t="n">
        <v>50</v>
      </c>
      <c r="C817" s="7" t="n">
        <v>0</v>
      </c>
      <c r="D817" s="7" t="n">
        <v>2240</v>
      </c>
      <c r="E817" s="7" t="n">
        <v>0.5</v>
      </c>
      <c r="F817" s="7" t="n">
        <v>0</v>
      </c>
      <c r="G817" s="7" t="n">
        <v>0</v>
      </c>
      <c r="H817" s="7" t="n">
        <v>0</v>
      </c>
      <c r="I817" s="7" t="n">
        <v>0</v>
      </c>
      <c r="J817" s="7" t="n">
        <v>65533</v>
      </c>
      <c r="K817" s="7" t="n">
        <v>0</v>
      </c>
      <c r="L817" s="7" t="n">
        <v>0</v>
      </c>
      <c r="M817" s="7" t="n">
        <v>0</v>
      </c>
      <c r="N817" s="7" t="n">
        <v>0</v>
      </c>
      <c r="O817" s="7" t="s">
        <v>14</v>
      </c>
    </row>
    <row r="818" spans="1:15">
      <c r="A818" t="s">
        <v>4</v>
      </c>
      <c r="B818" s="4" t="s">
        <v>5</v>
      </c>
      <c r="C818" s="4" t="s">
        <v>7</v>
      </c>
      <c r="D818" s="4" t="s">
        <v>7</v>
      </c>
      <c r="E818" s="4" t="s">
        <v>12</v>
      </c>
      <c r="F818" s="4" t="s">
        <v>12</v>
      </c>
      <c r="G818" s="4" t="s">
        <v>12</v>
      </c>
      <c r="H818" s="4" t="s">
        <v>11</v>
      </c>
    </row>
    <row r="819" spans="1:15">
      <c r="A819" t="n">
        <v>10249</v>
      </c>
      <c r="B819" s="38" t="n">
        <v>45</v>
      </c>
      <c r="C819" s="7" t="n">
        <v>2</v>
      </c>
      <c r="D819" s="7" t="n">
        <v>3</v>
      </c>
      <c r="E819" s="7" t="n">
        <v>0.689999997615814</v>
      </c>
      <c r="F819" s="7" t="n">
        <v>36.3899993896484</v>
      </c>
      <c r="G819" s="7" t="n">
        <v>-213.720001220703</v>
      </c>
      <c r="H819" s="7" t="n">
        <v>0</v>
      </c>
    </row>
    <row r="820" spans="1:15">
      <c r="A820" t="s">
        <v>4</v>
      </c>
      <c r="B820" s="4" t="s">
        <v>5</v>
      </c>
      <c r="C820" s="4" t="s">
        <v>7</v>
      </c>
      <c r="D820" s="4" t="s">
        <v>7</v>
      </c>
      <c r="E820" s="4" t="s">
        <v>12</v>
      </c>
      <c r="F820" s="4" t="s">
        <v>12</v>
      </c>
      <c r="G820" s="4" t="s">
        <v>12</v>
      </c>
      <c r="H820" s="4" t="s">
        <v>11</v>
      </c>
      <c r="I820" s="4" t="s">
        <v>7</v>
      </c>
    </row>
    <row r="821" spans="1:15">
      <c r="A821" t="n">
        <v>10266</v>
      </c>
      <c r="B821" s="38" t="n">
        <v>45</v>
      </c>
      <c r="C821" s="7" t="n">
        <v>4</v>
      </c>
      <c r="D821" s="7" t="n">
        <v>3</v>
      </c>
      <c r="E821" s="7" t="n">
        <v>-4.84999990463257</v>
      </c>
      <c r="F821" s="7" t="n">
        <v>18.1900005340576</v>
      </c>
      <c r="G821" s="7" t="n">
        <v>-4.03999996185303</v>
      </c>
      <c r="H821" s="7" t="n">
        <v>0</v>
      </c>
      <c r="I821" s="7" t="n">
        <v>1</v>
      </c>
    </row>
    <row r="822" spans="1:15">
      <c r="A822" t="s">
        <v>4</v>
      </c>
      <c r="B822" s="4" t="s">
        <v>5</v>
      </c>
      <c r="C822" s="4" t="s">
        <v>7</v>
      </c>
      <c r="D822" s="4" t="s">
        <v>7</v>
      </c>
      <c r="E822" s="4" t="s">
        <v>12</v>
      </c>
      <c r="F822" s="4" t="s">
        <v>11</v>
      </c>
    </row>
    <row r="823" spans="1:15">
      <c r="A823" t="n">
        <v>10284</v>
      </c>
      <c r="B823" s="38" t="n">
        <v>45</v>
      </c>
      <c r="C823" s="7" t="n">
        <v>5</v>
      </c>
      <c r="D823" s="7" t="n">
        <v>3</v>
      </c>
      <c r="E823" s="7" t="n">
        <v>150.699996948242</v>
      </c>
      <c r="F823" s="7" t="n">
        <v>0</v>
      </c>
    </row>
    <row r="824" spans="1:15">
      <c r="A824" t="s">
        <v>4</v>
      </c>
      <c r="B824" s="4" t="s">
        <v>5</v>
      </c>
      <c r="C824" s="4" t="s">
        <v>7</v>
      </c>
      <c r="D824" s="4" t="s">
        <v>7</v>
      </c>
      <c r="E824" s="4" t="s">
        <v>12</v>
      </c>
      <c r="F824" s="4" t="s">
        <v>11</v>
      </c>
    </row>
    <row r="825" spans="1:15">
      <c r="A825" t="n">
        <v>10293</v>
      </c>
      <c r="B825" s="38" t="n">
        <v>45</v>
      </c>
      <c r="C825" s="7" t="n">
        <v>11</v>
      </c>
      <c r="D825" s="7" t="n">
        <v>3</v>
      </c>
      <c r="E825" s="7" t="n">
        <v>61.7000007629395</v>
      </c>
      <c r="F825" s="7" t="n">
        <v>0</v>
      </c>
    </row>
    <row r="826" spans="1:15">
      <c r="A826" t="s">
        <v>4</v>
      </c>
      <c r="B826" s="4" t="s">
        <v>5</v>
      </c>
      <c r="C826" s="4" t="s">
        <v>7</v>
      </c>
      <c r="D826" s="4" t="s">
        <v>7</v>
      </c>
      <c r="E826" s="4" t="s">
        <v>12</v>
      </c>
      <c r="F826" s="4" t="s">
        <v>12</v>
      </c>
      <c r="G826" s="4" t="s">
        <v>12</v>
      </c>
      <c r="H826" s="4" t="s">
        <v>11</v>
      </c>
    </row>
    <row r="827" spans="1:15">
      <c r="A827" t="n">
        <v>10302</v>
      </c>
      <c r="B827" s="38" t="n">
        <v>45</v>
      </c>
      <c r="C827" s="7" t="n">
        <v>2</v>
      </c>
      <c r="D827" s="7" t="n">
        <v>3</v>
      </c>
      <c r="E827" s="7" t="n">
        <v>3.53999996185303</v>
      </c>
      <c r="F827" s="7" t="n">
        <v>127.769996643066</v>
      </c>
      <c r="G827" s="7" t="n">
        <v>-227.259994506836</v>
      </c>
      <c r="H827" s="7" t="n">
        <v>6000</v>
      </c>
    </row>
    <row r="828" spans="1:15">
      <c r="A828" t="s">
        <v>4</v>
      </c>
      <c r="B828" s="4" t="s">
        <v>5</v>
      </c>
      <c r="C828" s="4" t="s">
        <v>7</v>
      </c>
      <c r="D828" s="4" t="s">
        <v>7</v>
      </c>
      <c r="E828" s="4" t="s">
        <v>12</v>
      </c>
      <c r="F828" s="4" t="s">
        <v>12</v>
      </c>
      <c r="G828" s="4" t="s">
        <v>12</v>
      </c>
      <c r="H828" s="4" t="s">
        <v>11</v>
      </c>
      <c r="I828" s="4" t="s">
        <v>7</v>
      </c>
    </row>
    <row r="829" spans="1:15">
      <c r="A829" t="n">
        <v>10319</v>
      </c>
      <c r="B829" s="38" t="n">
        <v>45</v>
      </c>
      <c r="C829" s="7" t="n">
        <v>4</v>
      </c>
      <c r="D829" s="7" t="n">
        <v>3</v>
      </c>
      <c r="E829" s="7" t="n">
        <v>331.140014648438</v>
      </c>
      <c r="F829" s="7" t="n">
        <v>0</v>
      </c>
      <c r="G829" s="7" t="n">
        <v>341.799987792969</v>
      </c>
      <c r="H829" s="7" t="n">
        <v>6000</v>
      </c>
      <c r="I829" s="7" t="n">
        <v>1</v>
      </c>
    </row>
    <row r="830" spans="1:15">
      <c r="A830" t="s">
        <v>4</v>
      </c>
      <c r="B830" s="4" t="s">
        <v>5</v>
      </c>
      <c r="C830" s="4" t="s">
        <v>7</v>
      </c>
      <c r="D830" s="4" t="s">
        <v>7</v>
      </c>
      <c r="E830" s="4" t="s">
        <v>12</v>
      </c>
      <c r="F830" s="4" t="s">
        <v>11</v>
      </c>
    </row>
    <row r="831" spans="1:15">
      <c r="A831" t="n">
        <v>10337</v>
      </c>
      <c r="B831" s="38" t="n">
        <v>45</v>
      </c>
      <c r="C831" s="7" t="n">
        <v>5</v>
      </c>
      <c r="D831" s="7" t="n">
        <v>3</v>
      </c>
      <c r="E831" s="7" t="n">
        <v>236.899993896484</v>
      </c>
      <c r="F831" s="7" t="n">
        <v>6000</v>
      </c>
    </row>
    <row r="832" spans="1:15">
      <c r="A832" t="s">
        <v>4</v>
      </c>
      <c r="B832" s="4" t="s">
        <v>5</v>
      </c>
      <c r="C832" s="4" t="s">
        <v>7</v>
      </c>
      <c r="D832" s="4" t="s">
        <v>7</v>
      </c>
      <c r="E832" s="4" t="s">
        <v>12</v>
      </c>
      <c r="F832" s="4" t="s">
        <v>11</v>
      </c>
    </row>
    <row r="833" spans="1:15">
      <c r="A833" t="n">
        <v>10346</v>
      </c>
      <c r="B833" s="38" t="n">
        <v>45</v>
      </c>
      <c r="C833" s="7" t="n">
        <v>11</v>
      </c>
      <c r="D833" s="7" t="n">
        <v>3</v>
      </c>
      <c r="E833" s="7" t="n">
        <v>61.7000007629395</v>
      </c>
      <c r="F833" s="7" t="n">
        <v>6000</v>
      </c>
    </row>
    <row r="834" spans="1:15">
      <c r="A834" t="s">
        <v>4</v>
      </c>
      <c r="B834" s="4" t="s">
        <v>5</v>
      </c>
      <c r="C834" s="4" t="s">
        <v>7</v>
      </c>
      <c r="D834" s="4" t="s">
        <v>11</v>
      </c>
    </row>
    <row r="835" spans="1:15">
      <c r="A835" t="n">
        <v>10355</v>
      </c>
      <c r="B835" s="38" t="n">
        <v>45</v>
      </c>
      <c r="C835" s="7" t="n">
        <v>7</v>
      </c>
      <c r="D835" s="7" t="n">
        <v>255</v>
      </c>
    </row>
    <row r="836" spans="1:15">
      <c r="A836" t="s">
        <v>4</v>
      </c>
      <c r="B836" s="4" t="s">
        <v>5</v>
      </c>
      <c r="C836" s="4" t="s">
        <v>7</v>
      </c>
      <c r="D836" s="4" t="s">
        <v>7</v>
      </c>
      <c r="E836" s="4" t="s">
        <v>12</v>
      </c>
      <c r="F836" s="4" t="s">
        <v>12</v>
      </c>
      <c r="G836" s="4" t="s">
        <v>12</v>
      </c>
      <c r="H836" s="4" t="s">
        <v>11</v>
      </c>
    </row>
    <row r="837" spans="1:15">
      <c r="A837" t="n">
        <v>10359</v>
      </c>
      <c r="B837" s="38" t="n">
        <v>45</v>
      </c>
      <c r="C837" s="7" t="n">
        <v>2</v>
      </c>
      <c r="D837" s="7" t="n">
        <v>3</v>
      </c>
      <c r="E837" s="7" t="n">
        <v>0.0799999982118607</v>
      </c>
      <c r="F837" s="7" t="n">
        <v>3.64000010490417</v>
      </c>
      <c r="G837" s="7" t="n">
        <v>29.3400001525879</v>
      </c>
      <c r="H837" s="7" t="n">
        <v>0</v>
      </c>
    </row>
    <row r="838" spans="1:15">
      <c r="A838" t="s">
        <v>4</v>
      </c>
      <c r="B838" s="4" t="s">
        <v>5</v>
      </c>
      <c r="C838" s="4" t="s">
        <v>7</v>
      </c>
      <c r="D838" s="4" t="s">
        <v>7</v>
      </c>
      <c r="E838" s="4" t="s">
        <v>12</v>
      </c>
      <c r="F838" s="4" t="s">
        <v>12</v>
      </c>
      <c r="G838" s="4" t="s">
        <v>12</v>
      </c>
      <c r="H838" s="4" t="s">
        <v>11</v>
      </c>
      <c r="I838" s="4" t="s">
        <v>7</v>
      </c>
    </row>
    <row r="839" spans="1:15">
      <c r="A839" t="n">
        <v>10376</v>
      </c>
      <c r="B839" s="38" t="n">
        <v>45</v>
      </c>
      <c r="C839" s="7" t="n">
        <v>4</v>
      </c>
      <c r="D839" s="7" t="n">
        <v>3</v>
      </c>
      <c r="E839" s="7" t="n">
        <v>19.1200008392334</v>
      </c>
      <c r="F839" s="7" t="n">
        <v>285.700012207031</v>
      </c>
      <c r="G839" s="7" t="n">
        <v>340</v>
      </c>
      <c r="H839" s="7" t="n">
        <v>0</v>
      </c>
      <c r="I839" s="7" t="n">
        <v>1</v>
      </c>
    </row>
    <row r="840" spans="1:15">
      <c r="A840" t="s">
        <v>4</v>
      </c>
      <c r="B840" s="4" t="s">
        <v>5</v>
      </c>
      <c r="C840" s="4" t="s">
        <v>7</v>
      </c>
      <c r="D840" s="4" t="s">
        <v>7</v>
      </c>
      <c r="E840" s="4" t="s">
        <v>12</v>
      </c>
      <c r="F840" s="4" t="s">
        <v>11</v>
      </c>
    </row>
    <row r="841" spans="1:15">
      <c r="A841" t="n">
        <v>10394</v>
      </c>
      <c r="B841" s="38" t="n">
        <v>45</v>
      </c>
      <c r="C841" s="7" t="n">
        <v>5</v>
      </c>
      <c r="D841" s="7" t="n">
        <v>3</v>
      </c>
      <c r="E841" s="7" t="n">
        <v>42.5</v>
      </c>
      <c r="F841" s="7" t="n">
        <v>0</v>
      </c>
    </row>
    <row r="842" spans="1:15">
      <c r="A842" t="s">
        <v>4</v>
      </c>
      <c r="B842" s="4" t="s">
        <v>5</v>
      </c>
      <c r="C842" s="4" t="s">
        <v>7</v>
      </c>
      <c r="D842" s="4" t="s">
        <v>7</v>
      </c>
      <c r="E842" s="4" t="s">
        <v>12</v>
      </c>
      <c r="F842" s="4" t="s">
        <v>11</v>
      </c>
    </row>
    <row r="843" spans="1:15">
      <c r="A843" t="n">
        <v>10403</v>
      </c>
      <c r="B843" s="38" t="n">
        <v>45</v>
      </c>
      <c r="C843" s="7" t="n">
        <v>11</v>
      </c>
      <c r="D843" s="7" t="n">
        <v>3</v>
      </c>
      <c r="E843" s="7" t="n">
        <v>24.8999996185303</v>
      </c>
      <c r="F843" s="7" t="n">
        <v>0</v>
      </c>
    </row>
    <row r="844" spans="1:15">
      <c r="A844" t="s">
        <v>4</v>
      </c>
      <c r="B844" s="4" t="s">
        <v>5</v>
      </c>
      <c r="C844" s="4" t="s">
        <v>7</v>
      </c>
      <c r="D844" s="4" t="s">
        <v>7</v>
      </c>
      <c r="E844" s="4" t="s">
        <v>12</v>
      </c>
      <c r="F844" s="4" t="s">
        <v>12</v>
      </c>
      <c r="G844" s="4" t="s">
        <v>12</v>
      </c>
      <c r="H844" s="4" t="s">
        <v>11</v>
      </c>
    </row>
    <row r="845" spans="1:15">
      <c r="A845" t="n">
        <v>10412</v>
      </c>
      <c r="B845" s="38" t="n">
        <v>45</v>
      </c>
      <c r="C845" s="7" t="n">
        <v>2</v>
      </c>
      <c r="D845" s="7" t="n">
        <v>3</v>
      </c>
      <c r="E845" s="7" t="n">
        <v>0.0399999991059303</v>
      </c>
      <c r="F845" s="7" t="n">
        <v>5.23999977111816</v>
      </c>
      <c r="G845" s="7" t="n">
        <v>30.5499992370605</v>
      </c>
      <c r="H845" s="7" t="n">
        <v>5000</v>
      </c>
    </row>
    <row r="846" spans="1:15">
      <c r="A846" t="s">
        <v>4</v>
      </c>
      <c r="B846" s="4" t="s">
        <v>5</v>
      </c>
      <c r="C846" s="4" t="s">
        <v>7</v>
      </c>
      <c r="D846" s="4" t="s">
        <v>7</v>
      </c>
      <c r="E846" s="4" t="s">
        <v>12</v>
      </c>
      <c r="F846" s="4" t="s">
        <v>12</v>
      </c>
      <c r="G846" s="4" t="s">
        <v>12</v>
      </c>
      <c r="H846" s="4" t="s">
        <v>11</v>
      </c>
      <c r="I846" s="4" t="s">
        <v>7</v>
      </c>
    </row>
    <row r="847" spans="1:15">
      <c r="A847" t="n">
        <v>10429</v>
      </c>
      <c r="B847" s="38" t="n">
        <v>45</v>
      </c>
      <c r="C847" s="7" t="n">
        <v>4</v>
      </c>
      <c r="D847" s="7" t="n">
        <v>3</v>
      </c>
      <c r="E847" s="7" t="n">
        <v>1.57000005245209</v>
      </c>
      <c r="F847" s="7" t="n">
        <v>282.880004882813</v>
      </c>
      <c r="G847" s="7" t="n">
        <v>340</v>
      </c>
      <c r="H847" s="7" t="n">
        <v>5000</v>
      </c>
      <c r="I847" s="7" t="n">
        <v>1</v>
      </c>
    </row>
    <row r="848" spans="1:15">
      <c r="A848" t="s">
        <v>4</v>
      </c>
      <c r="B848" s="4" t="s">
        <v>5</v>
      </c>
      <c r="C848" s="4" t="s">
        <v>7</v>
      </c>
      <c r="D848" s="4" t="s">
        <v>7</v>
      </c>
      <c r="E848" s="4" t="s">
        <v>12</v>
      </c>
      <c r="F848" s="4" t="s">
        <v>11</v>
      </c>
    </row>
    <row r="849" spans="1:9">
      <c r="A849" t="n">
        <v>10447</v>
      </c>
      <c r="B849" s="38" t="n">
        <v>45</v>
      </c>
      <c r="C849" s="7" t="n">
        <v>5</v>
      </c>
      <c r="D849" s="7" t="n">
        <v>3</v>
      </c>
      <c r="E849" s="7" t="n">
        <v>32.9000015258789</v>
      </c>
      <c r="F849" s="7" t="n">
        <v>5000</v>
      </c>
    </row>
    <row r="850" spans="1:9">
      <c r="A850" t="s">
        <v>4</v>
      </c>
      <c r="B850" s="4" t="s">
        <v>5</v>
      </c>
      <c r="C850" s="4" t="s">
        <v>7</v>
      </c>
      <c r="D850" s="4" t="s">
        <v>7</v>
      </c>
      <c r="E850" s="4" t="s">
        <v>12</v>
      </c>
      <c r="F850" s="4" t="s">
        <v>11</v>
      </c>
    </row>
    <row r="851" spans="1:9">
      <c r="A851" t="n">
        <v>10456</v>
      </c>
      <c r="B851" s="38" t="n">
        <v>45</v>
      </c>
      <c r="C851" s="7" t="n">
        <v>11</v>
      </c>
      <c r="D851" s="7" t="n">
        <v>3</v>
      </c>
      <c r="E851" s="7" t="n">
        <v>24.8999996185303</v>
      </c>
      <c r="F851" s="7" t="n">
        <v>5000</v>
      </c>
    </row>
    <row r="852" spans="1:9">
      <c r="A852" t="s">
        <v>4</v>
      </c>
      <c r="B852" s="4" t="s">
        <v>5</v>
      </c>
      <c r="C852" s="4" t="s">
        <v>7</v>
      </c>
    </row>
    <row r="853" spans="1:9">
      <c r="A853" t="n">
        <v>10465</v>
      </c>
      <c r="B853" s="39" t="n">
        <v>116</v>
      </c>
      <c r="C853" s="7" t="n">
        <v>0</v>
      </c>
    </row>
    <row r="854" spans="1:9">
      <c r="A854" t="s">
        <v>4</v>
      </c>
      <c r="B854" s="4" t="s">
        <v>5</v>
      </c>
      <c r="C854" s="4" t="s">
        <v>7</v>
      </c>
      <c r="D854" s="4" t="s">
        <v>11</v>
      </c>
    </row>
    <row r="855" spans="1:9">
      <c r="A855" t="n">
        <v>10467</v>
      </c>
      <c r="B855" s="39" t="n">
        <v>116</v>
      </c>
      <c r="C855" s="7" t="n">
        <v>2</v>
      </c>
      <c r="D855" s="7" t="n">
        <v>1</v>
      </c>
    </row>
    <row r="856" spans="1:9">
      <c r="A856" t="s">
        <v>4</v>
      </c>
      <c r="B856" s="4" t="s">
        <v>5</v>
      </c>
      <c r="C856" s="4" t="s">
        <v>7</v>
      </c>
      <c r="D856" s="4" t="s">
        <v>13</v>
      </c>
    </row>
    <row r="857" spans="1:9">
      <c r="A857" t="n">
        <v>10471</v>
      </c>
      <c r="B857" s="39" t="n">
        <v>116</v>
      </c>
      <c r="C857" s="7" t="n">
        <v>5</v>
      </c>
      <c r="D857" s="7" t="n">
        <v>1114636288</v>
      </c>
    </row>
    <row r="858" spans="1:9">
      <c r="A858" t="s">
        <v>4</v>
      </c>
      <c r="B858" s="4" t="s">
        <v>5</v>
      </c>
      <c r="C858" s="4" t="s">
        <v>7</v>
      </c>
      <c r="D858" s="4" t="s">
        <v>11</v>
      </c>
    </row>
    <row r="859" spans="1:9">
      <c r="A859" t="n">
        <v>10477</v>
      </c>
      <c r="B859" s="39" t="n">
        <v>116</v>
      </c>
      <c r="C859" s="7" t="n">
        <v>6</v>
      </c>
      <c r="D859" s="7" t="n">
        <v>1</v>
      </c>
    </row>
    <row r="860" spans="1:9">
      <c r="A860" t="s">
        <v>4</v>
      </c>
      <c r="B860" s="4" t="s">
        <v>5</v>
      </c>
      <c r="C860" s="4" t="s">
        <v>11</v>
      </c>
      <c r="D860" s="4" t="s">
        <v>13</v>
      </c>
    </row>
    <row r="861" spans="1:9">
      <c r="A861" t="n">
        <v>10481</v>
      </c>
      <c r="B861" s="42" t="n">
        <v>44</v>
      </c>
      <c r="C861" s="7" t="n">
        <v>0</v>
      </c>
      <c r="D861" s="7" t="n">
        <v>1</v>
      </c>
    </row>
    <row r="862" spans="1:9">
      <c r="A862" t="s">
        <v>4</v>
      </c>
      <c r="B862" s="4" t="s">
        <v>5</v>
      </c>
      <c r="C862" s="4" t="s">
        <v>11</v>
      </c>
      <c r="D862" s="4" t="s">
        <v>13</v>
      </c>
    </row>
    <row r="863" spans="1:9">
      <c r="A863" t="n">
        <v>10488</v>
      </c>
      <c r="B863" s="42" t="n">
        <v>44</v>
      </c>
      <c r="C863" s="7" t="n">
        <v>11</v>
      </c>
      <c r="D863" s="7" t="n">
        <v>1</v>
      </c>
    </row>
    <row r="864" spans="1:9">
      <c r="A864" t="s">
        <v>4</v>
      </c>
      <c r="B864" s="4" t="s">
        <v>5</v>
      </c>
      <c r="C864" s="4" t="s">
        <v>11</v>
      </c>
      <c r="D864" s="4" t="s">
        <v>13</v>
      </c>
    </row>
    <row r="865" spans="1:6">
      <c r="A865" t="n">
        <v>10495</v>
      </c>
      <c r="B865" s="42" t="n">
        <v>44</v>
      </c>
      <c r="C865" s="7" t="n">
        <v>1</v>
      </c>
      <c r="D865" s="7" t="n">
        <v>1</v>
      </c>
    </row>
    <row r="866" spans="1:6">
      <c r="A866" t="s">
        <v>4</v>
      </c>
      <c r="B866" s="4" t="s">
        <v>5</v>
      </c>
      <c r="C866" s="4" t="s">
        <v>11</v>
      </c>
      <c r="D866" s="4" t="s">
        <v>13</v>
      </c>
    </row>
    <row r="867" spans="1:6">
      <c r="A867" t="n">
        <v>10502</v>
      </c>
      <c r="B867" s="42" t="n">
        <v>44</v>
      </c>
      <c r="C867" s="7" t="n">
        <v>2</v>
      </c>
      <c r="D867" s="7" t="n">
        <v>1</v>
      </c>
    </row>
    <row r="868" spans="1:6">
      <c r="A868" t="s">
        <v>4</v>
      </c>
      <c r="B868" s="4" t="s">
        <v>5</v>
      </c>
      <c r="C868" s="4" t="s">
        <v>11</v>
      </c>
      <c r="D868" s="4" t="s">
        <v>13</v>
      </c>
    </row>
    <row r="869" spans="1:6">
      <c r="A869" t="n">
        <v>10509</v>
      </c>
      <c r="B869" s="42" t="n">
        <v>44</v>
      </c>
      <c r="C869" s="7" t="n">
        <v>3</v>
      </c>
      <c r="D869" s="7" t="n">
        <v>1</v>
      </c>
    </row>
    <row r="870" spans="1:6">
      <c r="A870" t="s">
        <v>4</v>
      </c>
      <c r="B870" s="4" t="s">
        <v>5</v>
      </c>
      <c r="C870" s="4" t="s">
        <v>11</v>
      </c>
      <c r="D870" s="4" t="s">
        <v>13</v>
      </c>
    </row>
    <row r="871" spans="1:6">
      <c r="A871" t="n">
        <v>10516</v>
      </c>
      <c r="B871" s="42" t="n">
        <v>44</v>
      </c>
      <c r="C871" s="7" t="n">
        <v>4</v>
      </c>
      <c r="D871" s="7" t="n">
        <v>1</v>
      </c>
    </row>
    <row r="872" spans="1:6">
      <c r="A872" t="s">
        <v>4</v>
      </c>
      <c r="B872" s="4" t="s">
        <v>5</v>
      </c>
      <c r="C872" s="4" t="s">
        <v>11</v>
      </c>
      <c r="D872" s="4" t="s">
        <v>13</v>
      </c>
    </row>
    <row r="873" spans="1:6">
      <c r="A873" t="n">
        <v>10523</v>
      </c>
      <c r="B873" s="42" t="n">
        <v>44</v>
      </c>
      <c r="C873" s="7" t="n">
        <v>5</v>
      </c>
      <c r="D873" s="7" t="n">
        <v>1</v>
      </c>
    </row>
    <row r="874" spans="1:6">
      <c r="A874" t="s">
        <v>4</v>
      </c>
      <c r="B874" s="4" t="s">
        <v>5</v>
      </c>
      <c r="C874" s="4" t="s">
        <v>11</v>
      </c>
      <c r="D874" s="4" t="s">
        <v>13</v>
      </c>
    </row>
    <row r="875" spans="1:6">
      <c r="A875" t="n">
        <v>10530</v>
      </c>
      <c r="B875" s="42" t="n">
        <v>44</v>
      </c>
      <c r="C875" s="7" t="n">
        <v>6</v>
      </c>
      <c r="D875" s="7" t="n">
        <v>1</v>
      </c>
    </row>
    <row r="876" spans="1:6">
      <c r="A876" t="s">
        <v>4</v>
      </c>
      <c r="B876" s="4" t="s">
        <v>5</v>
      </c>
      <c r="C876" s="4" t="s">
        <v>11</v>
      </c>
      <c r="D876" s="4" t="s">
        <v>13</v>
      </c>
    </row>
    <row r="877" spans="1:6">
      <c r="A877" t="n">
        <v>10537</v>
      </c>
      <c r="B877" s="42" t="n">
        <v>44</v>
      </c>
      <c r="C877" s="7" t="n">
        <v>7</v>
      </c>
      <c r="D877" s="7" t="n">
        <v>1</v>
      </c>
    </row>
    <row r="878" spans="1:6">
      <c r="A878" t="s">
        <v>4</v>
      </c>
      <c r="B878" s="4" t="s">
        <v>5</v>
      </c>
      <c r="C878" s="4" t="s">
        <v>11</v>
      </c>
      <c r="D878" s="4" t="s">
        <v>13</v>
      </c>
    </row>
    <row r="879" spans="1:6">
      <c r="A879" t="n">
        <v>10544</v>
      </c>
      <c r="B879" s="42" t="n">
        <v>44</v>
      </c>
      <c r="C879" s="7" t="n">
        <v>8</v>
      </c>
      <c r="D879" s="7" t="n">
        <v>1</v>
      </c>
    </row>
    <row r="880" spans="1:6">
      <c r="A880" t="s">
        <v>4</v>
      </c>
      <c r="B880" s="4" t="s">
        <v>5</v>
      </c>
      <c r="C880" s="4" t="s">
        <v>11</v>
      </c>
      <c r="D880" s="4" t="s">
        <v>13</v>
      </c>
    </row>
    <row r="881" spans="1:4">
      <c r="A881" t="n">
        <v>10551</v>
      </c>
      <c r="B881" s="42" t="n">
        <v>44</v>
      </c>
      <c r="C881" s="7" t="n">
        <v>9</v>
      </c>
      <c r="D881" s="7" t="n">
        <v>1</v>
      </c>
    </row>
    <row r="882" spans="1:4">
      <c r="A882" t="s">
        <v>4</v>
      </c>
      <c r="B882" s="4" t="s">
        <v>5</v>
      </c>
      <c r="C882" s="4" t="s">
        <v>11</v>
      </c>
      <c r="D882" s="4" t="s">
        <v>13</v>
      </c>
    </row>
    <row r="883" spans="1:4">
      <c r="A883" t="n">
        <v>10558</v>
      </c>
      <c r="B883" s="42" t="n">
        <v>44</v>
      </c>
      <c r="C883" s="7" t="n">
        <v>7033</v>
      </c>
      <c r="D883" s="7" t="n">
        <v>1</v>
      </c>
    </row>
    <row r="884" spans="1:4">
      <c r="A884" t="s">
        <v>4</v>
      </c>
      <c r="B884" s="4" t="s">
        <v>5</v>
      </c>
      <c r="C884" s="4" t="s">
        <v>11</v>
      </c>
      <c r="D884" s="4" t="s">
        <v>13</v>
      </c>
    </row>
    <row r="885" spans="1:4">
      <c r="A885" t="n">
        <v>10565</v>
      </c>
      <c r="B885" s="42" t="n">
        <v>44</v>
      </c>
      <c r="C885" s="7" t="n">
        <v>7032</v>
      </c>
      <c r="D885" s="7" t="n">
        <v>1</v>
      </c>
    </row>
    <row r="886" spans="1:4">
      <c r="A886" t="s">
        <v>4</v>
      </c>
      <c r="B886" s="4" t="s">
        <v>5</v>
      </c>
      <c r="C886" s="4" t="s">
        <v>7</v>
      </c>
      <c r="D886" s="4" t="s">
        <v>11</v>
      </c>
      <c r="E886" s="4" t="s">
        <v>12</v>
      </c>
      <c r="F886" s="4" t="s">
        <v>11</v>
      </c>
      <c r="G886" s="4" t="s">
        <v>13</v>
      </c>
      <c r="H886" s="4" t="s">
        <v>13</v>
      </c>
      <c r="I886" s="4" t="s">
        <v>11</v>
      </c>
      <c r="J886" s="4" t="s">
        <v>11</v>
      </c>
      <c r="K886" s="4" t="s">
        <v>13</v>
      </c>
      <c r="L886" s="4" t="s">
        <v>13</v>
      </c>
      <c r="M886" s="4" t="s">
        <v>13</v>
      </c>
      <c r="N886" s="4" t="s">
        <v>13</v>
      </c>
      <c r="O886" s="4" t="s">
        <v>8</v>
      </c>
    </row>
    <row r="887" spans="1:4">
      <c r="A887" t="n">
        <v>10572</v>
      </c>
      <c r="B887" s="9" t="n">
        <v>50</v>
      </c>
      <c r="C887" s="7" t="n">
        <v>0</v>
      </c>
      <c r="D887" s="7" t="n">
        <v>2243</v>
      </c>
      <c r="E887" s="7" t="n">
        <v>0.800000011920929</v>
      </c>
      <c r="F887" s="7" t="n">
        <v>100</v>
      </c>
      <c r="G887" s="7" t="n">
        <v>0</v>
      </c>
      <c r="H887" s="7" t="n">
        <v>-1073741824</v>
      </c>
      <c r="I887" s="7" t="n">
        <v>0</v>
      </c>
      <c r="J887" s="7" t="n">
        <v>65533</v>
      </c>
      <c r="K887" s="7" t="n">
        <v>0</v>
      </c>
      <c r="L887" s="7" t="n">
        <v>0</v>
      </c>
      <c r="M887" s="7" t="n">
        <v>0</v>
      </c>
      <c r="N887" s="7" t="n">
        <v>0</v>
      </c>
      <c r="O887" s="7" t="s">
        <v>14</v>
      </c>
    </row>
    <row r="888" spans="1:4">
      <c r="A888" t="s">
        <v>4</v>
      </c>
      <c r="B888" s="4" t="s">
        <v>5</v>
      </c>
      <c r="C888" s="4" t="s">
        <v>7</v>
      </c>
      <c r="D888" s="4" t="s">
        <v>11</v>
      </c>
      <c r="E888" s="4" t="s">
        <v>11</v>
      </c>
      <c r="F888" s="4" t="s">
        <v>11</v>
      </c>
      <c r="G888" s="4" t="s">
        <v>11</v>
      </c>
      <c r="H888" s="4" t="s">
        <v>11</v>
      </c>
      <c r="I888" s="4" t="s">
        <v>8</v>
      </c>
      <c r="J888" s="4" t="s">
        <v>12</v>
      </c>
      <c r="K888" s="4" t="s">
        <v>12</v>
      </c>
      <c r="L888" s="4" t="s">
        <v>12</v>
      </c>
      <c r="M888" s="4" t="s">
        <v>13</v>
      </c>
      <c r="N888" s="4" t="s">
        <v>13</v>
      </c>
      <c r="O888" s="4" t="s">
        <v>12</v>
      </c>
      <c r="P888" s="4" t="s">
        <v>12</v>
      </c>
      <c r="Q888" s="4" t="s">
        <v>12</v>
      </c>
      <c r="R888" s="4" t="s">
        <v>12</v>
      </c>
      <c r="S888" s="4" t="s">
        <v>7</v>
      </c>
    </row>
    <row r="889" spans="1:4">
      <c r="A889" t="n">
        <v>10611</v>
      </c>
      <c r="B889" s="26" t="n">
        <v>39</v>
      </c>
      <c r="C889" s="7" t="n">
        <v>12</v>
      </c>
      <c r="D889" s="7" t="n">
        <v>65533</v>
      </c>
      <c r="E889" s="7" t="n">
        <v>203</v>
      </c>
      <c r="F889" s="7" t="n">
        <v>0</v>
      </c>
      <c r="G889" s="7" t="n">
        <v>1660</v>
      </c>
      <c r="H889" s="7" t="n">
        <v>3</v>
      </c>
      <c r="I889" s="7" t="s">
        <v>183</v>
      </c>
      <c r="J889" s="7" t="n">
        <v>0</v>
      </c>
      <c r="K889" s="7" t="n">
        <v>0</v>
      </c>
      <c r="L889" s="7" t="n">
        <v>0</v>
      </c>
      <c r="M889" s="7" t="n">
        <v>0</v>
      </c>
      <c r="N889" s="7" t="n">
        <v>0</v>
      </c>
      <c r="O889" s="7" t="n">
        <v>0</v>
      </c>
      <c r="P889" s="7" t="n">
        <v>1</v>
      </c>
      <c r="Q889" s="7" t="n">
        <v>1</v>
      </c>
      <c r="R889" s="7" t="n">
        <v>1</v>
      </c>
      <c r="S889" s="7" t="n">
        <v>103</v>
      </c>
    </row>
    <row r="890" spans="1:4">
      <c r="A890" t="s">
        <v>4</v>
      </c>
      <c r="B890" s="4" t="s">
        <v>5</v>
      </c>
      <c r="C890" s="4" t="s">
        <v>11</v>
      </c>
    </row>
    <row r="891" spans="1:4">
      <c r="A891" t="n">
        <v>10672</v>
      </c>
      <c r="B891" s="25" t="n">
        <v>16</v>
      </c>
      <c r="C891" s="7" t="n">
        <v>300</v>
      </c>
    </row>
    <row r="892" spans="1:4">
      <c r="A892" t="s">
        <v>4</v>
      </c>
      <c r="B892" s="4" t="s">
        <v>5</v>
      </c>
      <c r="C892" s="4" t="s">
        <v>7</v>
      </c>
      <c r="D892" s="4" t="s">
        <v>11</v>
      </c>
      <c r="E892" s="4" t="s">
        <v>11</v>
      </c>
      <c r="F892" s="4" t="s">
        <v>11</v>
      </c>
      <c r="G892" s="4" t="s">
        <v>11</v>
      </c>
      <c r="H892" s="4" t="s">
        <v>11</v>
      </c>
      <c r="I892" s="4" t="s">
        <v>8</v>
      </c>
      <c r="J892" s="4" t="s">
        <v>12</v>
      </c>
      <c r="K892" s="4" t="s">
        <v>12</v>
      </c>
      <c r="L892" s="4" t="s">
        <v>12</v>
      </c>
      <c r="M892" s="4" t="s">
        <v>13</v>
      </c>
      <c r="N892" s="4" t="s">
        <v>13</v>
      </c>
      <c r="O892" s="4" t="s">
        <v>12</v>
      </c>
      <c r="P892" s="4" t="s">
        <v>12</v>
      </c>
      <c r="Q892" s="4" t="s">
        <v>12</v>
      </c>
      <c r="R892" s="4" t="s">
        <v>12</v>
      </c>
      <c r="S892" s="4" t="s">
        <v>7</v>
      </c>
    </row>
    <row r="893" spans="1:4">
      <c r="A893" t="n">
        <v>10675</v>
      </c>
      <c r="B893" s="26" t="n">
        <v>39</v>
      </c>
      <c r="C893" s="7" t="n">
        <v>12</v>
      </c>
      <c r="D893" s="7" t="n">
        <v>65533</v>
      </c>
      <c r="E893" s="7" t="n">
        <v>203</v>
      </c>
      <c r="F893" s="7" t="n">
        <v>0</v>
      </c>
      <c r="G893" s="7" t="n">
        <v>1661</v>
      </c>
      <c r="H893" s="7" t="n">
        <v>3</v>
      </c>
      <c r="I893" s="7" t="s">
        <v>183</v>
      </c>
      <c r="J893" s="7" t="n">
        <v>0</v>
      </c>
      <c r="K893" s="7" t="n">
        <v>0</v>
      </c>
      <c r="L893" s="7" t="n">
        <v>0</v>
      </c>
      <c r="M893" s="7" t="n">
        <v>0</v>
      </c>
      <c r="N893" s="7" t="n">
        <v>0</v>
      </c>
      <c r="O893" s="7" t="n">
        <v>0</v>
      </c>
      <c r="P893" s="7" t="n">
        <v>1</v>
      </c>
      <c r="Q893" s="7" t="n">
        <v>1</v>
      </c>
      <c r="R893" s="7" t="n">
        <v>1</v>
      </c>
      <c r="S893" s="7" t="n">
        <v>104</v>
      </c>
    </row>
    <row r="894" spans="1:4">
      <c r="A894" t="s">
        <v>4</v>
      </c>
      <c r="B894" s="4" t="s">
        <v>5</v>
      </c>
      <c r="C894" s="4" t="s">
        <v>11</v>
      </c>
    </row>
    <row r="895" spans="1:4">
      <c r="A895" t="n">
        <v>10736</v>
      </c>
      <c r="B895" s="25" t="n">
        <v>16</v>
      </c>
      <c r="C895" s="7" t="n">
        <v>300</v>
      </c>
    </row>
    <row r="896" spans="1:4">
      <c r="A896" t="s">
        <v>4</v>
      </c>
      <c r="B896" s="4" t="s">
        <v>5</v>
      </c>
      <c r="C896" s="4" t="s">
        <v>7</v>
      </c>
      <c r="D896" s="4" t="s">
        <v>11</v>
      </c>
      <c r="E896" s="4" t="s">
        <v>11</v>
      </c>
      <c r="F896" s="4" t="s">
        <v>11</v>
      </c>
      <c r="G896" s="4" t="s">
        <v>11</v>
      </c>
      <c r="H896" s="4" t="s">
        <v>11</v>
      </c>
      <c r="I896" s="4" t="s">
        <v>8</v>
      </c>
      <c r="J896" s="4" t="s">
        <v>12</v>
      </c>
      <c r="K896" s="4" t="s">
        <v>12</v>
      </c>
      <c r="L896" s="4" t="s">
        <v>12</v>
      </c>
      <c r="M896" s="4" t="s">
        <v>13</v>
      </c>
      <c r="N896" s="4" t="s">
        <v>13</v>
      </c>
      <c r="O896" s="4" t="s">
        <v>12</v>
      </c>
      <c r="P896" s="4" t="s">
        <v>12</v>
      </c>
      <c r="Q896" s="4" t="s">
        <v>12</v>
      </c>
      <c r="R896" s="4" t="s">
        <v>12</v>
      </c>
      <c r="S896" s="4" t="s">
        <v>7</v>
      </c>
    </row>
    <row r="897" spans="1:19">
      <c r="A897" t="n">
        <v>10739</v>
      </c>
      <c r="B897" s="26" t="n">
        <v>39</v>
      </c>
      <c r="C897" s="7" t="n">
        <v>12</v>
      </c>
      <c r="D897" s="7" t="n">
        <v>65533</v>
      </c>
      <c r="E897" s="7" t="n">
        <v>203</v>
      </c>
      <c r="F897" s="7" t="n">
        <v>0</v>
      </c>
      <c r="G897" s="7" t="n">
        <v>1662</v>
      </c>
      <c r="H897" s="7" t="n">
        <v>3</v>
      </c>
      <c r="I897" s="7" t="s">
        <v>183</v>
      </c>
      <c r="J897" s="7" t="n">
        <v>0</v>
      </c>
      <c r="K897" s="7" t="n">
        <v>0</v>
      </c>
      <c r="L897" s="7" t="n">
        <v>0</v>
      </c>
      <c r="M897" s="7" t="n">
        <v>0</v>
      </c>
      <c r="N897" s="7" t="n">
        <v>0</v>
      </c>
      <c r="O897" s="7" t="n">
        <v>0</v>
      </c>
      <c r="P897" s="7" t="n">
        <v>1</v>
      </c>
      <c r="Q897" s="7" t="n">
        <v>1</v>
      </c>
      <c r="R897" s="7" t="n">
        <v>1</v>
      </c>
      <c r="S897" s="7" t="n">
        <v>105</v>
      </c>
    </row>
    <row r="898" spans="1:19">
      <c r="A898" t="s">
        <v>4</v>
      </c>
      <c r="B898" s="4" t="s">
        <v>5</v>
      </c>
      <c r="C898" s="4" t="s">
        <v>11</v>
      </c>
    </row>
    <row r="899" spans="1:19">
      <c r="A899" t="n">
        <v>10800</v>
      </c>
      <c r="B899" s="25" t="n">
        <v>16</v>
      </c>
      <c r="C899" s="7" t="n">
        <v>300</v>
      </c>
    </row>
    <row r="900" spans="1:19">
      <c r="A900" t="s">
        <v>4</v>
      </c>
      <c r="B900" s="4" t="s">
        <v>5</v>
      </c>
      <c r="C900" s="4" t="s">
        <v>7</v>
      </c>
      <c r="D900" s="4" t="s">
        <v>11</v>
      </c>
      <c r="E900" s="4" t="s">
        <v>11</v>
      </c>
      <c r="F900" s="4" t="s">
        <v>11</v>
      </c>
      <c r="G900" s="4" t="s">
        <v>11</v>
      </c>
      <c r="H900" s="4" t="s">
        <v>11</v>
      </c>
      <c r="I900" s="4" t="s">
        <v>8</v>
      </c>
      <c r="J900" s="4" t="s">
        <v>12</v>
      </c>
      <c r="K900" s="4" t="s">
        <v>12</v>
      </c>
      <c r="L900" s="4" t="s">
        <v>12</v>
      </c>
      <c r="M900" s="4" t="s">
        <v>13</v>
      </c>
      <c r="N900" s="4" t="s">
        <v>13</v>
      </c>
      <c r="O900" s="4" t="s">
        <v>12</v>
      </c>
      <c r="P900" s="4" t="s">
        <v>12</v>
      </c>
      <c r="Q900" s="4" t="s">
        <v>12</v>
      </c>
      <c r="R900" s="4" t="s">
        <v>12</v>
      </c>
      <c r="S900" s="4" t="s">
        <v>7</v>
      </c>
    </row>
    <row r="901" spans="1:19">
      <c r="A901" t="n">
        <v>10803</v>
      </c>
      <c r="B901" s="26" t="n">
        <v>39</v>
      </c>
      <c r="C901" s="7" t="n">
        <v>12</v>
      </c>
      <c r="D901" s="7" t="n">
        <v>65533</v>
      </c>
      <c r="E901" s="7" t="n">
        <v>203</v>
      </c>
      <c r="F901" s="7" t="n">
        <v>0</v>
      </c>
      <c r="G901" s="7" t="n">
        <v>1663</v>
      </c>
      <c r="H901" s="7" t="n">
        <v>3</v>
      </c>
      <c r="I901" s="7" t="s">
        <v>183</v>
      </c>
      <c r="J901" s="7" t="n">
        <v>0</v>
      </c>
      <c r="K901" s="7" t="n">
        <v>0</v>
      </c>
      <c r="L901" s="7" t="n">
        <v>0</v>
      </c>
      <c r="M901" s="7" t="n">
        <v>0</v>
      </c>
      <c r="N901" s="7" t="n">
        <v>0</v>
      </c>
      <c r="O901" s="7" t="n">
        <v>0</v>
      </c>
      <c r="P901" s="7" t="n">
        <v>1</v>
      </c>
      <c r="Q901" s="7" t="n">
        <v>1</v>
      </c>
      <c r="R901" s="7" t="n">
        <v>1</v>
      </c>
      <c r="S901" s="7" t="n">
        <v>106</v>
      </c>
    </row>
    <row r="902" spans="1:19">
      <c r="A902" t="s">
        <v>4</v>
      </c>
      <c r="B902" s="4" t="s">
        <v>5</v>
      </c>
      <c r="C902" s="4" t="s">
        <v>11</v>
      </c>
    </row>
    <row r="903" spans="1:19">
      <c r="A903" t="n">
        <v>10864</v>
      </c>
      <c r="B903" s="25" t="n">
        <v>16</v>
      </c>
      <c r="C903" s="7" t="n">
        <v>1000</v>
      </c>
    </row>
    <row r="904" spans="1:19">
      <c r="A904" t="s">
        <v>4</v>
      </c>
      <c r="B904" s="4" t="s">
        <v>5</v>
      </c>
      <c r="C904" s="4" t="s">
        <v>11</v>
      </c>
    </row>
    <row r="905" spans="1:19">
      <c r="A905" t="n">
        <v>10867</v>
      </c>
      <c r="B905" s="25" t="n">
        <v>16</v>
      </c>
      <c r="C905" s="7" t="n">
        <v>500</v>
      </c>
    </row>
    <row r="906" spans="1:19">
      <c r="A906" t="s">
        <v>4</v>
      </c>
      <c r="B906" s="4" t="s">
        <v>5</v>
      </c>
      <c r="C906" s="4" t="s">
        <v>7</v>
      </c>
      <c r="D906" s="4" t="s">
        <v>11</v>
      </c>
      <c r="E906" s="4" t="s">
        <v>11</v>
      </c>
    </row>
    <row r="907" spans="1:19">
      <c r="A907" t="n">
        <v>10870</v>
      </c>
      <c r="B907" s="9" t="n">
        <v>50</v>
      </c>
      <c r="C907" s="7" t="n">
        <v>1</v>
      </c>
      <c r="D907" s="7" t="n">
        <v>2243</v>
      </c>
      <c r="E907" s="7" t="n">
        <v>1000</v>
      </c>
    </row>
    <row r="908" spans="1:19">
      <c r="A908" t="s">
        <v>4</v>
      </c>
      <c r="B908" s="4" t="s">
        <v>5</v>
      </c>
      <c r="C908" s="4" t="s">
        <v>7</v>
      </c>
      <c r="D908" s="4" t="s">
        <v>11</v>
      </c>
      <c r="E908" s="4" t="s">
        <v>12</v>
      </c>
      <c r="F908" s="4" t="s">
        <v>11</v>
      </c>
      <c r="G908" s="4" t="s">
        <v>13</v>
      </c>
      <c r="H908" s="4" t="s">
        <v>13</v>
      </c>
      <c r="I908" s="4" t="s">
        <v>11</v>
      </c>
      <c r="J908" s="4" t="s">
        <v>11</v>
      </c>
      <c r="K908" s="4" t="s">
        <v>13</v>
      </c>
      <c r="L908" s="4" t="s">
        <v>13</v>
      </c>
      <c r="M908" s="4" t="s">
        <v>13</v>
      </c>
      <c r="N908" s="4" t="s">
        <v>13</v>
      </c>
      <c r="O908" s="4" t="s">
        <v>8</v>
      </c>
    </row>
    <row r="909" spans="1:19">
      <c r="A909" t="n">
        <v>10876</v>
      </c>
      <c r="B909" s="9" t="n">
        <v>50</v>
      </c>
      <c r="C909" s="7" t="n">
        <v>0</v>
      </c>
      <c r="D909" s="7" t="n">
        <v>2101</v>
      </c>
      <c r="E909" s="7" t="n">
        <v>1</v>
      </c>
      <c r="F909" s="7" t="n">
        <v>0</v>
      </c>
      <c r="G909" s="7" t="n">
        <v>0</v>
      </c>
      <c r="H909" s="7" t="n">
        <v>0</v>
      </c>
      <c r="I909" s="7" t="n">
        <v>0</v>
      </c>
      <c r="J909" s="7" t="n">
        <v>65533</v>
      </c>
      <c r="K909" s="7" t="n">
        <v>0</v>
      </c>
      <c r="L909" s="7" t="n">
        <v>0</v>
      </c>
      <c r="M909" s="7" t="n">
        <v>0</v>
      </c>
      <c r="N909" s="7" t="n">
        <v>0</v>
      </c>
      <c r="O909" s="7" t="s">
        <v>14</v>
      </c>
    </row>
    <row r="910" spans="1:19">
      <c r="A910" t="s">
        <v>4</v>
      </c>
      <c r="B910" s="4" t="s">
        <v>5</v>
      </c>
      <c r="C910" s="4" t="s">
        <v>11</v>
      </c>
      <c r="D910" s="4" t="s">
        <v>13</v>
      </c>
      <c r="E910" s="4" t="s">
        <v>13</v>
      </c>
      <c r="F910" s="4" t="s">
        <v>13</v>
      </c>
      <c r="G910" s="4" t="s">
        <v>13</v>
      </c>
      <c r="H910" s="4" t="s">
        <v>11</v>
      </c>
      <c r="I910" s="4" t="s">
        <v>7</v>
      </c>
    </row>
    <row r="911" spans="1:19">
      <c r="A911" t="n">
        <v>10915</v>
      </c>
      <c r="B911" s="31" t="n">
        <v>66</v>
      </c>
      <c r="C911" s="7" t="n">
        <v>1660</v>
      </c>
      <c r="D911" s="7" t="n">
        <v>1065353216</v>
      </c>
      <c r="E911" s="7" t="n">
        <v>1065353216</v>
      </c>
      <c r="F911" s="7" t="n">
        <v>1065353216</v>
      </c>
      <c r="G911" s="7" t="n">
        <v>1065353216</v>
      </c>
      <c r="H911" s="7" t="n">
        <v>300</v>
      </c>
      <c r="I911" s="7" t="n">
        <v>3</v>
      </c>
    </row>
    <row r="912" spans="1:19">
      <c r="A912" t="s">
        <v>4</v>
      </c>
      <c r="B912" s="4" t="s">
        <v>5</v>
      </c>
      <c r="C912" s="4" t="s">
        <v>11</v>
      </c>
    </row>
    <row r="913" spans="1:19">
      <c r="A913" t="n">
        <v>10937</v>
      </c>
      <c r="B913" s="25" t="n">
        <v>16</v>
      </c>
      <c r="C913" s="7" t="n">
        <v>300</v>
      </c>
    </row>
    <row r="914" spans="1:19">
      <c r="A914" t="s">
        <v>4</v>
      </c>
      <c r="B914" s="4" t="s">
        <v>5</v>
      </c>
      <c r="C914" s="4" t="s">
        <v>7</v>
      </c>
      <c r="D914" s="4" t="s">
        <v>11</v>
      </c>
      <c r="E914" s="4" t="s">
        <v>12</v>
      </c>
      <c r="F914" s="4" t="s">
        <v>11</v>
      </c>
      <c r="G914" s="4" t="s">
        <v>13</v>
      </c>
      <c r="H914" s="4" t="s">
        <v>13</v>
      </c>
      <c r="I914" s="4" t="s">
        <v>11</v>
      </c>
      <c r="J914" s="4" t="s">
        <v>11</v>
      </c>
      <c r="K914" s="4" t="s">
        <v>13</v>
      </c>
      <c r="L914" s="4" t="s">
        <v>13</v>
      </c>
      <c r="M914" s="4" t="s">
        <v>13</v>
      </c>
      <c r="N914" s="4" t="s">
        <v>13</v>
      </c>
      <c r="O914" s="4" t="s">
        <v>8</v>
      </c>
    </row>
    <row r="915" spans="1:19">
      <c r="A915" t="n">
        <v>10940</v>
      </c>
      <c r="B915" s="9" t="n">
        <v>50</v>
      </c>
      <c r="C915" s="7" t="n">
        <v>0</v>
      </c>
      <c r="D915" s="7" t="n">
        <v>2101</v>
      </c>
      <c r="E915" s="7" t="n">
        <v>0.800000011920929</v>
      </c>
      <c r="F915" s="7" t="n">
        <v>0</v>
      </c>
      <c r="G915" s="7" t="n">
        <v>0</v>
      </c>
      <c r="H915" s="7" t="n">
        <v>0</v>
      </c>
      <c r="I915" s="7" t="n">
        <v>0</v>
      </c>
      <c r="J915" s="7" t="n">
        <v>65533</v>
      </c>
      <c r="K915" s="7" t="n">
        <v>0</v>
      </c>
      <c r="L915" s="7" t="n">
        <v>0</v>
      </c>
      <c r="M915" s="7" t="n">
        <v>0</v>
      </c>
      <c r="N915" s="7" t="n">
        <v>0</v>
      </c>
      <c r="O915" s="7" t="s">
        <v>14</v>
      </c>
    </row>
    <row r="916" spans="1:19">
      <c r="A916" t="s">
        <v>4</v>
      </c>
      <c r="B916" s="4" t="s">
        <v>5</v>
      </c>
      <c r="C916" s="4" t="s">
        <v>11</v>
      </c>
      <c r="D916" s="4" t="s">
        <v>13</v>
      </c>
      <c r="E916" s="4" t="s">
        <v>13</v>
      </c>
      <c r="F916" s="4" t="s">
        <v>13</v>
      </c>
      <c r="G916" s="4" t="s">
        <v>13</v>
      </c>
      <c r="H916" s="4" t="s">
        <v>11</v>
      </c>
      <c r="I916" s="4" t="s">
        <v>7</v>
      </c>
    </row>
    <row r="917" spans="1:19">
      <c r="A917" t="n">
        <v>10979</v>
      </c>
      <c r="B917" s="31" t="n">
        <v>66</v>
      </c>
      <c r="C917" s="7" t="n">
        <v>1661</v>
      </c>
      <c r="D917" s="7" t="n">
        <v>1065353216</v>
      </c>
      <c r="E917" s="7" t="n">
        <v>1065353216</v>
      </c>
      <c r="F917" s="7" t="n">
        <v>1065353216</v>
      </c>
      <c r="G917" s="7" t="n">
        <v>1065353216</v>
      </c>
      <c r="H917" s="7" t="n">
        <v>300</v>
      </c>
      <c r="I917" s="7" t="n">
        <v>3</v>
      </c>
    </row>
    <row r="918" spans="1:19">
      <c r="A918" t="s">
        <v>4</v>
      </c>
      <c r="B918" s="4" t="s">
        <v>5</v>
      </c>
      <c r="C918" s="4" t="s">
        <v>11</v>
      </c>
    </row>
    <row r="919" spans="1:19">
      <c r="A919" t="n">
        <v>11001</v>
      </c>
      <c r="B919" s="25" t="n">
        <v>16</v>
      </c>
      <c r="C919" s="7" t="n">
        <v>300</v>
      </c>
    </row>
    <row r="920" spans="1:19">
      <c r="A920" t="s">
        <v>4</v>
      </c>
      <c r="B920" s="4" t="s">
        <v>5</v>
      </c>
      <c r="C920" s="4" t="s">
        <v>7</v>
      </c>
      <c r="D920" s="4" t="s">
        <v>11</v>
      </c>
      <c r="E920" s="4" t="s">
        <v>12</v>
      </c>
      <c r="F920" s="4" t="s">
        <v>11</v>
      </c>
      <c r="G920" s="4" t="s">
        <v>13</v>
      </c>
      <c r="H920" s="4" t="s">
        <v>13</v>
      </c>
      <c r="I920" s="4" t="s">
        <v>11</v>
      </c>
      <c r="J920" s="4" t="s">
        <v>11</v>
      </c>
      <c r="K920" s="4" t="s">
        <v>13</v>
      </c>
      <c r="L920" s="4" t="s">
        <v>13</v>
      </c>
      <c r="M920" s="4" t="s">
        <v>13</v>
      </c>
      <c r="N920" s="4" t="s">
        <v>13</v>
      </c>
      <c r="O920" s="4" t="s">
        <v>8</v>
      </c>
    </row>
    <row r="921" spans="1:19">
      <c r="A921" t="n">
        <v>11004</v>
      </c>
      <c r="B921" s="9" t="n">
        <v>50</v>
      </c>
      <c r="C921" s="7" t="n">
        <v>0</v>
      </c>
      <c r="D921" s="7" t="n">
        <v>2101</v>
      </c>
      <c r="E921" s="7" t="n">
        <v>0.800000011920929</v>
      </c>
      <c r="F921" s="7" t="n">
        <v>0</v>
      </c>
      <c r="G921" s="7" t="n">
        <v>0</v>
      </c>
      <c r="H921" s="7" t="n">
        <v>0</v>
      </c>
      <c r="I921" s="7" t="n">
        <v>0</v>
      </c>
      <c r="J921" s="7" t="n">
        <v>65533</v>
      </c>
      <c r="K921" s="7" t="n">
        <v>0</v>
      </c>
      <c r="L921" s="7" t="n">
        <v>0</v>
      </c>
      <c r="M921" s="7" t="n">
        <v>0</v>
      </c>
      <c r="N921" s="7" t="n">
        <v>0</v>
      </c>
      <c r="O921" s="7" t="s">
        <v>14</v>
      </c>
    </row>
    <row r="922" spans="1:19">
      <c r="A922" t="s">
        <v>4</v>
      </c>
      <c r="B922" s="4" t="s">
        <v>5</v>
      </c>
      <c r="C922" s="4" t="s">
        <v>11</v>
      </c>
      <c r="D922" s="4" t="s">
        <v>13</v>
      </c>
      <c r="E922" s="4" t="s">
        <v>13</v>
      </c>
      <c r="F922" s="4" t="s">
        <v>13</v>
      </c>
      <c r="G922" s="4" t="s">
        <v>13</v>
      </c>
      <c r="H922" s="4" t="s">
        <v>11</v>
      </c>
      <c r="I922" s="4" t="s">
        <v>7</v>
      </c>
    </row>
    <row r="923" spans="1:19">
      <c r="A923" t="n">
        <v>11043</v>
      </c>
      <c r="B923" s="31" t="n">
        <v>66</v>
      </c>
      <c r="C923" s="7" t="n">
        <v>1662</v>
      </c>
      <c r="D923" s="7" t="n">
        <v>1065353216</v>
      </c>
      <c r="E923" s="7" t="n">
        <v>1065353216</v>
      </c>
      <c r="F923" s="7" t="n">
        <v>1065353216</v>
      </c>
      <c r="G923" s="7" t="n">
        <v>1065353216</v>
      </c>
      <c r="H923" s="7" t="n">
        <v>300</v>
      </c>
      <c r="I923" s="7" t="n">
        <v>3</v>
      </c>
    </row>
    <row r="924" spans="1:19">
      <c r="A924" t="s">
        <v>4</v>
      </c>
      <c r="B924" s="4" t="s">
        <v>5</v>
      </c>
      <c r="C924" s="4" t="s">
        <v>11</v>
      </c>
    </row>
    <row r="925" spans="1:19">
      <c r="A925" t="n">
        <v>11065</v>
      </c>
      <c r="B925" s="25" t="n">
        <v>16</v>
      </c>
      <c r="C925" s="7" t="n">
        <v>300</v>
      </c>
    </row>
    <row r="926" spans="1:19">
      <c r="A926" t="s">
        <v>4</v>
      </c>
      <c r="B926" s="4" t="s">
        <v>5</v>
      </c>
      <c r="C926" s="4" t="s">
        <v>7</v>
      </c>
      <c r="D926" s="4" t="s">
        <v>11</v>
      </c>
      <c r="E926" s="4" t="s">
        <v>12</v>
      </c>
      <c r="F926" s="4" t="s">
        <v>11</v>
      </c>
      <c r="G926" s="4" t="s">
        <v>13</v>
      </c>
      <c r="H926" s="4" t="s">
        <v>13</v>
      </c>
      <c r="I926" s="4" t="s">
        <v>11</v>
      </c>
      <c r="J926" s="4" t="s">
        <v>11</v>
      </c>
      <c r="K926" s="4" t="s">
        <v>13</v>
      </c>
      <c r="L926" s="4" t="s">
        <v>13</v>
      </c>
      <c r="M926" s="4" t="s">
        <v>13</v>
      </c>
      <c r="N926" s="4" t="s">
        <v>13</v>
      </c>
      <c r="O926" s="4" t="s">
        <v>8</v>
      </c>
    </row>
    <row r="927" spans="1:19">
      <c r="A927" t="n">
        <v>11068</v>
      </c>
      <c r="B927" s="9" t="n">
        <v>50</v>
      </c>
      <c r="C927" s="7" t="n">
        <v>0</v>
      </c>
      <c r="D927" s="7" t="n">
        <v>2101</v>
      </c>
      <c r="E927" s="7" t="n">
        <v>0.600000023841858</v>
      </c>
      <c r="F927" s="7" t="n">
        <v>0</v>
      </c>
      <c r="G927" s="7" t="n">
        <v>0</v>
      </c>
      <c r="H927" s="7" t="n">
        <v>0</v>
      </c>
      <c r="I927" s="7" t="n">
        <v>0</v>
      </c>
      <c r="J927" s="7" t="n">
        <v>65533</v>
      </c>
      <c r="K927" s="7" t="n">
        <v>0</v>
      </c>
      <c r="L927" s="7" t="n">
        <v>0</v>
      </c>
      <c r="M927" s="7" t="n">
        <v>0</v>
      </c>
      <c r="N927" s="7" t="n">
        <v>0</v>
      </c>
      <c r="O927" s="7" t="s">
        <v>14</v>
      </c>
    </row>
    <row r="928" spans="1:19">
      <c r="A928" t="s">
        <v>4</v>
      </c>
      <c r="B928" s="4" t="s">
        <v>5</v>
      </c>
      <c r="C928" s="4" t="s">
        <v>11</v>
      </c>
      <c r="D928" s="4" t="s">
        <v>13</v>
      </c>
      <c r="E928" s="4" t="s">
        <v>13</v>
      </c>
      <c r="F928" s="4" t="s">
        <v>13</v>
      </c>
      <c r="G928" s="4" t="s">
        <v>13</v>
      </c>
      <c r="H928" s="4" t="s">
        <v>11</v>
      </c>
      <c r="I928" s="4" t="s">
        <v>7</v>
      </c>
    </row>
    <row r="929" spans="1:15">
      <c r="A929" t="n">
        <v>11107</v>
      </c>
      <c r="B929" s="31" t="n">
        <v>66</v>
      </c>
      <c r="C929" s="7" t="n">
        <v>1663</v>
      </c>
      <c r="D929" s="7" t="n">
        <v>1065353216</v>
      </c>
      <c r="E929" s="7" t="n">
        <v>1065353216</v>
      </c>
      <c r="F929" s="7" t="n">
        <v>1065353216</v>
      </c>
      <c r="G929" s="7" t="n">
        <v>1065353216</v>
      </c>
      <c r="H929" s="7" t="n">
        <v>300</v>
      </c>
      <c r="I929" s="7" t="n">
        <v>3</v>
      </c>
    </row>
    <row r="930" spans="1:15">
      <c r="A930" t="s">
        <v>4</v>
      </c>
      <c r="B930" s="4" t="s">
        <v>5</v>
      </c>
      <c r="C930" s="4" t="s">
        <v>7</v>
      </c>
      <c r="D930" s="4" t="s">
        <v>11</v>
      </c>
    </row>
    <row r="931" spans="1:15">
      <c r="A931" t="n">
        <v>11129</v>
      </c>
      <c r="B931" s="38" t="n">
        <v>45</v>
      </c>
      <c r="C931" s="7" t="n">
        <v>7</v>
      </c>
      <c r="D931" s="7" t="n">
        <v>255</v>
      </c>
    </row>
    <row r="932" spans="1:15">
      <c r="A932" t="s">
        <v>4</v>
      </c>
      <c r="B932" s="4" t="s">
        <v>5</v>
      </c>
      <c r="C932" s="4" t="s">
        <v>7</v>
      </c>
      <c r="D932" s="4" t="s">
        <v>11</v>
      </c>
      <c r="E932" s="4" t="s">
        <v>12</v>
      </c>
      <c r="F932" s="4" t="s">
        <v>11</v>
      </c>
      <c r="G932" s="4" t="s">
        <v>13</v>
      </c>
      <c r="H932" s="4" t="s">
        <v>13</v>
      </c>
      <c r="I932" s="4" t="s">
        <v>11</v>
      </c>
      <c r="J932" s="4" t="s">
        <v>11</v>
      </c>
      <c r="K932" s="4" t="s">
        <v>13</v>
      </c>
      <c r="L932" s="4" t="s">
        <v>13</v>
      </c>
      <c r="M932" s="4" t="s">
        <v>13</v>
      </c>
      <c r="N932" s="4" t="s">
        <v>13</v>
      </c>
      <c r="O932" s="4" t="s">
        <v>8</v>
      </c>
    </row>
    <row r="933" spans="1:15">
      <c r="A933" t="n">
        <v>11133</v>
      </c>
      <c r="B933" s="9" t="n">
        <v>50</v>
      </c>
      <c r="C933" s="7" t="n">
        <v>0</v>
      </c>
      <c r="D933" s="7" t="n">
        <v>4525</v>
      </c>
      <c r="E933" s="7" t="n">
        <v>0.300000011920929</v>
      </c>
      <c r="F933" s="7" t="n">
        <v>1000</v>
      </c>
      <c r="G933" s="7" t="n">
        <v>0</v>
      </c>
      <c r="H933" s="7" t="n">
        <v>0</v>
      </c>
      <c r="I933" s="7" t="n">
        <v>0</v>
      </c>
      <c r="J933" s="7" t="n">
        <v>65533</v>
      </c>
      <c r="K933" s="7" t="n">
        <v>0</v>
      </c>
      <c r="L933" s="7" t="n">
        <v>0</v>
      </c>
      <c r="M933" s="7" t="n">
        <v>0</v>
      </c>
      <c r="N933" s="7" t="n">
        <v>0</v>
      </c>
      <c r="O933" s="7" t="s">
        <v>14</v>
      </c>
    </row>
    <row r="934" spans="1:15">
      <c r="A934" t="s">
        <v>4</v>
      </c>
      <c r="B934" s="4" t="s">
        <v>5</v>
      </c>
      <c r="C934" s="4" t="s">
        <v>7</v>
      </c>
      <c r="D934" s="4" t="s">
        <v>7</v>
      </c>
      <c r="E934" s="4" t="s">
        <v>12</v>
      </c>
      <c r="F934" s="4" t="s">
        <v>12</v>
      </c>
      <c r="G934" s="4" t="s">
        <v>12</v>
      </c>
      <c r="H934" s="4" t="s">
        <v>11</v>
      </c>
    </row>
    <row r="935" spans="1:15">
      <c r="A935" t="n">
        <v>11172</v>
      </c>
      <c r="B935" s="38" t="n">
        <v>45</v>
      </c>
      <c r="C935" s="7" t="n">
        <v>2</v>
      </c>
      <c r="D935" s="7" t="n">
        <v>3</v>
      </c>
      <c r="E935" s="7" t="n">
        <v>-0.649999976158142</v>
      </c>
      <c r="F935" s="7" t="n">
        <v>42.6300010681152</v>
      </c>
      <c r="G935" s="7" t="n">
        <v>109.230003356934</v>
      </c>
      <c r="H935" s="7" t="n">
        <v>0</v>
      </c>
    </row>
    <row r="936" spans="1:15">
      <c r="A936" t="s">
        <v>4</v>
      </c>
      <c r="B936" s="4" t="s">
        <v>5</v>
      </c>
      <c r="C936" s="4" t="s">
        <v>7</v>
      </c>
      <c r="D936" s="4" t="s">
        <v>7</v>
      </c>
      <c r="E936" s="4" t="s">
        <v>12</v>
      </c>
      <c r="F936" s="4" t="s">
        <v>12</v>
      </c>
      <c r="G936" s="4" t="s">
        <v>12</v>
      </c>
      <c r="H936" s="4" t="s">
        <v>11</v>
      </c>
      <c r="I936" s="4" t="s">
        <v>7</v>
      </c>
    </row>
    <row r="937" spans="1:15">
      <c r="A937" t="n">
        <v>11189</v>
      </c>
      <c r="B937" s="38" t="n">
        <v>45</v>
      </c>
      <c r="C937" s="7" t="n">
        <v>4</v>
      </c>
      <c r="D937" s="7" t="n">
        <v>3</v>
      </c>
      <c r="E937" s="7" t="n">
        <v>357.769989013672</v>
      </c>
      <c r="F937" s="7" t="n">
        <v>185.660003662109</v>
      </c>
      <c r="G937" s="7" t="n">
        <v>360</v>
      </c>
      <c r="H937" s="7" t="n">
        <v>0</v>
      </c>
      <c r="I937" s="7" t="n">
        <v>1</v>
      </c>
    </row>
    <row r="938" spans="1:15">
      <c r="A938" t="s">
        <v>4</v>
      </c>
      <c r="B938" s="4" t="s">
        <v>5</v>
      </c>
      <c r="C938" s="4" t="s">
        <v>7</v>
      </c>
      <c r="D938" s="4" t="s">
        <v>7</v>
      </c>
      <c r="E938" s="4" t="s">
        <v>12</v>
      </c>
      <c r="F938" s="4" t="s">
        <v>11</v>
      </c>
    </row>
    <row r="939" spans="1:15">
      <c r="A939" t="n">
        <v>11207</v>
      </c>
      <c r="B939" s="38" t="n">
        <v>45</v>
      </c>
      <c r="C939" s="7" t="n">
        <v>5</v>
      </c>
      <c r="D939" s="7" t="n">
        <v>3</v>
      </c>
      <c r="E939" s="7" t="n">
        <v>5.80000019073486</v>
      </c>
      <c r="F939" s="7" t="n">
        <v>0</v>
      </c>
    </row>
    <row r="940" spans="1:15">
      <c r="A940" t="s">
        <v>4</v>
      </c>
      <c r="B940" s="4" t="s">
        <v>5</v>
      </c>
      <c r="C940" s="4" t="s">
        <v>7</v>
      </c>
      <c r="D940" s="4" t="s">
        <v>7</v>
      </c>
      <c r="E940" s="4" t="s">
        <v>12</v>
      </c>
      <c r="F940" s="4" t="s">
        <v>11</v>
      </c>
    </row>
    <row r="941" spans="1:15">
      <c r="A941" t="n">
        <v>11216</v>
      </c>
      <c r="B941" s="38" t="n">
        <v>45</v>
      </c>
      <c r="C941" s="7" t="n">
        <v>11</v>
      </c>
      <c r="D941" s="7" t="n">
        <v>3</v>
      </c>
      <c r="E941" s="7" t="n">
        <v>34.5999984741211</v>
      </c>
      <c r="F941" s="7" t="n">
        <v>0</v>
      </c>
    </row>
    <row r="942" spans="1:15">
      <c r="A942" t="s">
        <v>4</v>
      </c>
      <c r="B942" s="4" t="s">
        <v>5</v>
      </c>
      <c r="C942" s="4" t="s">
        <v>7</v>
      </c>
      <c r="D942" s="4" t="s">
        <v>7</v>
      </c>
      <c r="E942" s="4" t="s">
        <v>12</v>
      </c>
      <c r="F942" s="4" t="s">
        <v>12</v>
      </c>
      <c r="G942" s="4" t="s">
        <v>12</v>
      </c>
      <c r="H942" s="4" t="s">
        <v>11</v>
      </c>
      <c r="I942" s="4" t="s">
        <v>7</v>
      </c>
    </row>
    <row r="943" spans="1:15">
      <c r="A943" t="n">
        <v>11225</v>
      </c>
      <c r="B943" s="38" t="n">
        <v>45</v>
      </c>
      <c r="C943" s="7" t="n">
        <v>4</v>
      </c>
      <c r="D943" s="7" t="n">
        <v>3</v>
      </c>
      <c r="E943" s="7" t="n">
        <v>357.769989013672</v>
      </c>
      <c r="F943" s="7" t="n">
        <v>211.270004272461</v>
      </c>
      <c r="G943" s="7" t="n">
        <v>360</v>
      </c>
      <c r="H943" s="7" t="n">
        <v>25000</v>
      </c>
      <c r="I943" s="7" t="n">
        <v>1</v>
      </c>
    </row>
    <row r="944" spans="1:15">
      <c r="A944" t="s">
        <v>4</v>
      </c>
      <c r="B944" s="4" t="s">
        <v>5</v>
      </c>
      <c r="C944" s="4" t="s">
        <v>11</v>
      </c>
    </row>
    <row r="945" spans="1:15">
      <c r="A945" t="n">
        <v>11243</v>
      </c>
      <c r="B945" s="25" t="n">
        <v>16</v>
      </c>
      <c r="C945" s="7" t="n">
        <v>1000</v>
      </c>
    </row>
    <row r="946" spans="1:15">
      <c r="A946" t="s">
        <v>4</v>
      </c>
      <c r="B946" s="4" t="s">
        <v>5</v>
      </c>
      <c r="C946" s="4" t="s">
        <v>7</v>
      </c>
      <c r="D946" s="4" t="s">
        <v>12</v>
      </c>
      <c r="E946" s="4" t="s">
        <v>11</v>
      </c>
      <c r="F946" s="4" t="s">
        <v>7</v>
      </c>
    </row>
    <row r="947" spans="1:15">
      <c r="A947" t="n">
        <v>11246</v>
      </c>
      <c r="B947" s="43" t="n">
        <v>49</v>
      </c>
      <c r="C947" s="7" t="n">
        <v>3</v>
      </c>
      <c r="D947" s="7" t="n">
        <v>0.699999988079071</v>
      </c>
      <c r="E947" s="7" t="n">
        <v>500</v>
      </c>
      <c r="F947" s="7" t="n">
        <v>0</v>
      </c>
    </row>
    <row r="948" spans="1:15">
      <c r="A948" t="s">
        <v>4</v>
      </c>
      <c r="B948" s="4" t="s">
        <v>5</v>
      </c>
      <c r="C948" s="4" t="s">
        <v>7</v>
      </c>
      <c r="D948" s="4" t="s">
        <v>11</v>
      </c>
      <c r="E948" s="4" t="s">
        <v>8</v>
      </c>
    </row>
    <row r="949" spans="1:15">
      <c r="A949" t="n">
        <v>11255</v>
      </c>
      <c r="B949" s="30" t="n">
        <v>51</v>
      </c>
      <c r="C949" s="7" t="n">
        <v>4</v>
      </c>
      <c r="D949" s="7" t="n">
        <v>5</v>
      </c>
      <c r="E949" s="7" t="s">
        <v>184</v>
      </c>
    </row>
    <row r="950" spans="1:15">
      <c r="A950" t="s">
        <v>4</v>
      </c>
      <c r="B950" s="4" t="s">
        <v>5</v>
      </c>
      <c r="C950" s="4" t="s">
        <v>11</v>
      </c>
    </row>
    <row r="951" spans="1:15">
      <c r="A951" t="n">
        <v>11269</v>
      </c>
      <c r="B951" s="25" t="n">
        <v>16</v>
      </c>
      <c r="C951" s="7" t="n">
        <v>0</v>
      </c>
    </row>
    <row r="952" spans="1:15">
      <c r="A952" t="s">
        <v>4</v>
      </c>
      <c r="B952" s="4" t="s">
        <v>5</v>
      </c>
      <c r="C952" s="4" t="s">
        <v>11</v>
      </c>
      <c r="D952" s="4" t="s">
        <v>7</v>
      </c>
      <c r="E952" s="4" t="s">
        <v>13</v>
      </c>
      <c r="F952" s="4" t="s">
        <v>185</v>
      </c>
      <c r="G952" s="4" t="s">
        <v>7</v>
      </c>
      <c r="H952" s="4" t="s">
        <v>7</v>
      </c>
    </row>
    <row r="953" spans="1:15">
      <c r="A953" t="n">
        <v>11272</v>
      </c>
      <c r="B953" s="44" t="n">
        <v>26</v>
      </c>
      <c r="C953" s="7" t="n">
        <v>5</v>
      </c>
      <c r="D953" s="7" t="n">
        <v>17</v>
      </c>
      <c r="E953" s="7" t="n">
        <v>3436</v>
      </c>
      <c r="F953" s="7" t="s">
        <v>186</v>
      </c>
      <c r="G953" s="7" t="n">
        <v>2</v>
      </c>
      <c r="H953" s="7" t="n">
        <v>0</v>
      </c>
    </row>
    <row r="954" spans="1:15">
      <c r="A954" t="s">
        <v>4</v>
      </c>
      <c r="B954" s="4" t="s">
        <v>5</v>
      </c>
    </row>
    <row r="955" spans="1:15">
      <c r="A955" t="n">
        <v>11304</v>
      </c>
      <c r="B955" s="45" t="n">
        <v>28</v>
      </c>
    </row>
    <row r="956" spans="1:15">
      <c r="A956" t="s">
        <v>4</v>
      </c>
      <c r="B956" s="4" t="s">
        <v>5</v>
      </c>
      <c r="C956" s="4" t="s">
        <v>7</v>
      </c>
      <c r="D956" s="4" t="s">
        <v>11</v>
      </c>
      <c r="E956" s="4" t="s">
        <v>8</v>
      </c>
    </row>
    <row r="957" spans="1:15">
      <c r="A957" t="n">
        <v>11305</v>
      </c>
      <c r="B957" s="30" t="n">
        <v>51</v>
      </c>
      <c r="C957" s="7" t="n">
        <v>4</v>
      </c>
      <c r="D957" s="7" t="n">
        <v>7032</v>
      </c>
      <c r="E957" s="7" t="s">
        <v>187</v>
      </c>
    </row>
    <row r="958" spans="1:15">
      <c r="A958" t="s">
        <v>4</v>
      </c>
      <c r="B958" s="4" t="s">
        <v>5</v>
      </c>
      <c r="C958" s="4" t="s">
        <v>11</v>
      </c>
    </row>
    <row r="959" spans="1:15">
      <c r="A959" t="n">
        <v>11318</v>
      </c>
      <c r="B959" s="25" t="n">
        <v>16</v>
      </c>
      <c r="C959" s="7" t="n">
        <v>0</v>
      </c>
    </row>
    <row r="960" spans="1:15">
      <c r="A960" t="s">
        <v>4</v>
      </c>
      <c r="B960" s="4" t="s">
        <v>5</v>
      </c>
      <c r="C960" s="4" t="s">
        <v>11</v>
      </c>
      <c r="D960" s="4" t="s">
        <v>7</v>
      </c>
      <c r="E960" s="4" t="s">
        <v>13</v>
      </c>
      <c r="F960" s="4" t="s">
        <v>185</v>
      </c>
      <c r="G960" s="4" t="s">
        <v>7</v>
      </c>
      <c r="H960" s="4" t="s">
        <v>7</v>
      </c>
    </row>
    <row r="961" spans="1:8">
      <c r="A961" t="n">
        <v>11321</v>
      </c>
      <c r="B961" s="44" t="n">
        <v>26</v>
      </c>
      <c r="C961" s="7" t="n">
        <v>7032</v>
      </c>
      <c r="D961" s="7" t="n">
        <v>17</v>
      </c>
      <c r="E961" s="7" t="n">
        <v>18504</v>
      </c>
      <c r="F961" s="7" t="s">
        <v>188</v>
      </c>
      <c r="G961" s="7" t="n">
        <v>2</v>
      </c>
      <c r="H961" s="7" t="n">
        <v>0</v>
      </c>
    </row>
    <row r="962" spans="1:8">
      <c r="A962" t="s">
        <v>4</v>
      </c>
      <c r="B962" s="4" t="s">
        <v>5</v>
      </c>
    </row>
    <row r="963" spans="1:8">
      <c r="A963" t="n">
        <v>11356</v>
      </c>
      <c r="B963" s="45" t="n">
        <v>28</v>
      </c>
    </row>
    <row r="964" spans="1:8">
      <c r="A964" t="s">
        <v>4</v>
      </c>
      <c r="B964" s="4" t="s">
        <v>5</v>
      </c>
      <c r="C964" s="4" t="s">
        <v>8</v>
      </c>
      <c r="D964" s="4" t="s">
        <v>11</v>
      </c>
    </row>
    <row r="965" spans="1:8">
      <c r="A965" t="n">
        <v>11357</v>
      </c>
      <c r="B965" s="46" t="n">
        <v>29</v>
      </c>
      <c r="C965" s="7" t="s">
        <v>189</v>
      </c>
      <c r="D965" s="7" t="n">
        <v>65533</v>
      </c>
    </row>
    <row r="966" spans="1:8">
      <c r="A966" t="s">
        <v>4</v>
      </c>
      <c r="B966" s="4" t="s">
        <v>5</v>
      </c>
      <c r="C966" s="4" t="s">
        <v>7</v>
      </c>
      <c r="D966" s="4" t="s">
        <v>11</v>
      </c>
      <c r="E966" s="4" t="s">
        <v>8</v>
      </c>
    </row>
    <row r="967" spans="1:8">
      <c r="A967" t="n">
        <v>11373</v>
      </c>
      <c r="B967" s="30" t="n">
        <v>51</v>
      </c>
      <c r="C967" s="7" t="n">
        <v>4</v>
      </c>
      <c r="D967" s="7" t="n">
        <v>7033</v>
      </c>
      <c r="E967" s="7" t="s">
        <v>187</v>
      </c>
    </row>
    <row r="968" spans="1:8">
      <c r="A968" t="s">
        <v>4</v>
      </c>
      <c r="B968" s="4" t="s">
        <v>5</v>
      </c>
      <c r="C968" s="4" t="s">
        <v>11</v>
      </c>
    </row>
    <row r="969" spans="1:8">
      <c r="A969" t="n">
        <v>11386</v>
      </c>
      <c r="B969" s="25" t="n">
        <v>16</v>
      </c>
      <c r="C969" s="7" t="n">
        <v>0</v>
      </c>
    </row>
    <row r="970" spans="1:8">
      <c r="A970" t="s">
        <v>4</v>
      </c>
      <c r="B970" s="4" t="s">
        <v>5</v>
      </c>
      <c r="C970" s="4" t="s">
        <v>11</v>
      </c>
      <c r="D970" s="4" t="s">
        <v>7</v>
      </c>
      <c r="E970" s="4" t="s">
        <v>13</v>
      </c>
      <c r="F970" s="4" t="s">
        <v>185</v>
      </c>
      <c r="G970" s="4" t="s">
        <v>7</v>
      </c>
      <c r="H970" s="4" t="s">
        <v>7</v>
      </c>
    </row>
    <row r="971" spans="1:8">
      <c r="A971" t="n">
        <v>11389</v>
      </c>
      <c r="B971" s="44" t="n">
        <v>26</v>
      </c>
      <c r="C971" s="7" t="n">
        <v>7033</v>
      </c>
      <c r="D971" s="7" t="n">
        <v>17</v>
      </c>
      <c r="E971" s="7" t="n">
        <v>53009</v>
      </c>
      <c r="F971" s="7" t="s">
        <v>190</v>
      </c>
      <c r="G971" s="7" t="n">
        <v>2</v>
      </c>
      <c r="H971" s="7" t="n">
        <v>0</v>
      </c>
    </row>
    <row r="972" spans="1:8">
      <c r="A972" t="s">
        <v>4</v>
      </c>
      <c r="B972" s="4" t="s">
        <v>5</v>
      </c>
    </row>
    <row r="973" spans="1:8">
      <c r="A973" t="n">
        <v>11439</v>
      </c>
      <c r="B973" s="45" t="n">
        <v>28</v>
      </c>
    </row>
    <row r="974" spans="1:8">
      <c r="A974" t="s">
        <v>4</v>
      </c>
      <c r="B974" s="4" t="s">
        <v>5</v>
      </c>
      <c r="C974" s="4" t="s">
        <v>8</v>
      </c>
      <c r="D974" s="4" t="s">
        <v>11</v>
      </c>
    </row>
    <row r="975" spans="1:8">
      <c r="A975" t="n">
        <v>11440</v>
      </c>
      <c r="B975" s="46" t="n">
        <v>29</v>
      </c>
      <c r="C975" s="7" t="s">
        <v>14</v>
      </c>
      <c r="D975" s="7" t="n">
        <v>65533</v>
      </c>
    </row>
    <row r="976" spans="1:8">
      <c r="A976" t="s">
        <v>4</v>
      </c>
      <c r="B976" s="4" t="s">
        <v>5</v>
      </c>
      <c r="C976" s="4" t="s">
        <v>11</v>
      </c>
    </row>
    <row r="977" spans="1:8">
      <c r="A977" t="n">
        <v>11444</v>
      </c>
      <c r="B977" s="25" t="n">
        <v>16</v>
      </c>
      <c r="C977" s="7" t="n">
        <v>500</v>
      </c>
    </row>
    <row r="978" spans="1:8">
      <c r="A978" t="s">
        <v>4</v>
      </c>
      <c r="B978" s="4" t="s">
        <v>5</v>
      </c>
      <c r="C978" s="4" t="s">
        <v>7</v>
      </c>
      <c r="D978" s="4" t="s">
        <v>11</v>
      </c>
      <c r="E978" s="4" t="s">
        <v>11</v>
      </c>
      <c r="F978" s="4" t="s">
        <v>7</v>
      </c>
    </row>
    <row r="979" spans="1:8">
      <c r="A979" t="n">
        <v>11447</v>
      </c>
      <c r="B979" s="47" t="n">
        <v>25</v>
      </c>
      <c r="C979" s="7" t="n">
        <v>1</v>
      </c>
      <c r="D979" s="7" t="n">
        <v>60</v>
      </c>
      <c r="E979" s="7" t="n">
        <v>640</v>
      </c>
      <c r="F979" s="7" t="n">
        <v>1</v>
      </c>
    </row>
    <row r="980" spans="1:8">
      <c r="A980" t="s">
        <v>4</v>
      </c>
      <c r="B980" s="4" t="s">
        <v>5</v>
      </c>
      <c r="C980" s="4" t="s">
        <v>8</v>
      </c>
      <c r="D980" s="4" t="s">
        <v>11</v>
      </c>
    </row>
    <row r="981" spans="1:8">
      <c r="A981" t="n">
        <v>11454</v>
      </c>
      <c r="B981" s="46" t="n">
        <v>29</v>
      </c>
      <c r="C981" s="7" t="s">
        <v>191</v>
      </c>
      <c r="D981" s="7" t="n">
        <v>65533</v>
      </c>
    </row>
    <row r="982" spans="1:8">
      <c r="A982" t="s">
        <v>4</v>
      </c>
      <c r="B982" s="4" t="s">
        <v>5</v>
      </c>
      <c r="C982" s="4" t="s">
        <v>7</v>
      </c>
      <c r="D982" s="4" t="s">
        <v>12</v>
      </c>
      <c r="E982" s="4" t="s">
        <v>12</v>
      </c>
      <c r="F982" s="4" t="s">
        <v>12</v>
      </c>
    </row>
    <row r="983" spans="1:8">
      <c r="A983" t="n">
        <v>11469</v>
      </c>
      <c r="B983" s="38" t="n">
        <v>45</v>
      </c>
      <c r="C983" s="7" t="n">
        <v>9</v>
      </c>
      <c r="D983" s="7" t="n">
        <v>0.00999999977648258</v>
      </c>
      <c r="E983" s="7" t="n">
        <v>0.00999999977648258</v>
      </c>
      <c r="F983" s="7" t="n">
        <v>0.200000002980232</v>
      </c>
    </row>
    <row r="984" spans="1:8">
      <c r="A984" t="s">
        <v>4</v>
      </c>
      <c r="B984" s="4" t="s">
        <v>5</v>
      </c>
      <c r="C984" s="4" t="s">
        <v>7</v>
      </c>
      <c r="D984" s="4" t="s">
        <v>11</v>
      </c>
      <c r="E984" s="4" t="s">
        <v>8</v>
      </c>
    </row>
    <row r="985" spans="1:8">
      <c r="A985" t="n">
        <v>11483</v>
      </c>
      <c r="B985" s="30" t="n">
        <v>51</v>
      </c>
      <c r="C985" s="7" t="n">
        <v>4</v>
      </c>
      <c r="D985" s="7" t="n">
        <v>30</v>
      </c>
      <c r="E985" s="7" t="s">
        <v>192</v>
      </c>
    </row>
    <row r="986" spans="1:8">
      <c r="A986" t="s">
        <v>4</v>
      </c>
      <c r="B986" s="4" t="s">
        <v>5</v>
      </c>
      <c r="C986" s="4" t="s">
        <v>11</v>
      </c>
    </row>
    <row r="987" spans="1:8">
      <c r="A987" t="n">
        <v>11496</v>
      </c>
      <c r="B987" s="25" t="n">
        <v>16</v>
      </c>
      <c r="C987" s="7" t="n">
        <v>0</v>
      </c>
    </row>
    <row r="988" spans="1:8">
      <c r="A988" t="s">
        <v>4</v>
      </c>
      <c r="B988" s="4" t="s">
        <v>5</v>
      </c>
      <c r="C988" s="4" t="s">
        <v>11</v>
      </c>
      <c r="D988" s="4" t="s">
        <v>7</v>
      </c>
      <c r="E988" s="4" t="s">
        <v>13</v>
      </c>
      <c r="F988" s="4" t="s">
        <v>185</v>
      </c>
      <c r="G988" s="4" t="s">
        <v>7</v>
      </c>
      <c r="H988" s="4" t="s">
        <v>7</v>
      </c>
    </row>
    <row r="989" spans="1:8">
      <c r="A989" t="n">
        <v>11499</v>
      </c>
      <c r="B989" s="44" t="n">
        <v>26</v>
      </c>
      <c r="C989" s="7" t="n">
        <v>30</v>
      </c>
      <c r="D989" s="7" t="n">
        <v>17</v>
      </c>
      <c r="E989" s="7" t="n">
        <v>64866</v>
      </c>
      <c r="F989" s="7" t="s">
        <v>193</v>
      </c>
      <c r="G989" s="7" t="n">
        <v>2</v>
      </c>
      <c r="H989" s="7" t="n">
        <v>0</v>
      </c>
    </row>
    <row r="990" spans="1:8">
      <c r="A990" t="s">
        <v>4</v>
      </c>
      <c r="B990" s="4" t="s">
        <v>5</v>
      </c>
    </row>
    <row r="991" spans="1:8">
      <c r="A991" t="n">
        <v>11532</v>
      </c>
      <c r="B991" s="45" t="n">
        <v>28</v>
      </c>
    </row>
    <row r="992" spans="1:8">
      <c r="A992" t="s">
        <v>4</v>
      </c>
      <c r="B992" s="4" t="s">
        <v>5</v>
      </c>
      <c r="C992" s="4" t="s">
        <v>8</v>
      </c>
      <c r="D992" s="4" t="s">
        <v>11</v>
      </c>
    </row>
    <row r="993" spans="1:8">
      <c r="A993" t="n">
        <v>11533</v>
      </c>
      <c r="B993" s="46" t="n">
        <v>29</v>
      </c>
      <c r="C993" s="7" t="s">
        <v>14</v>
      </c>
      <c r="D993" s="7" t="n">
        <v>65533</v>
      </c>
    </row>
    <row r="994" spans="1:8">
      <c r="A994" t="s">
        <v>4</v>
      </c>
      <c r="B994" s="4" t="s">
        <v>5</v>
      </c>
      <c r="C994" s="4" t="s">
        <v>11</v>
      </c>
      <c r="D994" s="4" t="s">
        <v>7</v>
      </c>
    </row>
    <row r="995" spans="1:8">
      <c r="A995" t="n">
        <v>11537</v>
      </c>
      <c r="B995" s="48" t="n">
        <v>89</v>
      </c>
      <c r="C995" s="7" t="n">
        <v>65533</v>
      </c>
      <c r="D995" s="7" t="n">
        <v>1</v>
      </c>
    </row>
    <row r="996" spans="1:8">
      <c r="A996" t="s">
        <v>4</v>
      </c>
      <c r="B996" s="4" t="s">
        <v>5</v>
      </c>
      <c r="C996" s="4" t="s">
        <v>11</v>
      </c>
      <c r="D996" s="4" t="s">
        <v>7</v>
      </c>
    </row>
    <row r="997" spans="1:8">
      <c r="A997" t="n">
        <v>11541</v>
      </c>
      <c r="B997" s="48" t="n">
        <v>89</v>
      </c>
      <c r="C997" s="7" t="n">
        <v>65533</v>
      </c>
      <c r="D997" s="7" t="n">
        <v>1</v>
      </c>
    </row>
    <row r="998" spans="1:8">
      <c r="A998" t="s">
        <v>4</v>
      </c>
      <c r="B998" s="4" t="s">
        <v>5</v>
      </c>
      <c r="C998" s="4" t="s">
        <v>7</v>
      </c>
      <c r="D998" s="4" t="s">
        <v>11</v>
      </c>
      <c r="E998" s="4" t="s">
        <v>11</v>
      </c>
      <c r="F998" s="4" t="s">
        <v>7</v>
      </c>
    </row>
    <row r="999" spans="1:8">
      <c r="A999" t="n">
        <v>11545</v>
      </c>
      <c r="B999" s="47" t="n">
        <v>25</v>
      </c>
      <c r="C999" s="7" t="n">
        <v>1</v>
      </c>
      <c r="D999" s="7" t="n">
        <v>65535</v>
      </c>
      <c r="E999" s="7" t="n">
        <v>65535</v>
      </c>
      <c r="F999" s="7" t="n">
        <v>0</v>
      </c>
    </row>
    <row r="1000" spans="1:8">
      <c r="A1000" t="s">
        <v>4</v>
      </c>
      <c r="B1000" s="4" t="s">
        <v>5</v>
      </c>
      <c r="C1000" s="4" t="s">
        <v>7</v>
      </c>
      <c r="D1000" s="4" t="s">
        <v>11</v>
      </c>
      <c r="E1000" s="4" t="s">
        <v>13</v>
      </c>
      <c r="F1000" s="4" t="s">
        <v>11</v>
      </c>
    </row>
    <row r="1001" spans="1:8">
      <c r="A1001" t="n">
        <v>11552</v>
      </c>
      <c r="B1001" s="9" t="n">
        <v>50</v>
      </c>
      <c r="C1001" s="7" t="n">
        <v>3</v>
      </c>
      <c r="D1001" s="7" t="n">
        <v>4525</v>
      </c>
      <c r="E1001" s="7" t="n">
        <v>1036831949</v>
      </c>
      <c r="F1001" s="7" t="n">
        <v>1000</v>
      </c>
    </row>
    <row r="1002" spans="1:8">
      <c r="A1002" t="s">
        <v>4</v>
      </c>
      <c r="B1002" s="4" t="s">
        <v>5</v>
      </c>
      <c r="C1002" s="4" t="s">
        <v>7</v>
      </c>
      <c r="D1002" s="4" t="s">
        <v>7</v>
      </c>
      <c r="E1002" s="4" t="s">
        <v>12</v>
      </c>
      <c r="F1002" s="4" t="s">
        <v>12</v>
      </c>
      <c r="G1002" s="4" t="s">
        <v>12</v>
      </c>
      <c r="H1002" s="4" t="s">
        <v>11</v>
      </c>
    </row>
    <row r="1003" spans="1:8">
      <c r="A1003" t="n">
        <v>11562</v>
      </c>
      <c r="B1003" s="38" t="n">
        <v>45</v>
      </c>
      <c r="C1003" s="7" t="n">
        <v>2</v>
      </c>
      <c r="D1003" s="7" t="n">
        <v>3</v>
      </c>
      <c r="E1003" s="7" t="n">
        <v>-1.25999999046326</v>
      </c>
      <c r="F1003" s="7" t="n">
        <v>0.129999995231628</v>
      </c>
      <c r="G1003" s="7" t="n">
        <v>60.8400001525879</v>
      </c>
      <c r="H1003" s="7" t="n">
        <v>0</v>
      </c>
    </row>
    <row r="1004" spans="1:8">
      <c r="A1004" t="s">
        <v>4</v>
      </c>
      <c r="B1004" s="4" t="s">
        <v>5</v>
      </c>
      <c r="C1004" s="4" t="s">
        <v>7</v>
      </c>
      <c r="D1004" s="4" t="s">
        <v>7</v>
      </c>
      <c r="E1004" s="4" t="s">
        <v>12</v>
      </c>
      <c r="F1004" s="4" t="s">
        <v>12</v>
      </c>
      <c r="G1004" s="4" t="s">
        <v>12</v>
      </c>
      <c r="H1004" s="4" t="s">
        <v>11</v>
      </c>
      <c r="I1004" s="4" t="s">
        <v>7</v>
      </c>
    </row>
    <row r="1005" spans="1:8">
      <c r="A1005" t="n">
        <v>11579</v>
      </c>
      <c r="B1005" s="38" t="n">
        <v>45</v>
      </c>
      <c r="C1005" s="7" t="n">
        <v>4</v>
      </c>
      <c r="D1005" s="7" t="n">
        <v>3</v>
      </c>
      <c r="E1005" s="7" t="n">
        <v>7.01000022888184</v>
      </c>
      <c r="F1005" s="7" t="n">
        <v>247.649993896484</v>
      </c>
      <c r="G1005" s="7" t="n">
        <v>360</v>
      </c>
      <c r="H1005" s="7" t="n">
        <v>0</v>
      </c>
      <c r="I1005" s="7" t="n">
        <v>1</v>
      </c>
    </row>
    <row r="1006" spans="1:8">
      <c r="A1006" t="s">
        <v>4</v>
      </c>
      <c r="B1006" s="4" t="s">
        <v>5</v>
      </c>
      <c r="C1006" s="4" t="s">
        <v>7</v>
      </c>
      <c r="D1006" s="4" t="s">
        <v>7</v>
      </c>
      <c r="E1006" s="4" t="s">
        <v>12</v>
      </c>
      <c r="F1006" s="4" t="s">
        <v>11</v>
      </c>
    </row>
    <row r="1007" spans="1:8">
      <c r="A1007" t="n">
        <v>11597</v>
      </c>
      <c r="B1007" s="38" t="n">
        <v>45</v>
      </c>
      <c r="C1007" s="7" t="n">
        <v>5</v>
      </c>
      <c r="D1007" s="7" t="n">
        <v>3</v>
      </c>
      <c r="E1007" s="7" t="n">
        <v>7.69999980926514</v>
      </c>
      <c r="F1007" s="7" t="n">
        <v>0</v>
      </c>
    </row>
    <row r="1008" spans="1:8">
      <c r="A1008" t="s">
        <v>4</v>
      </c>
      <c r="B1008" s="4" t="s">
        <v>5</v>
      </c>
      <c r="C1008" s="4" t="s">
        <v>7</v>
      </c>
      <c r="D1008" s="4" t="s">
        <v>7</v>
      </c>
      <c r="E1008" s="4" t="s">
        <v>12</v>
      </c>
      <c r="F1008" s="4" t="s">
        <v>11</v>
      </c>
    </row>
    <row r="1009" spans="1:9">
      <c r="A1009" t="n">
        <v>11606</v>
      </c>
      <c r="B1009" s="38" t="n">
        <v>45</v>
      </c>
      <c r="C1009" s="7" t="n">
        <v>11</v>
      </c>
      <c r="D1009" s="7" t="n">
        <v>3</v>
      </c>
      <c r="E1009" s="7" t="n">
        <v>14</v>
      </c>
      <c r="F1009" s="7" t="n">
        <v>0</v>
      </c>
    </row>
    <row r="1010" spans="1:9">
      <c r="A1010" t="s">
        <v>4</v>
      </c>
      <c r="B1010" s="4" t="s">
        <v>5</v>
      </c>
      <c r="C1010" s="4" t="s">
        <v>7</v>
      </c>
      <c r="D1010" s="4" t="s">
        <v>7</v>
      </c>
      <c r="E1010" s="4" t="s">
        <v>12</v>
      </c>
      <c r="F1010" s="4" t="s">
        <v>12</v>
      </c>
      <c r="G1010" s="4" t="s">
        <v>12</v>
      </c>
      <c r="H1010" s="4" t="s">
        <v>11</v>
      </c>
    </row>
    <row r="1011" spans="1:9">
      <c r="A1011" t="n">
        <v>11615</v>
      </c>
      <c r="B1011" s="38" t="n">
        <v>45</v>
      </c>
      <c r="C1011" s="7" t="n">
        <v>2</v>
      </c>
      <c r="D1011" s="7" t="n">
        <v>3</v>
      </c>
      <c r="E1011" s="7" t="n">
        <v>-1.25999999046326</v>
      </c>
      <c r="F1011" s="7" t="n">
        <v>1.3400000333786</v>
      </c>
      <c r="G1011" s="7" t="n">
        <v>60.8400001525879</v>
      </c>
      <c r="H1011" s="7" t="n">
        <v>4000</v>
      </c>
    </row>
    <row r="1012" spans="1:9">
      <c r="A1012" t="s">
        <v>4</v>
      </c>
      <c r="B1012" s="4" t="s">
        <v>5</v>
      </c>
      <c r="C1012" s="4" t="s">
        <v>7</v>
      </c>
      <c r="D1012" s="4" t="s">
        <v>7</v>
      </c>
      <c r="E1012" s="4" t="s">
        <v>12</v>
      </c>
      <c r="F1012" s="4" t="s">
        <v>12</v>
      </c>
      <c r="G1012" s="4" t="s">
        <v>12</v>
      </c>
      <c r="H1012" s="4" t="s">
        <v>11</v>
      </c>
      <c r="I1012" s="4" t="s">
        <v>7</v>
      </c>
    </row>
    <row r="1013" spans="1:9">
      <c r="A1013" t="n">
        <v>11632</v>
      </c>
      <c r="B1013" s="38" t="n">
        <v>45</v>
      </c>
      <c r="C1013" s="7" t="n">
        <v>4</v>
      </c>
      <c r="D1013" s="7" t="n">
        <v>3</v>
      </c>
      <c r="E1013" s="7" t="n">
        <v>358</v>
      </c>
      <c r="F1013" s="7" t="n">
        <v>247.649993896484</v>
      </c>
      <c r="G1013" s="7" t="n">
        <v>360</v>
      </c>
      <c r="H1013" s="7" t="n">
        <v>4000</v>
      </c>
      <c r="I1013" s="7" t="n">
        <v>1</v>
      </c>
    </row>
    <row r="1014" spans="1:9">
      <c r="A1014" t="s">
        <v>4</v>
      </c>
      <c r="B1014" s="4" t="s">
        <v>5</v>
      </c>
      <c r="C1014" s="4" t="s">
        <v>7</v>
      </c>
    </row>
    <row r="1015" spans="1:9">
      <c r="A1015" t="n">
        <v>11650</v>
      </c>
      <c r="B1015" s="39" t="n">
        <v>116</v>
      </c>
      <c r="C1015" s="7" t="n">
        <v>0</v>
      </c>
    </row>
    <row r="1016" spans="1:9">
      <c r="A1016" t="s">
        <v>4</v>
      </c>
      <c r="B1016" s="4" t="s">
        <v>5</v>
      </c>
      <c r="C1016" s="4" t="s">
        <v>7</v>
      </c>
      <c r="D1016" s="4" t="s">
        <v>11</v>
      </c>
    </row>
    <row r="1017" spans="1:9">
      <c r="A1017" t="n">
        <v>11652</v>
      </c>
      <c r="B1017" s="39" t="n">
        <v>116</v>
      </c>
      <c r="C1017" s="7" t="n">
        <v>2</v>
      </c>
      <c r="D1017" s="7" t="n">
        <v>1</v>
      </c>
    </row>
    <row r="1018" spans="1:9">
      <c r="A1018" t="s">
        <v>4</v>
      </c>
      <c r="B1018" s="4" t="s">
        <v>5</v>
      </c>
      <c r="C1018" s="4" t="s">
        <v>7</v>
      </c>
      <c r="D1018" s="4" t="s">
        <v>13</v>
      </c>
    </row>
    <row r="1019" spans="1:9">
      <c r="A1019" t="n">
        <v>11656</v>
      </c>
      <c r="B1019" s="39" t="n">
        <v>116</v>
      </c>
      <c r="C1019" s="7" t="n">
        <v>5</v>
      </c>
      <c r="D1019" s="7" t="n">
        <v>1101004800</v>
      </c>
    </row>
    <row r="1020" spans="1:9">
      <c r="A1020" t="s">
        <v>4</v>
      </c>
      <c r="B1020" s="4" t="s">
        <v>5</v>
      </c>
      <c r="C1020" s="4" t="s">
        <v>7</v>
      </c>
      <c r="D1020" s="4" t="s">
        <v>11</v>
      </c>
    </row>
    <row r="1021" spans="1:9">
      <c r="A1021" t="n">
        <v>11662</v>
      </c>
      <c r="B1021" s="39" t="n">
        <v>116</v>
      </c>
      <c r="C1021" s="7" t="n">
        <v>6</v>
      </c>
      <c r="D1021" s="7" t="n">
        <v>1</v>
      </c>
    </row>
    <row r="1022" spans="1:9">
      <c r="A1022" t="s">
        <v>4</v>
      </c>
      <c r="B1022" s="4" t="s">
        <v>5</v>
      </c>
      <c r="C1022" s="4" t="s">
        <v>7</v>
      </c>
      <c r="D1022" s="4" t="s">
        <v>11</v>
      </c>
    </row>
    <row r="1023" spans="1:9">
      <c r="A1023" t="n">
        <v>11666</v>
      </c>
      <c r="B1023" s="38" t="n">
        <v>45</v>
      </c>
      <c r="C1023" s="7" t="n">
        <v>7</v>
      </c>
      <c r="D1023" s="7" t="n">
        <v>255</v>
      </c>
    </row>
    <row r="1024" spans="1:9">
      <c r="A1024" t="s">
        <v>4</v>
      </c>
      <c r="B1024" s="4" t="s">
        <v>5</v>
      </c>
      <c r="C1024" s="4" t="s">
        <v>7</v>
      </c>
      <c r="D1024" s="4" t="s">
        <v>7</v>
      </c>
      <c r="E1024" s="4" t="s">
        <v>12</v>
      </c>
      <c r="F1024" s="4" t="s">
        <v>12</v>
      </c>
      <c r="G1024" s="4" t="s">
        <v>12</v>
      </c>
      <c r="H1024" s="4" t="s">
        <v>11</v>
      </c>
      <c r="I1024" s="4" t="s">
        <v>7</v>
      </c>
    </row>
    <row r="1025" spans="1:9">
      <c r="A1025" t="n">
        <v>11670</v>
      </c>
      <c r="B1025" s="38" t="n">
        <v>45</v>
      </c>
      <c r="C1025" s="7" t="n">
        <v>4</v>
      </c>
      <c r="D1025" s="7" t="n">
        <v>3</v>
      </c>
      <c r="E1025" s="7" t="n">
        <v>358</v>
      </c>
      <c r="F1025" s="7" t="n">
        <v>254.050003051758</v>
      </c>
      <c r="G1025" s="7" t="n">
        <v>360</v>
      </c>
      <c r="H1025" s="7" t="n">
        <v>10000</v>
      </c>
      <c r="I1025" s="7" t="n">
        <v>1</v>
      </c>
    </row>
    <row r="1026" spans="1:9">
      <c r="A1026" t="s">
        <v>4</v>
      </c>
      <c r="B1026" s="4" t="s">
        <v>5</v>
      </c>
      <c r="C1026" s="4" t="s">
        <v>7</v>
      </c>
      <c r="D1026" s="4" t="s">
        <v>11</v>
      </c>
      <c r="E1026" s="4" t="s">
        <v>8</v>
      </c>
    </row>
    <row r="1027" spans="1:9">
      <c r="A1027" t="n">
        <v>11688</v>
      </c>
      <c r="B1027" s="30" t="n">
        <v>51</v>
      </c>
      <c r="C1027" s="7" t="n">
        <v>4</v>
      </c>
      <c r="D1027" s="7" t="n">
        <v>30</v>
      </c>
      <c r="E1027" s="7" t="s">
        <v>192</v>
      </c>
    </row>
    <row r="1028" spans="1:9">
      <c r="A1028" t="s">
        <v>4</v>
      </c>
      <c r="B1028" s="4" t="s">
        <v>5</v>
      </c>
      <c r="C1028" s="4" t="s">
        <v>11</v>
      </c>
    </row>
    <row r="1029" spans="1:9">
      <c r="A1029" t="n">
        <v>11701</v>
      </c>
      <c r="B1029" s="25" t="n">
        <v>16</v>
      </c>
      <c r="C1029" s="7" t="n">
        <v>0</v>
      </c>
    </row>
    <row r="1030" spans="1:9">
      <c r="A1030" t="s">
        <v>4</v>
      </c>
      <c r="B1030" s="4" t="s">
        <v>5</v>
      </c>
      <c r="C1030" s="4" t="s">
        <v>11</v>
      </c>
      <c r="D1030" s="4" t="s">
        <v>7</v>
      </c>
      <c r="E1030" s="4" t="s">
        <v>13</v>
      </c>
      <c r="F1030" s="4" t="s">
        <v>185</v>
      </c>
      <c r="G1030" s="4" t="s">
        <v>7</v>
      </c>
      <c r="H1030" s="4" t="s">
        <v>7</v>
      </c>
    </row>
    <row r="1031" spans="1:9">
      <c r="A1031" t="n">
        <v>11704</v>
      </c>
      <c r="B1031" s="44" t="n">
        <v>26</v>
      </c>
      <c r="C1031" s="7" t="n">
        <v>30</v>
      </c>
      <c r="D1031" s="7" t="n">
        <v>17</v>
      </c>
      <c r="E1031" s="7" t="n">
        <v>64867</v>
      </c>
      <c r="F1031" s="7" t="s">
        <v>194</v>
      </c>
      <c r="G1031" s="7" t="n">
        <v>2</v>
      </c>
      <c r="H1031" s="7" t="n">
        <v>0</v>
      </c>
    </row>
    <row r="1032" spans="1:9">
      <c r="A1032" t="s">
        <v>4</v>
      </c>
      <c r="B1032" s="4" t="s">
        <v>5</v>
      </c>
    </row>
    <row r="1033" spans="1:9">
      <c r="A1033" t="n">
        <v>11792</v>
      </c>
      <c r="B1033" s="45" t="n">
        <v>28</v>
      </c>
    </row>
    <row r="1034" spans="1:9">
      <c r="A1034" t="s">
        <v>4</v>
      </c>
      <c r="B1034" s="4" t="s">
        <v>5</v>
      </c>
      <c r="C1034" s="4" t="s">
        <v>7</v>
      </c>
      <c r="D1034" s="4" t="s">
        <v>11</v>
      </c>
      <c r="E1034" s="4" t="s">
        <v>8</v>
      </c>
    </row>
    <row r="1035" spans="1:9">
      <c r="A1035" t="n">
        <v>11793</v>
      </c>
      <c r="B1035" s="30" t="n">
        <v>51</v>
      </c>
      <c r="C1035" s="7" t="n">
        <v>4</v>
      </c>
      <c r="D1035" s="7" t="n">
        <v>89</v>
      </c>
      <c r="E1035" s="7" t="s">
        <v>192</v>
      </c>
    </row>
    <row r="1036" spans="1:9">
      <c r="A1036" t="s">
        <v>4</v>
      </c>
      <c r="B1036" s="4" t="s">
        <v>5</v>
      </c>
      <c r="C1036" s="4" t="s">
        <v>11</v>
      </c>
    </row>
    <row r="1037" spans="1:9">
      <c r="A1037" t="n">
        <v>11806</v>
      </c>
      <c r="B1037" s="25" t="n">
        <v>16</v>
      </c>
      <c r="C1037" s="7" t="n">
        <v>0</v>
      </c>
    </row>
    <row r="1038" spans="1:9">
      <c r="A1038" t="s">
        <v>4</v>
      </c>
      <c r="B1038" s="4" t="s">
        <v>5</v>
      </c>
      <c r="C1038" s="4" t="s">
        <v>11</v>
      </c>
      <c r="D1038" s="4" t="s">
        <v>7</v>
      </c>
      <c r="E1038" s="4" t="s">
        <v>13</v>
      </c>
      <c r="F1038" s="4" t="s">
        <v>185</v>
      </c>
      <c r="G1038" s="4" t="s">
        <v>7</v>
      </c>
      <c r="H1038" s="4" t="s">
        <v>7</v>
      </c>
    </row>
    <row r="1039" spans="1:9">
      <c r="A1039" t="n">
        <v>11809</v>
      </c>
      <c r="B1039" s="44" t="n">
        <v>26</v>
      </c>
      <c r="C1039" s="7" t="n">
        <v>89</v>
      </c>
      <c r="D1039" s="7" t="n">
        <v>17</v>
      </c>
      <c r="E1039" s="7" t="n">
        <v>64868</v>
      </c>
      <c r="F1039" s="7" t="s">
        <v>195</v>
      </c>
      <c r="G1039" s="7" t="n">
        <v>2</v>
      </c>
      <c r="H1039" s="7" t="n">
        <v>0</v>
      </c>
    </row>
    <row r="1040" spans="1:9">
      <c r="A1040" t="s">
        <v>4</v>
      </c>
      <c r="B1040" s="4" t="s">
        <v>5</v>
      </c>
    </row>
    <row r="1041" spans="1:9">
      <c r="A1041" t="n">
        <v>11845</v>
      </c>
      <c r="B1041" s="45" t="n">
        <v>28</v>
      </c>
    </row>
    <row r="1042" spans="1:9">
      <c r="A1042" t="s">
        <v>4</v>
      </c>
      <c r="B1042" s="4" t="s">
        <v>5</v>
      </c>
      <c r="C1042" s="4" t="s">
        <v>7</v>
      </c>
      <c r="D1042" s="4" t="s">
        <v>11</v>
      </c>
      <c r="E1042" s="4" t="s">
        <v>11</v>
      </c>
      <c r="F1042" s="4" t="s">
        <v>7</v>
      </c>
    </row>
    <row r="1043" spans="1:9">
      <c r="A1043" t="n">
        <v>11846</v>
      </c>
      <c r="B1043" s="47" t="n">
        <v>25</v>
      </c>
      <c r="C1043" s="7" t="n">
        <v>1</v>
      </c>
      <c r="D1043" s="7" t="n">
        <v>160</v>
      </c>
      <c r="E1043" s="7" t="n">
        <v>200</v>
      </c>
      <c r="F1043" s="7" t="n">
        <v>2</v>
      </c>
    </row>
    <row r="1044" spans="1:9">
      <c r="A1044" t="s">
        <v>4</v>
      </c>
      <c r="B1044" s="4" t="s">
        <v>5</v>
      </c>
      <c r="C1044" s="4" t="s">
        <v>8</v>
      </c>
      <c r="D1044" s="4" t="s">
        <v>11</v>
      </c>
    </row>
    <row r="1045" spans="1:9">
      <c r="A1045" t="n">
        <v>11853</v>
      </c>
      <c r="B1045" s="46" t="n">
        <v>29</v>
      </c>
      <c r="C1045" s="7" t="s">
        <v>189</v>
      </c>
      <c r="D1045" s="7" t="n">
        <v>65533</v>
      </c>
    </row>
    <row r="1046" spans="1:9">
      <c r="A1046" t="s">
        <v>4</v>
      </c>
      <c r="B1046" s="4" t="s">
        <v>5</v>
      </c>
      <c r="C1046" s="4" t="s">
        <v>7</v>
      </c>
      <c r="D1046" s="4" t="s">
        <v>11</v>
      </c>
      <c r="E1046" s="4" t="s">
        <v>8</v>
      </c>
    </row>
    <row r="1047" spans="1:9">
      <c r="A1047" t="n">
        <v>11869</v>
      </c>
      <c r="B1047" s="30" t="n">
        <v>51</v>
      </c>
      <c r="C1047" s="7" t="n">
        <v>4</v>
      </c>
      <c r="D1047" s="7" t="n">
        <v>7033</v>
      </c>
      <c r="E1047" s="7" t="s">
        <v>196</v>
      </c>
    </row>
    <row r="1048" spans="1:9">
      <c r="A1048" t="s">
        <v>4</v>
      </c>
      <c r="B1048" s="4" t="s">
        <v>5</v>
      </c>
      <c r="C1048" s="4" t="s">
        <v>11</v>
      </c>
    </row>
    <row r="1049" spans="1:9">
      <c r="A1049" t="n">
        <v>11883</v>
      </c>
      <c r="B1049" s="25" t="n">
        <v>16</v>
      </c>
      <c r="C1049" s="7" t="n">
        <v>0</v>
      </c>
    </row>
    <row r="1050" spans="1:9">
      <c r="A1050" t="s">
        <v>4</v>
      </c>
      <c r="B1050" s="4" t="s">
        <v>5</v>
      </c>
      <c r="C1050" s="4" t="s">
        <v>11</v>
      </c>
      <c r="D1050" s="4" t="s">
        <v>7</v>
      </c>
      <c r="E1050" s="4" t="s">
        <v>13</v>
      </c>
      <c r="F1050" s="4" t="s">
        <v>185</v>
      </c>
      <c r="G1050" s="4" t="s">
        <v>7</v>
      </c>
      <c r="H1050" s="4" t="s">
        <v>7</v>
      </c>
    </row>
    <row r="1051" spans="1:9">
      <c r="A1051" t="n">
        <v>11886</v>
      </c>
      <c r="B1051" s="44" t="n">
        <v>26</v>
      </c>
      <c r="C1051" s="7" t="n">
        <v>7033</v>
      </c>
      <c r="D1051" s="7" t="n">
        <v>17</v>
      </c>
      <c r="E1051" s="7" t="n">
        <v>53010</v>
      </c>
      <c r="F1051" s="7" t="s">
        <v>197</v>
      </c>
      <c r="G1051" s="7" t="n">
        <v>2</v>
      </c>
      <c r="H1051" s="7" t="n">
        <v>0</v>
      </c>
    </row>
    <row r="1052" spans="1:9">
      <c r="A1052" t="s">
        <v>4</v>
      </c>
      <c r="B1052" s="4" t="s">
        <v>5</v>
      </c>
    </row>
    <row r="1053" spans="1:9">
      <c r="A1053" t="n">
        <v>11917</v>
      </c>
      <c r="B1053" s="45" t="n">
        <v>28</v>
      </c>
    </row>
    <row r="1054" spans="1:9">
      <c r="A1054" t="s">
        <v>4</v>
      </c>
      <c r="B1054" s="4" t="s">
        <v>5</v>
      </c>
      <c r="C1054" s="4" t="s">
        <v>8</v>
      </c>
      <c r="D1054" s="4" t="s">
        <v>11</v>
      </c>
    </row>
    <row r="1055" spans="1:9">
      <c r="A1055" t="n">
        <v>11918</v>
      </c>
      <c r="B1055" s="46" t="n">
        <v>29</v>
      </c>
      <c r="C1055" s="7" t="s">
        <v>14</v>
      </c>
      <c r="D1055" s="7" t="n">
        <v>65533</v>
      </c>
    </row>
    <row r="1056" spans="1:9">
      <c r="A1056" t="s">
        <v>4</v>
      </c>
      <c r="B1056" s="4" t="s">
        <v>5</v>
      </c>
      <c r="C1056" s="4" t="s">
        <v>7</v>
      </c>
      <c r="D1056" s="4" t="s">
        <v>11</v>
      </c>
      <c r="E1056" s="4" t="s">
        <v>11</v>
      </c>
      <c r="F1056" s="4" t="s">
        <v>7</v>
      </c>
    </row>
    <row r="1057" spans="1:8">
      <c r="A1057" t="n">
        <v>11922</v>
      </c>
      <c r="B1057" s="47" t="n">
        <v>25</v>
      </c>
      <c r="C1057" s="7" t="n">
        <v>1</v>
      </c>
      <c r="D1057" s="7" t="n">
        <v>60</v>
      </c>
      <c r="E1057" s="7" t="n">
        <v>280</v>
      </c>
      <c r="F1057" s="7" t="n">
        <v>2</v>
      </c>
    </row>
    <row r="1058" spans="1:8">
      <c r="A1058" t="s">
        <v>4</v>
      </c>
      <c r="B1058" s="4" t="s">
        <v>5</v>
      </c>
      <c r="C1058" s="4" t="s">
        <v>7</v>
      </c>
      <c r="D1058" s="4" t="s">
        <v>11</v>
      </c>
      <c r="E1058" s="4" t="s">
        <v>8</v>
      </c>
    </row>
    <row r="1059" spans="1:8">
      <c r="A1059" t="n">
        <v>11929</v>
      </c>
      <c r="B1059" s="30" t="n">
        <v>51</v>
      </c>
      <c r="C1059" s="7" t="n">
        <v>4</v>
      </c>
      <c r="D1059" s="7" t="n">
        <v>6</v>
      </c>
      <c r="E1059" s="7" t="s">
        <v>198</v>
      </c>
    </row>
    <row r="1060" spans="1:8">
      <c r="A1060" t="s">
        <v>4</v>
      </c>
      <c r="B1060" s="4" t="s">
        <v>5</v>
      </c>
      <c r="C1060" s="4" t="s">
        <v>11</v>
      </c>
    </row>
    <row r="1061" spans="1:8">
      <c r="A1061" t="n">
        <v>11942</v>
      </c>
      <c r="B1061" s="25" t="n">
        <v>16</v>
      </c>
      <c r="C1061" s="7" t="n">
        <v>0</v>
      </c>
    </row>
    <row r="1062" spans="1:8">
      <c r="A1062" t="s">
        <v>4</v>
      </c>
      <c r="B1062" s="4" t="s">
        <v>5</v>
      </c>
      <c r="C1062" s="4" t="s">
        <v>11</v>
      </c>
      <c r="D1062" s="4" t="s">
        <v>7</v>
      </c>
      <c r="E1062" s="4" t="s">
        <v>13</v>
      </c>
      <c r="F1062" s="4" t="s">
        <v>185</v>
      </c>
      <c r="G1062" s="4" t="s">
        <v>7</v>
      </c>
      <c r="H1062" s="4" t="s">
        <v>7</v>
      </c>
    </row>
    <row r="1063" spans="1:8">
      <c r="A1063" t="n">
        <v>11945</v>
      </c>
      <c r="B1063" s="44" t="n">
        <v>26</v>
      </c>
      <c r="C1063" s="7" t="n">
        <v>6</v>
      </c>
      <c r="D1063" s="7" t="n">
        <v>17</v>
      </c>
      <c r="E1063" s="7" t="n">
        <v>8460</v>
      </c>
      <c r="F1063" s="7" t="s">
        <v>199</v>
      </c>
      <c r="G1063" s="7" t="n">
        <v>2</v>
      </c>
      <c r="H1063" s="7" t="n">
        <v>0</v>
      </c>
    </row>
    <row r="1064" spans="1:8">
      <c r="A1064" t="s">
        <v>4</v>
      </c>
      <c r="B1064" s="4" t="s">
        <v>5</v>
      </c>
    </row>
    <row r="1065" spans="1:8">
      <c r="A1065" t="n">
        <v>11985</v>
      </c>
      <c r="B1065" s="45" t="n">
        <v>28</v>
      </c>
    </row>
    <row r="1066" spans="1:8">
      <c r="A1066" t="s">
        <v>4</v>
      </c>
      <c r="B1066" s="4" t="s">
        <v>5</v>
      </c>
      <c r="C1066" s="4" t="s">
        <v>7</v>
      </c>
      <c r="D1066" s="4" t="s">
        <v>11</v>
      </c>
      <c r="E1066" s="4" t="s">
        <v>11</v>
      </c>
      <c r="F1066" s="4" t="s">
        <v>7</v>
      </c>
    </row>
    <row r="1067" spans="1:8">
      <c r="A1067" t="n">
        <v>11986</v>
      </c>
      <c r="B1067" s="47" t="n">
        <v>25</v>
      </c>
      <c r="C1067" s="7" t="n">
        <v>1</v>
      </c>
      <c r="D1067" s="7" t="n">
        <v>260</v>
      </c>
      <c r="E1067" s="7" t="n">
        <v>280</v>
      </c>
      <c r="F1067" s="7" t="n">
        <v>2</v>
      </c>
    </row>
    <row r="1068" spans="1:8">
      <c r="A1068" t="s">
        <v>4</v>
      </c>
      <c r="B1068" s="4" t="s">
        <v>5</v>
      </c>
      <c r="C1068" s="4" t="s">
        <v>7</v>
      </c>
      <c r="D1068" s="4" t="s">
        <v>11</v>
      </c>
      <c r="E1068" s="4" t="s">
        <v>8</v>
      </c>
    </row>
    <row r="1069" spans="1:8">
      <c r="A1069" t="n">
        <v>11993</v>
      </c>
      <c r="B1069" s="30" t="n">
        <v>51</v>
      </c>
      <c r="C1069" s="7" t="n">
        <v>4</v>
      </c>
      <c r="D1069" s="7" t="n">
        <v>4</v>
      </c>
      <c r="E1069" s="7" t="s">
        <v>192</v>
      </c>
    </row>
    <row r="1070" spans="1:8">
      <c r="A1070" t="s">
        <v>4</v>
      </c>
      <c r="B1070" s="4" t="s">
        <v>5</v>
      </c>
      <c r="C1070" s="4" t="s">
        <v>11</v>
      </c>
    </row>
    <row r="1071" spans="1:8">
      <c r="A1071" t="n">
        <v>12006</v>
      </c>
      <c r="B1071" s="25" t="n">
        <v>16</v>
      </c>
      <c r="C1071" s="7" t="n">
        <v>0</v>
      </c>
    </row>
    <row r="1072" spans="1:8">
      <c r="A1072" t="s">
        <v>4</v>
      </c>
      <c r="B1072" s="4" t="s">
        <v>5</v>
      </c>
      <c r="C1072" s="4" t="s">
        <v>11</v>
      </c>
      <c r="D1072" s="4" t="s">
        <v>7</v>
      </c>
      <c r="E1072" s="4" t="s">
        <v>13</v>
      </c>
      <c r="F1072" s="4" t="s">
        <v>185</v>
      </c>
      <c r="G1072" s="4" t="s">
        <v>7</v>
      </c>
      <c r="H1072" s="4" t="s">
        <v>7</v>
      </c>
    </row>
    <row r="1073" spans="1:8">
      <c r="A1073" t="n">
        <v>12009</v>
      </c>
      <c r="B1073" s="44" t="n">
        <v>26</v>
      </c>
      <c r="C1073" s="7" t="n">
        <v>4</v>
      </c>
      <c r="D1073" s="7" t="n">
        <v>17</v>
      </c>
      <c r="E1073" s="7" t="n">
        <v>7432</v>
      </c>
      <c r="F1073" s="7" t="s">
        <v>200</v>
      </c>
      <c r="G1073" s="7" t="n">
        <v>2</v>
      </c>
      <c r="H1073" s="7" t="n">
        <v>0</v>
      </c>
    </row>
    <row r="1074" spans="1:8">
      <c r="A1074" t="s">
        <v>4</v>
      </c>
      <c r="B1074" s="4" t="s">
        <v>5</v>
      </c>
    </row>
    <row r="1075" spans="1:8">
      <c r="A1075" t="n">
        <v>12036</v>
      </c>
      <c r="B1075" s="45" t="n">
        <v>28</v>
      </c>
    </row>
    <row r="1076" spans="1:8">
      <c r="A1076" t="s">
        <v>4</v>
      </c>
      <c r="B1076" s="4" t="s">
        <v>5</v>
      </c>
      <c r="C1076" s="4" t="s">
        <v>11</v>
      </c>
      <c r="D1076" s="4" t="s">
        <v>7</v>
      </c>
    </row>
    <row r="1077" spans="1:8">
      <c r="A1077" t="n">
        <v>12037</v>
      </c>
      <c r="B1077" s="48" t="n">
        <v>89</v>
      </c>
      <c r="C1077" s="7" t="n">
        <v>65533</v>
      </c>
      <c r="D1077" s="7" t="n">
        <v>1</v>
      </c>
    </row>
    <row r="1078" spans="1:8">
      <c r="A1078" t="s">
        <v>4</v>
      </c>
      <c r="B1078" s="4" t="s">
        <v>5</v>
      </c>
      <c r="C1078" s="4" t="s">
        <v>11</v>
      </c>
      <c r="D1078" s="4" t="s">
        <v>7</v>
      </c>
    </row>
    <row r="1079" spans="1:8">
      <c r="A1079" t="n">
        <v>12041</v>
      </c>
      <c r="B1079" s="48" t="n">
        <v>89</v>
      </c>
      <c r="C1079" s="7" t="n">
        <v>65533</v>
      </c>
      <c r="D1079" s="7" t="n">
        <v>1</v>
      </c>
    </row>
    <row r="1080" spans="1:8">
      <c r="A1080" t="s">
        <v>4</v>
      </c>
      <c r="B1080" s="4" t="s">
        <v>5</v>
      </c>
      <c r="C1080" s="4" t="s">
        <v>7</v>
      </c>
      <c r="D1080" s="4" t="s">
        <v>11</v>
      </c>
      <c r="E1080" s="4" t="s">
        <v>11</v>
      </c>
      <c r="F1080" s="4" t="s">
        <v>7</v>
      </c>
    </row>
    <row r="1081" spans="1:8">
      <c r="A1081" t="n">
        <v>12045</v>
      </c>
      <c r="B1081" s="47" t="n">
        <v>25</v>
      </c>
      <c r="C1081" s="7" t="n">
        <v>1</v>
      </c>
      <c r="D1081" s="7" t="n">
        <v>65535</v>
      </c>
      <c r="E1081" s="7" t="n">
        <v>65535</v>
      </c>
      <c r="F1081" s="7" t="n">
        <v>0</v>
      </c>
    </row>
    <row r="1082" spans="1:8">
      <c r="A1082" t="s">
        <v>4</v>
      </c>
      <c r="B1082" s="4" t="s">
        <v>5</v>
      </c>
      <c r="C1082" s="4" t="s">
        <v>7</v>
      </c>
      <c r="D1082" s="4" t="s">
        <v>11</v>
      </c>
      <c r="E1082" s="4" t="s">
        <v>13</v>
      </c>
      <c r="F1082" s="4" t="s">
        <v>11</v>
      </c>
    </row>
    <row r="1083" spans="1:8">
      <c r="A1083" t="n">
        <v>12052</v>
      </c>
      <c r="B1083" s="9" t="n">
        <v>50</v>
      </c>
      <c r="C1083" s="7" t="n">
        <v>3</v>
      </c>
      <c r="D1083" s="7" t="n">
        <v>4525</v>
      </c>
      <c r="E1083" s="7" t="n">
        <v>1058642330</v>
      </c>
      <c r="F1083" s="7" t="n">
        <v>2000</v>
      </c>
    </row>
    <row r="1084" spans="1:8">
      <c r="A1084" t="s">
        <v>4</v>
      </c>
      <c r="B1084" s="4" t="s">
        <v>5</v>
      </c>
      <c r="C1084" s="4" t="s">
        <v>7</v>
      </c>
      <c r="D1084" s="4" t="s">
        <v>11</v>
      </c>
      <c r="E1084" s="4" t="s">
        <v>12</v>
      </c>
      <c r="F1084" s="4" t="s">
        <v>11</v>
      </c>
      <c r="G1084" s="4" t="s">
        <v>13</v>
      </c>
      <c r="H1084" s="4" t="s">
        <v>13</v>
      </c>
      <c r="I1084" s="4" t="s">
        <v>11</v>
      </c>
      <c r="J1084" s="4" t="s">
        <v>11</v>
      </c>
      <c r="K1084" s="4" t="s">
        <v>13</v>
      </c>
      <c r="L1084" s="4" t="s">
        <v>13</v>
      </c>
      <c r="M1084" s="4" t="s">
        <v>13</v>
      </c>
      <c r="N1084" s="4" t="s">
        <v>13</v>
      </c>
      <c r="O1084" s="4" t="s">
        <v>8</v>
      </c>
    </row>
    <row r="1085" spans="1:8">
      <c r="A1085" t="n">
        <v>12062</v>
      </c>
      <c r="B1085" s="9" t="n">
        <v>50</v>
      </c>
      <c r="C1085" s="7" t="n">
        <v>0</v>
      </c>
      <c r="D1085" s="7" t="n">
        <v>4527</v>
      </c>
      <c r="E1085" s="7" t="n">
        <v>1</v>
      </c>
      <c r="F1085" s="7" t="n">
        <v>0</v>
      </c>
      <c r="G1085" s="7" t="n">
        <v>0</v>
      </c>
      <c r="H1085" s="7" t="n">
        <v>0</v>
      </c>
      <c r="I1085" s="7" t="n">
        <v>0</v>
      </c>
      <c r="J1085" s="7" t="n">
        <v>65533</v>
      </c>
      <c r="K1085" s="7" t="n">
        <v>0</v>
      </c>
      <c r="L1085" s="7" t="n">
        <v>0</v>
      </c>
      <c r="M1085" s="7" t="n">
        <v>0</v>
      </c>
      <c r="N1085" s="7" t="n">
        <v>0</v>
      </c>
      <c r="O1085" s="7" t="s">
        <v>14</v>
      </c>
    </row>
    <row r="1086" spans="1:8">
      <c r="A1086" t="s">
        <v>4</v>
      </c>
      <c r="B1086" s="4" t="s">
        <v>5</v>
      </c>
      <c r="C1086" s="4" t="s">
        <v>7</v>
      </c>
      <c r="D1086" s="4" t="s">
        <v>7</v>
      </c>
      <c r="E1086" s="4" t="s">
        <v>12</v>
      </c>
      <c r="F1086" s="4" t="s">
        <v>12</v>
      </c>
      <c r="G1086" s="4" t="s">
        <v>12</v>
      </c>
      <c r="H1086" s="4" t="s">
        <v>11</v>
      </c>
    </row>
    <row r="1087" spans="1:8">
      <c r="A1087" t="n">
        <v>12101</v>
      </c>
      <c r="B1087" s="38" t="n">
        <v>45</v>
      </c>
      <c r="C1087" s="7" t="n">
        <v>2</v>
      </c>
      <c r="D1087" s="7" t="n">
        <v>3</v>
      </c>
      <c r="E1087" s="7" t="n">
        <v>-10.5799999237061</v>
      </c>
      <c r="F1087" s="7" t="n">
        <v>11.1000003814697</v>
      </c>
      <c r="G1087" s="7" t="n">
        <v>55.7700004577637</v>
      </c>
      <c r="H1087" s="7" t="n">
        <v>0</v>
      </c>
    </row>
    <row r="1088" spans="1:8">
      <c r="A1088" t="s">
        <v>4</v>
      </c>
      <c r="B1088" s="4" t="s">
        <v>5</v>
      </c>
      <c r="C1088" s="4" t="s">
        <v>7</v>
      </c>
      <c r="D1088" s="4" t="s">
        <v>7</v>
      </c>
      <c r="E1088" s="4" t="s">
        <v>12</v>
      </c>
      <c r="F1088" s="4" t="s">
        <v>12</v>
      </c>
      <c r="G1088" s="4" t="s">
        <v>12</v>
      </c>
      <c r="H1088" s="4" t="s">
        <v>11</v>
      </c>
      <c r="I1088" s="4" t="s">
        <v>7</v>
      </c>
    </row>
    <row r="1089" spans="1:15">
      <c r="A1089" t="n">
        <v>12118</v>
      </c>
      <c r="B1089" s="38" t="n">
        <v>45</v>
      </c>
      <c r="C1089" s="7" t="n">
        <v>4</v>
      </c>
      <c r="D1089" s="7" t="n">
        <v>3</v>
      </c>
      <c r="E1089" s="7" t="n">
        <v>345.910003662109</v>
      </c>
      <c r="F1089" s="7" t="n">
        <v>202.279998779297</v>
      </c>
      <c r="G1089" s="7" t="n">
        <v>360</v>
      </c>
      <c r="H1089" s="7" t="n">
        <v>0</v>
      </c>
      <c r="I1089" s="7" t="n">
        <v>1</v>
      </c>
    </row>
    <row r="1090" spans="1:15">
      <c r="A1090" t="s">
        <v>4</v>
      </c>
      <c r="B1090" s="4" t="s">
        <v>5</v>
      </c>
      <c r="C1090" s="4" t="s">
        <v>7</v>
      </c>
      <c r="D1090" s="4" t="s">
        <v>7</v>
      </c>
      <c r="E1090" s="4" t="s">
        <v>12</v>
      </c>
      <c r="F1090" s="4" t="s">
        <v>11</v>
      </c>
    </row>
    <row r="1091" spans="1:15">
      <c r="A1091" t="n">
        <v>12136</v>
      </c>
      <c r="B1091" s="38" t="n">
        <v>45</v>
      </c>
      <c r="C1091" s="7" t="n">
        <v>5</v>
      </c>
      <c r="D1091" s="7" t="n">
        <v>3</v>
      </c>
      <c r="E1091" s="7" t="n">
        <v>17.7000007629395</v>
      </c>
      <c r="F1091" s="7" t="n">
        <v>0</v>
      </c>
    </row>
    <row r="1092" spans="1:15">
      <c r="A1092" t="s">
        <v>4</v>
      </c>
      <c r="B1092" s="4" t="s">
        <v>5</v>
      </c>
      <c r="C1092" s="4" t="s">
        <v>7</v>
      </c>
      <c r="D1092" s="4" t="s">
        <v>7</v>
      </c>
      <c r="E1092" s="4" t="s">
        <v>12</v>
      </c>
      <c r="F1092" s="4" t="s">
        <v>11</v>
      </c>
    </row>
    <row r="1093" spans="1:15">
      <c r="A1093" t="n">
        <v>12145</v>
      </c>
      <c r="B1093" s="38" t="n">
        <v>45</v>
      </c>
      <c r="C1093" s="7" t="n">
        <v>11</v>
      </c>
      <c r="D1093" s="7" t="n">
        <v>3</v>
      </c>
      <c r="E1093" s="7" t="n">
        <v>36.9000015258789</v>
      </c>
      <c r="F1093" s="7" t="n">
        <v>0</v>
      </c>
    </row>
    <row r="1094" spans="1:15">
      <c r="A1094" t="s">
        <v>4</v>
      </c>
      <c r="B1094" s="4" t="s">
        <v>5</v>
      </c>
      <c r="C1094" s="4" t="s">
        <v>7</v>
      </c>
      <c r="D1094" s="4" t="s">
        <v>7</v>
      </c>
      <c r="E1094" s="4" t="s">
        <v>12</v>
      </c>
      <c r="F1094" s="4" t="s">
        <v>12</v>
      </c>
      <c r="G1094" s="4" t="s">
        <v>12</v>
      </c>
      <c r="H1094" s="4" t="s">
        <v>11</v>
      </c>
    </row>
    <row r="1095" spans="1:15">
      <c r="A1095" t="n">
        <v>12154</v>
      </c>
      <c r="B1095" s="38" t="n">
        <v>45</v>
      </c>
      <c r="C1095" s="7" t="n">
        <v>2</v>
      </c>
      <c r="D1095" s="7" t="n">
        <v>3</v>
      </c>
      <c r="E1095" s="7" t="n">
        <v>-10.5799999237061</v>
      </c>
      <c r="F1095" s="7" t="n">
        <v>16.0699996948242</v>
      </c>
      <c r="G1095" s="7" t="n">
        <v>55.7700004577637</v>
      </c>
      <c r="H1095" s="7" t="n">
        <v>4000</v>
      </c>
    </row>
    <row r="1096" spans="1:15">
      <c r="A1096" t="s">
        <v>4</v>
      </c>
      <c r="B1096" s="4" t="s">
        <v>5</v>
      </c>
      <c r="C1096" s="4" t="s">
        <v>7</v>
      </c>
      <c r="D1096" s="4" t="s">
        <v>7</v>
      </c>
      <c r="E1096" s="4" t="s">
        <v>12</v>
      </c>
      <c r="F1096" s="4" t="s">
        <v>12</v>
      </c>
      <c r="G1096" s="4" t="s">
        <v>12</v>
      </c>
      <c r="H1096" s="4" t="s">
        <v>11</v>
      </c>
      <c r="I1096" s="4" t="s">
        <v>7</v>
      </c>
    </row>
    <row r="1097" spans="1:15">
      <c r="A1097" t="n">
        <v>12171</v>
      </c>
      <c r="B1097" s="38" t="n">
        <v>45</v>
      </c>
      <c r="C1097" s="7" t="n">
        <v>4</v>
      </c>
      <c r="D1097" s="7" t="n">
        <v>3</v>
      </c>
      <c r="E1097" s="7" t="n">
        <v>338.290008544922</v>
      </c>
      <c r="F1097" s="7" t="n">
        <v>202.279998779297</v>
      </c>
      <c r="G1097" s="7" t="n">
        <v>360</v>
      </c>
      <c r="H1097" s="7" t="n">
        <v>4000</v>
      </c>
      <c r="I1097" s="7" t="n">
        <v>1</v>
      </c>
    </row>
    <row r="1098" spans="1:15">
      <c r="A1098" t="s">
        <v>4</v>
      </c>
      <c r="B1098" s="4" t="s">
        <v>5</v>
      </c>
      <c r="C1098" s="4" t="s">
        <v>7</v>
      </c>
    </row>
    <row r="1099" spans="1:15">
      <c r="A1099" t="n">
        <v>12189</v>
      </c>
      <c r="B1099" s="39" t="n">
        <v>116</v>
      </c>
      <c r="C1099" s="7" t="n">
        <v>0</v>
      </c>
    </row>
    <row r="1100" spans="1:15">
      <c r="A1100" t="s">
        <v>4</v>
      </c>
      <c r="B1100" s="4" t="s">
        <v>5</v>
      </c>
      <c r="C1100" s="4" t="s">
        <v>7</v>
      </c>
      <c r="D1100" s="4" t="s">
        <v>11</v>
      </c>
    </row>
    <row r="1101" spans="1:15">
      <c r="A1101" t="n">
        <v>12191</v>
      </c>
      <c r="B1101" s="39" t="n">
        <v>116</v>
      </c>
      <c r="C1101" s="7" t="n">
        <v>2</v>
      </c>
      <c r="D1101" s="7" t="n">
        <v>1</v>
      </c>
    </row>
    <row r="1102" spans="1:15">
      <c r="A1102" t="s">
        <v>4</v>
      </c>
      <c r="B1102" s="4" t="s">
        <v>5</v>
      </c>
      <c r="C1102" s="4" t="s">
        <v>7</v>
      </c>
      <c r="D1102" s="4" t="s">
        <v>13</v>
      </c>
    </row>
    <row r="1103" spans="1:15">
      <c r="A1103" t="n">
        <v>12195</v>
      </c>
      <c r="B1103" s="39" t="n">
        <v>116</v>
      </c>
      <c r="C1103" s="7" t="n">
        <v>5</v>
      </c>
      <c r="D1103" s="7" t="n">
        <v>1120403456</v>
      </c>
    </row>
    <row r="1104" spans="1:15">
      <c r="A1104" t="s">
        <v>4</v>
      </c>
      <c r="B1104" s="4" t="s">
        <v>5</v>
      </c>
      <c r="C1104" s="4" t="s">
        <v>7</v>
      </c>
      <c r="D1104" s="4" t="s">
        <v>11</v>
      </c>
    </row>
    <row r="1105" spans="1:9">
      <c r="A1105" t="n">
        <v>12201</v>
      </c>
      <c r="B1105" s="39" t="n">
        <v>116</v>
      </c>
      <c r="C1105" s="7" t="n">
        <v>6</v>
      </c>
      <c r="D1105" s="7" t="n">
        <v>1</v>
      </c>
    </row>
    <row r="1106" spans="1:9">
      <c r="A1106" t="s">
        <v>4</v>
      </c>
      <c r="B1106" s="4" t="s">
        <v>5</v>
      </c>
      <c r="C1106" s="4" t="s">
        <v>11</v>
      </c>
      <c r="D1106" s="4" t="s">
        <v>13</v>
      </c>
    </row>
    <row r="1107" spans="1:9">
      <c r="A1107" t="n">
        <v>12205</v>
      </c>
      <c r="B1107" s="28" t="n">
        <v>43</v>
      </c>
      <c r="C1107" s="7" t="n">
        <v>0</v>
      </c>
      <c r="D1107" s="7" t="n">
        <v>1</v>
      </c>
    </row>
    <row r="1108" spans="1:9">
      <c r="A1108" t="s">
        <v>4</v>
      </c>
      <c r="B1108" s="4" t="s">
        <v>5</v>
      </c>
      <c r="C1108" s="4" t="s">
        <v>11</v>
      </c>
      <c r="D1108" s="4" t="s">
        <v>13</v>
      </c>
    </row>
    <row r="1109" spans="1:9">
      <c r="A1109" t="n">
        <v>12212</v>
      </c>
      <c r="B1109" s="28" t="n">
        <v>43</v>
      </c>
      <c r="C1109" s="7" t="n">
        <v>11</v>
      </c>
      <c r="D1109" s="7" t="n">
        <v>1</v>
      </c>
    </row>
    <row r="1110" spans="1:9">
      <c r="A1110" t="s">
        <v>4</v>
      </c>
      <c r="B1110" s="4" t="s">
        <v>5</v>
      </c>
      <c r="C1110" s="4" t="s">
        <v>11</v>
      </c>
      <c r="D1110" s="4" t="s">
        <v>13</v>
      </c>
    </row>
    <row r="1111" spans="1:9">
      <c r="A1111" t="n">
        <v>12219</v>
      </c>
      <c r="B1111" s="28" t="n">
        <v>43</v>
      </c>
      <c r="C1111" s="7" t="n">
        <v>1</v>
      </c>
      <c r="D1111" s="7" t="n">
        <v>1</v>
      </c>
    </row>
    <row r="1112" spans="1:9">
      <c r="A1112" t="s">
        <v>4</v>
      </c>
      <c r="B1112" s="4" t="s">
        <v>5</v>
      </c>
      <c r="C1112" s="4" t="s">
        <v>11</v>
      </c>
      <c r="D1112" s="4" t="s">
        <v>13</v>
      </c>
    </row>
    <row r="1113" spans="1:9">
      <c r="A1113" t="n">
        <v>12226</v>
      </c>
      <c r="B1113" s="28" t="n">
        <v>43</v>
      </c>
      <c r="C1113" s="7" t="n">
        <v>2</v>
      </c>
      <c r="D1113" s="7" t="n">
        <v>1</v>
      </c>
    </row>
    <row r="1114" spans="1:9">
      <c r="A1114" t="s">
        <v>4</v>
      </c>
      <c r="B1114" s="4" t="s">
        <v>5</v>
      </c>
      <c r="C1114" s="4" t="s">
        <v>11</v>
      </c>
      <c r="D1114" s="4" t="s">
        <v>13</v>
      </c>
    </row>
    <row r="1115" spans="1:9">
      <c r="A1115" t="n">
        <v>12233</v>
      </c>
      <c r="B1115" s="28" t="n">
        <v>43</v>
      </c>
      <c r="C1115" s="7" t="n">
        <v>3</v>
      </c>
      <c r="D1115" s="7" t="n">
        <v>1</v>
      </c>
    </row>
    <row r="1116" spans="1:9">
      <c r="A1116" t="s">
        <v>4</v>
      </c>
      <c r="B1116" s="4" t="s">
        <v>5</v>
      </c>
      <c r="C1116" s="4" t="s">
        <v>11</v>
      </c>
      <c r="D1116" s="4" t="s">
        <v>13</v>
      </c>
    </row>
    <row r="1117" spans="1:9">
      <c r="A1117" t="n">
        <v>12240</v>
      </c>
      <c r="B1117" s="28" t="n">
        <v>43</v>
      </c>
      <c r="C1117" s="7" t="n">
        <v>4</v>
      </c>
      <c r="D1117" s="7" t="n">
        <v>1</v>
      </c>
    </row>
    <row r="1118" spans="1:9">
      <c r="A1118" t="s">
        <v>4</v>
      </c>
      <c r="B1118" s="4" t="s">
        <v>5</v>
      </c>
      <c r="C1118" s="4" t="s">
        <v>11</v>
      </c>
      <c r="D1118" s="4" t="s">
        <v>13</v>
      </c>
    </row>
    <row r="1119" spans="1:9">
      <c r="A1119" t="n">
        <v>12247</v>
      </c>
      <c r="B1119" s="28" t="n">
        <v>43</v>
      </c>
      <c r="C1119" s="7" t="n">
        <v>5</v>
      </c>
      <c r="D1119" s="7" t="n">
        <v>1</v>
      </c>
    </row>
    <row r="1120" spans="1:9">
      <c r="A1120" t="s">
        <v>4</v>
      </c>
      <c r="B1120" s="4" t="s">
        <v>5</v>
      </c>
      <c r="C1120" s="4" t="s">
        <v>11</v>
      </c>
      <c r="D1120" s="4" t="s">
        <v>13</v>
      </c>
    </row>
    <row r="1121" spans="1:4">
      <c r="A1121" t="n">
        <v>12254</v>
      </c>
      <c r="B1121" s="28" t="n">
        <v>43</v>
      </c>
      <c r="C1121" s="7" t="n">
        <v>6</v>
      </c>
      <c r="D1121" s="7" t="n">
        <v>1</v>
      </c>
    </row>
    <row r="1122" spans="1:4">
      <c r="A1122" t="s">
        <v>4</v>
      </c>
      <c r="B1122" s="4" t="s">
        <v>5</v>
      </c>
      <c r="C1122" s="4" t="s">
        <v>11</v>
      </c>
      <c r="D1122" s="4" t="s">
        <v>13</v>
      </c>
    </row>
    <row r="1123" spans="1:4">
      <c r="A1123" t="n">
        <v>12261</v>
      </c>
      <c r="B1123" s="28" t="n">
        <v>43</v>
      </c>
      <c r="C1123" s="7" t="n">
        <v>7</v>
      </c>
      <c r="D1123" s="7" t="n">
        <v>1</v>
      </c>
    </row>
    <row r="1124" spans="1:4">
      <c r="A1124" t="s">
        <v>4</v>
      </c>
      <c r="B1124" s="4" t="s">
        <v>5</v>
      </c>
      <c r="C1124" s="4" t="s">
        <v>11</v>
      </c>
      <c r="D1124" s="4" t="s">
        <v>13</v>
      </c>
    </row>
    <row r="1125" spans="1:4">
      <c r="A1125" t="n">
        <v>12268</v>
      </c>
      <c r="B1125" s="28" t="n">
        <v>43</v>
      </c>
      <c r="C1125" s="7" t="n">
        <v>8</v>
      </c>
      <c r="D1125" s="7" t="n">
        <v>1</v>
      </c>
    </row>
    <row r="1126" spans="1:4">
      <c r="A1126" t="s">
        <v>4</v>
      </c>
      <c r="B1126" s="4" t="s">
        <v>5</v>
      </c>
      <c r="C1126" s="4" t="s">
        <v>11</v>
      </c>
      <c r="D1126" s="4" t="s">
        <v>13</v>
      </c>
    </row>
    <row r="1127" spans="1:4">
      <c r="A1127" t="n">
        <v>12275</v>
      </c>
      <c r="B1127" s="28" t="n">
        <v>43</v>
      </c>
      <c r="C1127" s="7" t="n">
        <v>9</v>
      </c>
      <c r="D1127" s="7" t="n">
        <v>1</v>
      </c>
    </row>
    <row r="1128" spans="1:4">
      <c r="A1128" t="s">
        <v>4</v>
      </c>
      <c r="B1128" s="4" t="s">
        <v>5</v>
      </c>
      <c r="C1128" s="4" t="s">
        <v>11</v>
      </c>
      <c r="D1128" s="4" t="s">
        <v>13</v>
      </c>
    </row>
    <row r="1129" spans="1:4">
      <c r="A1129" t="n">
        <v>12282</v>
      </c>
      <c r="B1129" s="28" t="n">
        <v>43</v>
      </c>
      <c r="C1129" s="7" t="n">
        <v>7033</v>
      </c>
      <c r="D1129" s="7" t="n">
        <v>1</v>
      </c>
    </row>
    <row r="1130" spans="1:4">
      <c r="A1130" t="s">
        <v>4</v>
      </c>
      <c r="B1130" s="4" t="s">
        <v>5</v>
      </c>
      <c r="C1130" s="4" t="s">
        <v>11</v>
      </c>
      <c r="D1130" s="4" t="s">
        <v>13</v>
      </c>
    </row>
    <row r="1131" spans="1:4">
      <c r="A1131" t="n">
        <v>12289</v>
      </c>
      <c r="B1131" s="28" t="n">
        <v>43</v>
      </c>
      <c r="C1131" s="7" t="n">
        <v>7032</v>
      </c>
      <c r="D1131" s="7" t="n">
        <v>1</v>
      </c>
    </row>
    <row r="1132" spans="1:4">
      <c r="A1132" t="s">
        <v>4</v>
      </c>
      <c r="B1132" s="4" t="s">
        <v>5</v>
      </c>
      <c r="C1132" s="4" t="s">
        <v>11</v>
      </c>
      <c r="D1132" s="4" t="s">
        <v>11</v>
      </c>
      <c r="E1132" s="4" t="s">
        <v>12</v>
      </c>
      <c r="F1132" s="4" t="s">
        <v>12</v>
      </c>
      <c r="G1132" s="4" t="s">
        <v>12</v>
      </c>
      <c r="H1132" s="4" t="s">
        <v>12</v>
      </c>
      <c r="I1132" s="4" t="s">
        <v>7</v>
      </c>
      <c r="J1132" s="4" t="s">
        <v>11</v>
      </c>
    </row>
    <row r="1133" spans="1:4">
      <c r="A1133" t="n">
        <v>12296</v>
      </c>
      <c r="B1133" s="40" t="n">
        <v>55</v>
      </c>
      <c r="C1133" s="7" t="n">
        <v>7036</v>
      </c>
      <c r="D1133" s="7" t="n">
        <v>65533</v>
      </c>
      <c r="E1133" s="7" t="n">
        <v>0</v>
      </c>
      <c r="F1133" s="7" t="n">
        <v>40</v>
      </c>
      <c r="G1133" s="7" t="n">
        <v>30</v>
      </c>
      <c r="H1133" s="7" t="n">
        <v>30</v>
      </c>
      <c r="I1133" s="7" t="n">
        <v>0</v>
      </c>
      <c r="J1133" s="7" t="n">
        <v>0</v>
      </c>
    </row>
    <row r="1134" spans="1:4">
      <c r="A1134" t="s">
        <v>4</v>
      </c>
      <c r="B1134" s="4" t="s">
        <v>5</v>
      </c>
      <c r="C1134" s="4" t="s">
        <v>11</v>
      </c>
      <c r="D1134" s="4" t="s">
        <v>12</v>
      </c>
      <c r="E1134" s="4" t="s">
        <v>12</v>
      </c>
      <c r="F1134" s="4" t="s">
        <v>12</v>
      </c>
      <c r="G1134" s="4" t="s">
        <v>12</v>
      </c>
    </row>
    <row r="1135" spans="1:4">
      <c r="A1135" t="n">
        <v>12320</v>
      </c>
      <c r="B1135" s="41" t="n">
        <v>131</v>
      </c>
      <c r="C1135" s="7" t="n">
        <v>7036</v>
      </c>
      <c r="D1135" s="7" t="n">
        <v>1</v>
      </c>
      <c r="E1135" s="7" t="n">
        <v>1</v>
      </c>
      <c r="F1135" s="7" t="n">
        <v>0</v>
      </c>
      <c r="G1135" s="7" t="n">
        <v>0</v>
      </c>
    </row>
    <row r="1136" spans="1:4">
      <c r="A1136" t="s">
        <v>4</v>
      </c>
      <c r="B1136" s="4" t="s">
        <v>5</v>
      </c>
      <c r="C1136" s="4" t="s">
        <v>7</v>
      </c>
      <c r="D1136" s="4" t="s">
        <v>11</v>
      </c>
    </row>
    <row r="1137" spans="1:10">
      <c r="A1137" t="n">
        <v>12339</v>
      </c>
      <c r="B1137" s="38" t="n">
        <v>45</v>
      </c>
      <c r="C1137" s="7" t="n">
        <v>7</v>
      </c>
      <c r="D1137" s="7" t="n">
        <v>255</v>
      </c>
    </row>
    <row r="1138" spans="1:10">
      <c r="A1138" t="s">
        <v>4</v>
      </c>
      <c r="B1138" s="4" t="s">
        <v>5</v>
      </c>
      <c r="C1138" s="4" t="s">
        <v>7</v>
      </c>
      <c r="D1138" s="4" t="s">
        <v>11</v>
      </c>
      <c r="E1138" s="4" t="s">
        <v>11</v>
      </c>
    </row>
    <row r="1139" spans="1:10">
      <c r="A1139" t="n">
        <v>12343</v>
      </c>
      <c r="B1139" s="9" t="n">
        <v>50</v>
      </c>
      <c r="C1139" s="7" t="n">
        <v>1</v>
      </c>
      <c r="D1139" s="7" t="n">
        <v>4525</v>
      </c>
      <c r="E1139" s="7" t="n">
        <v>1000</v>
      </c>
    </row>
    <row r="1140" spans="1:10">
      <c r="A1140" t="s">
        <v>4</v>
      </c>
      <c r="B1140" s="4" t="s">
        <v>5</v>
      </c>
      <c r="C1140" s="4" t="s">
        <v>7</v>
      </c>
      <c r="D1140" s="4" t="s">
        <v>11</v>
      </c>
      <c r="E1140" s="4" t="s">
        <v>12</v>
      </c>
    </row>
    <row r="1141" spans="1:10">
      <c r="A1141" t="n">
        <v>12349</v>
      </c>
      <c r="B1141" s="18" t="n">
        <v>58</v>
      </c>
      <c r="C1141" s="7" t="n">
        <v>101</v>
      </c>
      <c r="D1141" s="7" t="n">
        <v>300</v>
      </c>
      <c r="E1141" s="7" t="n">
        <v>1</v>
      </c>
    </row>
    <row r="1142" spans="1:10">
      <c r="A1142" t="s">
        <v>4</v>
      </c>
      <c r="B1142" s="4" t="s">
        <v>5</v>
      </c>
      <c r="C1142" s="4" t="s">
        <v>7</v>
      </c>
      <c r="D1142" s="4" t="s">
        <v>11</v>
      </c>
    </row>
    <row r="1143" spans="1:10">
      <c r="A1143" t="n">
        <v>12357</v>
      </c>
      <c r="B1143" s="18" t="n">
        <v>58</v>
      </c>
      <c r="C1143" s="7" t="n">
        <v>254</v>
      </c>
      <c r="D1143" s="7" t="n">
        <v>0</v>
      </c>
    </row>
    <row r="1144" spans="1:10">
      <c r="A1144" t="s">
        <v>4</v>
      </c>
      <c r="B1144" s="4" t="s">
        <v>5</v>
      </c>
      <c r="C1144" s="4" t="s">
        <v>7</v>
      </c>
      <c r="D1144" s="4" t="s">
        <v>7</v>
      </c>
      <c r="E1144" s="4" t="s">
        <v>12</v>
      </c>
      <c r="F1144" s="4" t="s">
        <v>12</v>
      </c>
      <c r="G1144" s="4" t="s">
        <v>12</v>
      </c>
      <c r="H1144" s="4" t="s">
        <v>11</v>
      </c>
    </row>
    <row r="1145" spans="1:10">
      <c r="A1145" t="n">
        <v>12361</v>
      </c>
      <c r="B1145" s="38" t="n">
        <v>45</v>
      </c>
      <c r="C1145" s="7" t="n">
        <v>2</v>
      </c>
      <c r="D1145" s="7" t="n">
        <v>3</v>
      </c>
      <c r="E1145" s="7" t="n">
        <v>0</v>
      </c>
      <c r="F1145" s="7" t="n">
        <v>1.35000002384186</v>
      </c>
      <c r="G1145" s="7" t="n">
        <v>57.0999984741211</v>
      </c>
      <c r="H1145" s="7" t="n">
        <v>0</v>
      </c>
    </row>
    <row r="1146" spans="1:10">
      <c r="A1146" t="s">
        <v>4</v>
      </c>
      <c r="B1146" s="4" t="s">
        <v>5</v>
      </c>
      <c r="C1146" s="4" t="s">
        <v>7</v>
      </c>
      <c r="D1146" s="4" t="s">
        <v>7</v>
      </c>
      <c r="E1146" s="4" t="s">
        <v>12</v>
      </c>
      <c r="F1146" s="4" t="s">
        <v>12</v>
      </c>
      <c r="G1146" s="4" t="s">
        <v>12</v>
      </c>
      <c r="H1146" s="4" t="s">
        <v>11</v>
      </c>
      <c r="I1146" s="4" t="s">
        <v>7</v>
      </c>
    </row>
    <row r="1147" spans="1:10">
      <c r="A1147" t="n">
        <v>12378</v>
      </c>
      <c r="B1147" s="38" t="n">
        <v>45</v>
      </c>
      <c r="C1147" s="7" t="n">
        <v>4</v>
      </c>
      <c r="D1147" s="7" t="n">
        <v>3</v>
      </c>
      <c r="E1147" s="7" t="n">
        <v>4.36999988555908</v>
      </c>
      <c r="F1147" s="7" t="n">
        <v>0</v>
      </c>
      <c r="G1147" s="7" t="n">
        <v>334</v>
      </c>
      <c r="H1147" s="7" t="n">
        <v>0</v>
      </c>
      <c r="I1147" s="7" t="n">
        <v>1</v>
      </c>
    </row>
    <row r="1148" spans="1:10">
      <c r="A1148" t="s">
        <v>4</v>
      </c>
      <c r="B1148" s="4" t="s">
        <v>5</v>
      </c>
      <c r="C1148" s="4" t="s">
        <v>7</v>
      </c>
      <c r="D1148" s="4" t="s">
        <v>7</v>
      </c>
      <c r="E1148" s="4" t="s">
        <v>12</v>
      </c>
      <c r="F1148" s="4" t="s">
        <v>11</v>
      </c>
    </row>
    <row r="1149" spans="1:10">
      <c r="A1149" t="n">
        <v>12396</v>
      </c>
      <c r="B1149" s="38" t="n">
        <v>45</v>
      </c>
      <c r="C1149" s="7" t="n">
        <v>5</v>
      </c>
      <c r="D1149" s="7" t="n">
        <v>3</v>
      </c>
      <c r="E1149" s="7" t="n">
        <v>9.10000038146973</v>
      </c>
      <c r="F1149" s="7" t="n">
        <v>0</v>
      </c>
    </row>
    <row r="1150" spans="1:10">
      <c r="A1150" t="s">
        <v>4</v>
      </c>
      <c r="B1150" s="4" t="s">
        <v>5</v>
      </c>
      <c r="C1150" s="4" t="s">
        <v>7</v>
      </c>
      <c r="D1150" s="4" t="s">
        <v>7</v>
      </c>
      <c r="E1150" s="4" t="s">
        <v>12</v>
      </c>
      <c r="F1150" s="4" t="s">
        <v>11</v>
      </c>
    </row>
    <row r="1151" spans="1:10">
      <c r="A1151" t="n">
        <v>12405</v>
      </c>
      <c r="B1151" s="38" t="n">
        <v>45</v>
      </c>
      <c r="C1151" s="7" t="n">
        <v>11</v>
      </c>
      <c r="D1151" s="7" t="n">
        <v>3</v>
      </c>
      <c r="E1151" s="7" t="n">
        <v>52.4000015258789</v>
      </c>
      <c r="F1151" s="7" t="n">
        <v>0</v>
      </c>
    </row>
    <row r="1152" spans="1:10">
      <c r="A1152" t="s">
        <v>4</v>
      </c>
      <c r="B1152" s="4" t="s">
        <v>5</v>
      </c>
      <c r="C1152" s="4" t="s">
        <v>7</v>
      </c>
      <c r="D1152" s="4" t="s">
        <v>7</v>
      </c>
      <c r="E1152" s="4" t="s">
        <v>12</v>
      </c>
      <c r="F1152" s="4" t="s">
        <v>12</v>
      </c>
      <c r="G1152" s="4" t="s">
        <v>12</v>
      </c>
      <c r="H1152" s="4" t="s">
        <v>11</v>
      </c>
    </row>
    <row r="1153" spans="1:9">
      <c r="A1153" t="n">
        <v>12414</v>
      </c>
      <c r="B1153" s="38" t="n">
        <v>45</v>
      </c>
      <c r="C1153" s="7" t="n">
        <v>2</v>
      </c>
      <c r="D1153" s="7" t="n">
        <v>3</v>
      </c>
      <c r="E1153" s="7" t="n">
        <v>0</v>
      </c>
      <c r="F1153" s="7" t="n">
        <v>1.89999997615814</v>
      </c>
      <c r="G1153" s="7" t="n">
        <v>57.0999984741211</v>
      </c>
      <c r="H1153" s="7" t="n">
        <v>4000</v>
      </c>
    </row>
    <row r="1154" spans="1:9">
      <c r="A1154" t="s">
        <v>4</v>
      </c>
      <c r="B1154" s="4" t="s">
        <v>5</v>
      </c>
      <c r="C1154" s="4" t="s">
        <v>7</v>
      </c>
      <c r="D1154" s="4" t="s">
        <v>7</v>
      </c>
      <c r="E1154" s="4" t="s">
        <v>12</v>
      </c>
      <c r="F1154" s="4" t="s">
        <v>12</v>
      </c>
      <c r="G1154" s="4" t="s">
        <v>12</v>
      </c>
      <c r="H1154" s="4" t="s">
        <v>11</v>
      </c>
      <c r="I1154" s="4" t="s">
        <v>7</v>
      </c>
    </row>
    <row r="1155" spans="1:9">
      <c r="A1155" t="n">
        <v>12431</v>
      </c>
      <c r="B1155" s="38" t="n">
        <v>45</v>
      </c>
      <c r="C1155" s="7" t="n">
        <v>4</v>
      </c>
      <c r="D1155" s="7" t="n">
        <v>3</v>
      </c>
      <c r="E1155" s="7" t="n">
        <v>349.160003662109</v>
      </c>
      <c r="F1155" s="7" t="n">
        <v>0</v>
      </c>
      <c r="G1155" s="7" t="n">
        <v>334</v>
      </c>
      <c r="H1155" s="7" t="n">
        <v>4000</v>
      </c>
      <c r="I1155" s="7" t="n">
        <v>1</v>
      </c>
    </row>
    <row r="1156" spans="1:9">
      <c r="A1156" t="s">
        <v>4</v>
      </c>
      <c r="B1156" s="4" t="s">
        <v>5</v>
      </c>
      <c r="C1156" s="4" t="s">
        <v>7</v>
      </c>
      <c r="D1156" s="4" t="s">
        <v>7</v>
      </c>
      <c r="E1156" s="4" t="s">
        <v>12</v>
      </c>
      <c r="F1156" s="4" t="s">
        <v>11</v>
      </c>
    </row>
    <row r="1157" spans="1:9">
      <c r="A1157" t="n">
        <v>12449</v>
      </c>
      <c r="B1157" s="38" t="n">
        <v>45</v>
      </c>
      <c r="C1157" s="7" t="n">
        <v>5</v>
      </c>
      <c r="D1157" s="7" t="n">
        <v>3</v>
      </c>
      <c r="E1157" s="7" t="n">
        <v>3.90000009536743</v>
      </c>
      <c r="F1157" s="7" t="n">
        <v>4000</v>
      </c>
    </row>
    <row r="1158" spans="1:9">
      <c r="A1158" t="s">
        <v>4</v>
      </c>
      <c r="B1158" s="4" t="s">
        <v>5</v>
      </c>
      <c r="C1158" s="4" t="s">
        <v>7</v>
      </c>
      <c r="D1158" s="4" t="s">
        <v>7</v>
      </c>
      <c r="E1158" s="4" t="s">
        <v>12</v>
      </c>
      <c r="F1158" s="4" t="s">
        <v>11</v>
      </c>
    </row>
    <row r="1159" spans="1:9">
      <c r="A1159" t="n">
        <v>12458</v>
      </c>
      <c r="B1159" s="38" t="n">
        <v>45</v>
      </c>
      <c r="C1159" s="7" t="n">
        <v>11</v>
      </c>
      <c r="D1159" s="7" t="n">
        <v>3</v>
      </c>
      <c r="E1159" s="7" t="n">
        <v>52.4000015258789</v>
      </c>
      <c r="F1159" s="7" t="n">
        <v>4000</v>
      </c>
    </row>
    <row r="1160" spans="1:9">
      <c r="A1160" t="s">
        <v>4</v>
      </c>
      <c r="B1160" s="4" t="s">
        <v>5</v>
      </c>
      <c r="C1160" s="4" t="s">
        <v>11</v>
      </c>
      <c r="D1160" s="4" t="s">
        <v>7</v>
      </c>
    </row>
    <row r="1161" spans="1:9">
      <c r="A1161" t="n">
        <v>12467</v>
      </c>
      <c r="B1161" s="49" t="n">
        <v>56</v>
      </c>
      <c r="C1161" s="7" t="n">
        <v>7036</v>
      </c>
      <c r="D1161" s="7" t="n">
        <v>1</v>
      </c>
    </row>
    <row r="1162" spans="1:9">
      <c r="A1162" t="s">
        <v>4</v>
      </c>
      <c r="B1162" s="4" t="s">
        <v>5</v>
      </c>
      <c r="C1162" s="4" t="s">
        <v>11</v>
      </c>
      <c r="D1162" s="4" t="s">
        <v>12</v>
      </c>
      <c r="E1162" s="4" t="s">
        <v>12</v>
      </c>
      <c r="F1162" s="4" t="s">
        <v>12</v>
      </c>
      <c r="G1162" s="4" t="s">
        <v>12</v>
      </c>
    </row>
    <row r="1163" spans="1:9">
      <c r="A1163" t="n">
        <v>12471</v>
      </c>
      <c r="B1163" s="37" t="n">
        <v>46</v>
      </c>
      <c r="C1163" s="7" t="n">
        <v>7036</v>
      </c>
      <c r="D1163" s="7" t="n">
        <v>0</v>
      </c>
      <c r="E1163" s="7" t="n">
        <v>40</v>
      </c>
      <c r="F1163" s="7" t="n">
        <v>30</v>
      </c>
      <c r="G1163" s="7" t="n">
        <v>180</v>
      </c>
    </row>
    <row r="1164" spans="1:9">
      <c r="A1164" t="s">
        <v>4</v>
      </c>
      <c r="B1164" s="4" t="s">
        <v>5</v>
      </c>
      <c r="C1164" s="4" t="s">
        <v>11</v>
      </c>
      <c r="D1164" s="4" t="s">
        <v>13</v>
      </c>
    </row>
    <row r="1165" spans="1:9">
      <c r="A1165" t="n">
        <v>12490</v>
      </c>
      <c r="B1165" s="28" t="n">
        <v>43</v>
      </c>
      <c r="C1165" s="7" t="n">
        <v>7036</v>
      </c>
      <c r="D1165" s="7" t="n">
        <v>1</v>
      </c>
    </row>
    <row r="1166" spans="1:9">
      <c r="A1166" t="s">
        <v>4</v>
      </c>
      <c r="B1166" s="4" t="s">
        <v>5</v>
      </c>
      <c r="C1166" s="4" t="s">
        <v>7</v>
      </c>
    </row>
    <row r="1167" spans="1:9">
      <c r="A1167" t="n">
        <v>12497</v>
      </c>
      <c r="B1167" s="39" t="n">
        <v>116</v>
      </c>
      <c r="C1167" s="7" t="n">
        <v>0</v>
      </c>
    </row>
    <row r="1168" spans="1:9">
      <c r="A1168" t="s">
        <v>4</v>
      </c>
      <c r="B1168" s="4" t="s">
        <v>5</v>
      </c>
      <c r="C1168" s="4" t="s">
        <v>7</v>
      </c>
      <c r="D1168" s="4" t="s">
        <v>11</v>
      </c>
    </row>
    <row r="1169" spans="1:9">
      <c r="A1169" t="n">
        <v>12499</v>
      </c>
      <c r="B1169" s="39" t="n">
        <v>116</v>
      </c>
      <c r="C1169" s="7" t="n">
        <v>2</v>
      </c>
      <c r="D1169" s="7" t="n">
        <v>1</v>
      </c>
    </row>
    <row r="1170" spans="1:9">
      <c r="A1170" t="s">
        <v>4</v>
      </c>
      <c r="B1170" s="4" t="s">
        <v>5</v>
      </c>
      <c r="C1170" s="4" t="s">
        <v>7</v>
      </c>
      <c r="D1170" s="4" t="s">
        <v>13</v>
      </c>
    </row>
    <row r="1171" spans="1:9">
      <c r="A1171" t="n">
        <v>12503</v>
      </c>
      <c r="B1171" s="39" t="n">
        <v>116</v>
      </c>
      <c r="C1171" s="7" t="n">
        <v>5</v>
      </c>
      <c r="D1171" s="7" t="n">
        <v>1137180672</v>
      </c>
    </row>
    <row r="1172" spans="1:9">
      <c r="A1172" t="s">
        <v>4</v>
      </c>
      <c r="B1172" s="4" t="s">
        <v>5</v>
      </c>
      <c r="C1172" s="4" t="s">
        <v>7</v>
      </c>
      <c r="D1172" s="4" t="s">
        <v>11</v>
      </c>
    </row>
    <row r="1173" spans="1:9">
      <c r="A1173" t="n">
        <v>12509</v>
      </c>
      <c r="B1173" s="39" t="n">
        <v>116</v>
      </c>
      <c r="C1173" s="7" t="n">
        <v>6</v>
      </c>
      <c r="D1173" s="7" t="n">
        <v>1</v>
      </c>
    </row>
    <row r="1174" spans="1:9">
      <c r="A1174" t="s">
        <v>4</v>
      </c>
      <c r="B1174" s="4" t="s">
        <v>5</v>
      </c>
      <c r="C1174" s="4" t="s">
        <v>7</v>
      </c>
      <c r="D1174" s="4" t="s">
        <v>11</v>
      </c>
      <c r="E1174" s="4" t="s">
        <v>11</v>
      </c>
      <c r="F1174" s="4" t="s">
        <v>13</v>
      </c>
    </row>
    <row r="1175" spans="1:9">
      <c r="A1175" t="n">
        <v>12513</v>
      </c>
      <c r="B1175" s="50" t="n">
        <v>84</v>
      </c>
      <c r="C1175" s="7" t="n">
        <v>0</v>
      </c>
      <c r="D1175" s="7" t="n">
        <v>0</v>
      </c>
      <c r="E1175" s="7" t="n">
        <v>0</v>
      </c>
      <c r="F1175" s="7" t="n">
        <v>1053609165</v>
      </c>
    </row>
    <row r="1176" spans="1:9">
      <c r="A1176" t="s">
        <v>4</v>
      </c>
      <c r="B1176" s="4" t="s">
        <v>5</v>
      </c>
      <c r="C1176" s="4" t="s">
        <v>11</v>
      </c>
      <c r="D1176" s="4" t="s">
        <v>7</v>
      </c>
      <c r="E1176" s="4" t="s">
        <v>8</v>
      </c>
      <c r="F1176" s="4" t="s">
        <v>12</v>
      </c>
      <c r="G1176" s="4" t="s">
        <v>12</v>
      </c>
      <c r="H1176" s="4" t="s">
        <v>12</v>
      </c>
    </row>
    <row r="1177" spans="1:9">
      <c r="A1177" t="n">
        <v>12523</v>
      </c>
      <c r="B1177" s="29" t="n">
        <v>48</v>
      </c>
      <c r="C1177" s="7" t="n">
        <v>30</v>
      </c>
      <c r="D1177" s="7" t="n">
        <v>0</v>
      </c>
      <c r="E1177" s="7" t="s">
        <v>154</v>
      </c>
      <c r="F1177" s="7" t="n">
        <v>-1</v>
      </c>
      <c r="G1177" s="7" t="n">
        <v>1</v>
      </c>
      <c r="H1177" s="7" t="n">
        <v>0</v>
      </c>
    </row>
    <row r="1178" spans="1:9">
      <c r="A1178" t="s">
        <v>4</v>
      </c>
      <c r="B1178" s="4" t="s">
        <v>5</v>
      </c>
      <c r="C1178" s="4" t="s">
        <v>11</v>
      </c>
      <c r="D1178" s="4" t="s">
        <v>11</v>
      </c>
      <c r="E1178" s="4" t="s">
        <v>12</v>
      </c>
      <c r="F1178" s="4" t="s">
        <v>12</v>
      </c>
      <c r="G1178" s="4" t="s">
        <v>12</v>
      </c>
      <c r="H1178" s="4" t="s">
        <v>12</v>
      </c>
      <c r="I1178" s="4" t="s">
        <v>7</v>
      </c>
      <c r="J1178" s="4" t="s">
        <v>11</v>
      </c>
    </row>
    <row r="1179" spans="1:9">
      <c r="A1179" t="n">
        <v>12552</v>
      </c>
      <c r="B1179" s="40" t="n">
        <v>55</v>
      </c>
      <c r="C1179" s="7" t="n">
        <v>30</v>
      </c>
      <c r="D1179" s="7" t="n">
        <v>65533</v>
      </c>
      <c r="E1179" s="7" t="n">
        <v>1.13999998569489</v>
      </c>
      <c r="F1179" s="7" t="n">
        <v>-0.0700000002980232</v>
      </c>
      <c r="G1179" s="7" t="n">
        <v>45.0800018310547</v>
      </c>
      <c r="H1179" s="7" t="n">
        <v>4</v>
      </c>
      <c r="I1179" s="7" t="n">
        <v>0</v>
      </c>
      <c r="J1179" s="7" t="n">
        <v>0</v>
      </c>
    </row>
    <row r="1180" spans="1:9">
      <c r="A1180" t="s">
        <v>4</v>
      </c>
      <c r="B1180" s="4" t="s">
        <v>5</v>
      </c>
      <c r="C1180" s="4" t="s">
        <v>11</v>
      </c>
    </row>
    <row r="1181" spans="1:9">
      <c r="A1181" t="n">
        <v>12576</v>
      </c>
      <c r="B1181" s="25" t="n">
        <v>16</v>
      </c>
      <c r="C1181" s="7" t="n">
        <v>70</v>
      </c>
    </row>
    <row r="1182" spans="1:9">
      <c r="A1182" t="s">
        <v>4</v>
      </c>
      <c r="B1182" s="4" t="s">
        <v>5</v>
      </c>
      <c r="C1182" s="4" t="s">
        <v>11</v>
      </c>
      <c r="D1182" s="4" t="s">
        <v>7</v>
      </c>
      <c r="E1182" s="4" t="s">
        <v>8</v>
      </c>
      <c r="F1182" s="4" t="s">
        <v>12</v>
      </c>
      <c r="G1182" s="4" t="s">
        <v>12</v>
      </c>
      <c r="H1182" s="4" t="s">
        <v>12</v>
      </c>
    </row>
    <row r="1183" spans="1:9">
      <c r="A1183" t="n">
        <v>12579</v>
      </c>
      <c r="B1183" s="29" t="n">
        <v>48</v>
      </c>
      <c r="C1183" s="7" t="n">
        <v>89</v>
      </c>
      <c r="D1183" s="7" t="n">
        <v>0</v>
      </c>
      <c r="E1183" s="7" t="s">
        <v>154</v>
      </c>
      <c r="F1183" s="7" t="n">
        <v>-1</v>
      </c>
      <c r="G1183" s="7" t="n">
        <v>1</v>
      </c>
      <c r="H1183" s="7" t="n">
        <v>0</v>
      </c>
    </row>
    <row r="1184" spans="1:9">
      <c r="A1184" t="s">
        <v>4</v>
      </c>
      <c r="B1184" s="4" t="s">
        <v>5</v>
      </c>
      <c r="C1184" s="4" t="s">
        <v>11</v>
      </c>
      <c r="D1184" s="4" t="s">
        <v>11</v>
      </c>
      <c r="E1184" s="4" t="s">
        <v>12</v>
      </c>
      <c r="F1184" s="4" t="s">
        <v>12</v>
      </c>
      <c r="G1184" s="4" t="s">
        <v>12</v>
      </c>
      <c r="H1184" s="4" t="s">
        <v>12</v>
      </c>
      <c r="I1184" s="4" t="s">
        <v>7</v>
      </c>
      <c r="J1184" s="4" t="s">
        <v>11</v>
      </c>
    </row>
    <row r="1185" spans="1:10">
      <c r="A1185" t="n">
        <v>12608</v>
      </c>
      <c r="B1185" s="40" t="n">
        <v>55</v>
      </c>
      <c r="C1185" s="7" t="n">
        <v>89</v>
      </c>
      <c r="D1185" s="7" t="n">
        <v>65533</v>
      </c>
      <c r="E1185" s="7" t="n">
        <v>-0.790000021457672</v>
      </c>
      <c r="F1185" s="7" t="n">
        <v>-0.0700000002980232</v>
      </c>
      <c r="G1185" s="7" t="n">
        <v>44.9199981689453</v>
      </c>
      <c r="H1185" s="7" t="n">
        <v>4</v>
      </c>
      <c r="I1185" s="7" t="n">
        <v>0</v>
      </c>
      <c r="J1185" s="7" t="n">
        <v>0</v>
      </c>
    </row>
    <row r="1186" spans="1:10">
      <c r="A1186" t="s">
        <v>4</v>
      </c>
      <c r="B1186" s="4" t="s">
        <v>5</v>
      </c>
      <c r="C1186" s="4" t="s">
        <v>11</v>
      </c>
    </row>
    <row r="1187" spans="1:10">
      <c r="A1187" t="n">
        <v>12632</v>
      </c>
      <c r="B1187" s="25" t="n">
        <v>16</v>
      </c>
      <c r="C1187" s="7" t="n">
        <v>70</v>
      </c>
    </row>
    <row r="1188" spans="1:10">
      <c r="A1188" t="s">
        <v>4</v>
      </c>
      <c r="B1188" s="4" t="s">
        <v>5</v>
      </c>
      <c r="C1188" s="4" t="s">
        <v>11</v>
      </c>
      <c r="D1188" s="4" t="s">
        <v>7</v>
      </c>
      <c r="E1188" s="4" t="s">
        <v>8</v>
      </c>
      <c r="F1188" s="4" t="s">
        <v>12</v>
      </c>
      <c r="G1188" s="4" t="s">
        <v>12</v>
      </c>
      <c r="H1188" s="4" t="s">
        <v>12</v>
      </c>
    </row>
    <row r="1189" spans="1:10">
      <c r="A1189" t="n">
        <v>12635</v>
      </c>
      <c r="B1189" s="29" t="n">
        <v>48</v>
      </c>
      <c r="C1189" s="7" t="n">
        <v>95</v>
      </c>
      <c r="D1189" s="7" t="n">
        <v>0</v>
      </c>
      <c r="E1189" s="7" t="s">
        <v>154</v>
      </c>
      <c r="F1189" s="7" t="n">
        <v>-1</v>
      </c>
      <c r="G1189" s="7" t="n">
        <v>1</v>
      </c>
      <c r="H1189" s="7" t="n">
        <v>0</v>
      </c>
    </row>
    <row r="1190" spans="1:10">
      <c r="A1190" t="s">
        <v>4</v>
      </c>
      <c r="B1190" s="4" t="s">
        <v>5</v>
      </c>
      <c r="C1190" s="4" t="s">
        <v>11</v>
      </c>
      <c r="D1190" s="4" t="s">
        <v>11</v>
      </c>
      <c r="E1190" s="4" t="s">
        <v>12</v>
      </c>
      <c r="F1190" s="4" t="s">
        <v>12</v>
      </c>
      <c r="G1190" s="4" t="s">
        <v>12</v>
      </c>
      <c r="H1190" s="4" t="s">
        <v>12</v>
      </c>
      <c r="I1190" s="4" t="s">
        <v>7</v>
      </c>
      <c r="J1190" s="4" t="s">
        <v>11</v>
      </c>
    </row>
    <row r="1191" spans="1:10">
      <c r="A1191" t="n">
        <v>12664</v>
      </c>
      <c r="B1191" s="40" t="n">
        <v>55</v>
      </c>
      <c r="C1191" s="7" t="n">
        <v>95</v>
      </c>
      <c r="D1191" s="7" t="n">
        <v>65533</v>
      </c>
      <c r="E1191" s="7" t="n">
        <v>5.01999998092651</v>
      </c>
      <c r="F1191" s="7" t="n">
        <v>-0.0700000002980232</v>
      </c>
      <c r="G1191" s="7" t="n">
        <v>39.5499992370605</v>
      </c>
      <c r="H1191" s="7" t="n">
        <v>3.5</v>
      </c>
      <c r="I1191" s="7" t="n">
        <v>0</v>
      </c>
      <c r="J1191" s="7" t="n">
        <v>0</v>
      </c>
    </row>
    <row r="1192" spans="1:10">
      <c r="A1192" t="s">
        <v>4</v>
      </c>
      <c r="B1192" s="4" t="s">
        <v>5</v>
      </c>
      <c r="C1192" s="4" t="s">
        <v>11</v>
      </c>
    </row>
    <row r="1193" spans="1:10">
      <c r="A1193" t="n">
        <v>12688</v>
      </c>
      <c r="B1193" s="25" t="n">
        <v>16</v>
      </c>
      <c r="C1193" s="7" t="n">
        <v>70</v>
      </c>
    </row>
    <row r="1194" spans="1:10">
      <c r="A1194" t="s">
        <v>4</v>
      </c>
      <c r="B1194" s="4" t="s">
        <v>5</v>
      </c>
      <c r="C1194" s="4" t="s">
        <v>11</v>
      </c>
      <c r="D1194" s="4" t="s">
        <v>7</v>
      </c>
      <c r="E1194" s="4" t="s">
        <v>8</v>
      </c>
      <c r="F1194" s="4" t="s">
        <v>12</v>
      </c>
      <c r="G1194" s="4" t="s">
        <v>12</v>
      </c>
      <c r="H1194" s="4" t="s">
        <v>12</v>
      </c>
    </row>
    <row r="1195" spans="1:10">
      <c r="A1195" t="n">
        <v>12691</v>
      </c>
      <c r="B1195" s="29" t="n">
        <v>48</v>
      </c>
      <c r="C1195" s="7" t="n">
        <v>118</v>
      </c>
      <c r="D1195" s="7" t="n">
        <v>0</v>
      </c>
      <c r="E1195" s="7" t="s">
        <v>154</v>
      </c>
      <c r="F1195" s="7" t="n">
        <v>-1</v>
      </c>
      <c r="G1195" s="7" t="n">
        <v>1</v>
      </c>
      <c r="H1195" s="7" t="n">
        <v>0</v>
      </c>
    </row>
    <row r="1196" spans="1:10">
      <c r="A1196" t="s">
        <v>4</v>
      </c>
      <c r="B1196" s="4" t="s">
        <v>5</v>
      </c>
      <c r="C1196" s="4" t="s">
        <v>11</v>
      </c>
      <c r="D1196" s="4" t="s">
        <v>11</v>
      </c>
      <c r="E1196" s="4" t="s">
        <v>12</v>
      </c>
      <c r="F1196" s="4" t="s">
        <v>12</v>
      </c>
      <c r="G1196" s="4" t="s">
        <v>12</v>
      </c>
      <c r="H1196" s="4" t="s">
        <v>12</v>
      </c>
      <c r="I1196" s="4" t="s">
        <v>7</v>
      </c>
      <c r="J1196" s="4" t="s">
        <v>11</v>
      </c>
    </row>
    <row r="1197" spans="1:10">
      <c r="A1197" t="n">
        <v>12720</v>
      </c>
      <c r="B1197" s="40" t="n">
        <v>55</v>
      </c>
      <c r="C1197" s="7" t="n">
        <v>118</v>
      </c>
      <c r="D1197" s="7" t="n">
        <v>65533</v>
      </c>
      <c r="E1197" s="7" t="n">
        <v>5.73000001907349</v>
      </c>
      <c r="F1197" s="7" t="n">
        <v>-0.0700000002980232</v>
      </c>
      <c r="G1197" s="7" t="n">
        <v>39.4199981689453</v>
      </c>
      <c r="H1197" s="7" t="n">
        <v>3.5</v>
      </c>
      <c r="I1197" s="7" t="n">
        <v>0</v>
      </c>
      <c r="J1197" s="7" t="n">
        <v>0</v>
      </c>
    </row>
    <row r="1198" spans="1:10">
      <c r="A1198" t="s">
        <v>4</v>
      </c>
      <c r="B1198" s="4" t="s">
        <v>5</v>
      </c>
      <c r="C1198" s="4" t="s">
        <v>11</v>
      </c>
    </row>
    <row r="1199" spans="1:10">
      <c r="A1199" t="n">
        <v>12744</v>
      </c>
      <c r="B1199" s="25" t="n">
        <v>16</v>
      </c>
      <c r="C1199" s="7" t="n">
        <v>200</v>
      </c>
    </row>
    <row r="1200" spans="1:10">
      <c r="A1200" t="s">
        <v>4</v>
      </c>
      <c r="B1200" s="4" t="s">
        <v>5</v>
      </c>
      <c r="C1200" s="4" t="s">
        <v>11</v>
      </c>
      <c r="D1200" s="4" t="s">
        <v>7</v>
      </c>
      <c r="E1200" s="4" t="s">
        <v>8</v>
      </c>
      <c r="F1200" s="4" t="s">
        <v>12</v>
      </c>
      <c r="G1200" s="4" t="s">
        <v>12</v>
      </c>
      <c r="H1200" s="4" t="s">
        <v>12</v>
      </c>
    </row>
    <row r="1201" spans="1:10">
      <c r="A1201" t="n">
        <v>12747</v>
      </c>
      <c r="B1201" s="29" t="n">
        <v>48</v>
      </c>
      <c r="C1201" s="7" t="n">
        <v>110</v>
      </c>
      <c r="D1201" s="7" t="n">
        <v>0</v>
      </c>
      <c r="E1201" s="7" t="s">
        <v>154</v>
      </c>
      <c r="F1201" s="7" t="n">
        <v>-1</v>
      </c>
      <c r="G1201" s="7" t="n">
        <v>1</v>
      </c>
      <c r="H1201" s="7" t="n">
        <v>0</v>
      </c>
    </row>
    <row r="1202" spans="1:10">
      <c r="A1202" t="s">
        <v>4</v>
      </c>
      <c r="B1202" s="4" t="s">
        <v>5</v>
      </c>
      <c r="C1202" s="4" t="s">
        <v>11</v>
      </c>
      <c r="D1202" s="4" t="s">
        <v>11</v>
      </c>
      <c r="E1202" s="4" t="s">
        <v>12</v>
      </c>
      <c r="F1202" s="4" t="s">
        <v>12</v>
      </c>
      <c r="G1202" s="4" t="s">
        <v>12</v>
      </c>
      <c r="H1202" s="4" t="s">
        <v>12</v>
      </c>
      <c r="I1202" s="4" t="s">
        <v>7</v>
      </c>
      <c r="J1202" s="4" t="s">
        <v>11</v>
      </c>
    </row>
    <row r="1203" spans="1:10">
      <c r="A1203" t="n">
        <v>12776</v>
      </c>
      <c r="B1203" s="40" t="n">
        <v>55</v>
      </c>
      <c r="C1203" s="7" t="n">
        <v>110</v>
      </c>
      <c r="D1203" s="7" t="n">
        <v>65533</v>
      </c>
      <c r="E1203" s="7" t="n">
        <v>-2.00999999046326</v>
      </c>
      <c r="F1203" s="7" t="n">
        <v>-0.0700000002980232</v>
      </c>
      <c r="G1203" s="7" t="n">
        <v>40.7900009155273</v>
      </c>
      <c r="H1203" s="7" t="n">
        <v>4</v>
      </c>
      <c r="I1203" s="7" t="n">
        <v>0</v>
      </c>
      <c r="J1203" s="7" t="n">
        <v>0</v>
      </c>
    </row>
    <row r="1204" spans="1:10">
      <c r="A1204" t="s">
        <v>4</v>
      </c>
      <c r="B1204" s="4" t="s">
        <v>5</v>
      </c>
      <c r="C1204" s="4" t="s">
        <v>11</v>
      </c>
    </row>
    <row r="1205" spans="1:10">
      <c r="A1205" t="n">
        <v>12800</v>
      </c>
      <c r="B1205" s="25" t="n">
        <v>16</v>
      </c>
      <c r="C1205" s="7" t="n">
        <v>70</v>
      </c>
    </row>
    <row r="1206" spans="1:10">
      <c r="A1206" t="s">
        <v>4</v>
      </c>
      <c r="B1206" s="4" t="s">
        <v>5</v>
      </c>
      <c r="C1206" s="4" t="s">
        <v>11</v>
      </c>
      <c r="D1206" s="4" t="s">
        <v>7</v>
      </c>
      <c r="E1206" s="4" t="s">
        <v>8</v>
      </c>
      <c r="F1206" s="4" t="s">
        <v>12</v>
      </c>
      <c r="G1206" s="4" t="s">
        <v>12</v>
      </c>
      <c r="H1206" s="4" t="s">
        <v>12</v>
      </c>
    </row>
    <row r="1207" spans="1:10">
      <c r="A1207" t="n">
        <v>12803</v>
      </c>
      <c r="B1207" s="29" t="n">
        <v>48</v>
      </c>
      <c r="C1207" s="7" t="n">
        <v>119</v>
      </c>
      <c r="D1207" s="7" t="n">
        <v>0</v>
      </c>
      <c r="E1207" s="7" t="s">
        <v>154</v>
      </c>
      <c r="F1207" s="7" t="n">
        <v>-1</v>
      </c>
      <c r="G1207" s="7" t="n">
        <v>1</v>
      </c>
      <c r="H1207" s="7" t="n">
        <v>0</v>
      </c>
    </row>
    <row r="1208" spans="1:10">
      <c r="A1208" t="s">
        <v>4</v>
      </c>
      <c r="B1208" s="4" t="s">
        <v>5</v>
      </c>
      <c r="C1208" s="4" t="s">
        <v>11</v>
      </c>
      <c r="D1208" s="4" t="s">
        <v>11</v>
      </c>
      <c r="E1208" s="4" t="s">
        <v>12</v>
      </c>
      <c r="F1208" s="4" t="s">
        <v>12</v>
      </c>
      <c r="G1208" s="4" t="s">
        <v>12</v>
      </c>
      <c r="H1208" s="4" t="s">
        <v>12</v>
      </c>
      <c r="I1208" s="4" t="s">
        <v>7</v>
      </c>
      <c r="J1208" s="4" t="s">
        <v>11</v>
      </c>
    </row>
    <row r="1209" spans="1:10">
      <c r="A1209" t="n">
        <v>12832</v>
      </c>
      <c r="B1209" s="40" t="n">
        <v>55</v>
      </c>
      <c r="C1209" s="7" t="n">
        <v>119</v>
      </c>
      <c r="D1209" s="7" t="n">
        <v>65533</v>
      </c>
      <c r="E1209" s="7" t="n">
        <v>-1.05999994277954</v>
      </c>
      <c r="F1209" s="7" t="n">
        <v>-0.0700000002980232</v>
      </c>
      <c r="G1209" s="7" t="n">
        <v>40.8199996948242</v>
      </c>
      <c r="H1209" s="7" t="n">
        <v>4</v>
      </c>
      <c r="I1209" s="7" t="n">
        <v>0</v>
      </c>
      <c r="J1209" s="7" t="n">
        <v>0</v>
      </c>
    </row>
    <row r="1210" spans="1:10">
      <c r="A1210" t="s">
        <v>4</v>
      </c>
      <c r="B1210" s="4" t="s">
        <v>5</v>
      </c>
      <c r="C1210" s="4" t="s">
        <v>11</v>
      </c>
    </row>
    <row r="1211" spans="1:10">
      <c r="A1211" t="n">
        <v>12856</v>
      </c>
      <c r="B1211" s="25" t="n">
        <v>16</v>
      </c>
      <c r="C1211" s="7" t="n">
        <v>70</v>
      </c>
    </row>
    <row r="1212" spans="1:10">
      <c r="A1212" t="s">
        <v>4</v>
      </c>
      <c r="B1212" s="4" t="s">
        <v>5</v>
      </c>
      <c r="C1212" s="4" t="s">
        <v>11</v>
      </c>
    </row>
    <row r="1213" spans="1:10">
      <c r="A1213" t="n">
        <v>12859</v>
      </c>
      <c r="B1213" s="25" t="n">
        <v>16</v>
      </c>
      <c r="C1213" s="7" t="n">
        <v>200</v>
      </c>
    </row>
    <row r="1214" spans="1:10">
      <c r="A1214" t="s">
        <v>4</v>
      </c>
      <c r="B1214" s="4" t="s">
        <v>5</v>
      </c>
      <c r="C1214" s="4" t="s">
        <v>11</v>
      </c>
      <c r="D1214" s="4" t="s">
        <v>7</v>
      </c>
      <c r="E1214" s="4" t="s">
        <v>8</v>
      </c>
      <c r="F1214" s="4" t="s">
        <v>12</v>
      </c>
      <c r="G1214" s="4" t="s">
        <v>12</v>
      </c>
      <c r="H1214" s="4" t="s">
        <v>12</v>
      </c>
    </row>
    <row r="1215" spans="1:10">
      <c r="A1215" t="n">
        <v>12862</v>
      </c>
      <c r="B1215" s="29" t="n">
        <v>48</v>
      </c>
      <c r="C1215" s="7" t="n">
        <v>100</v>
      </c>
      <c r="D1215" s="7" t="n">
        <v>0</v>
      </c>
      <c r="E1215" s="7" t="s">
        <v>154</v>
      </c>
      <c r="F1215" s="7" t="n">
        <v>-1</v>
      </c>
      <c r="G1215" s="7" t="n">
        <v>1</v>
      </c>
      <c r="H1215" s="7" t="n">
        <v>0</v>
      </c>
    </row>
    <row r="1216" spans="1:10">
      <c r="A1216" t="s">
        <v>4</v>
      </c>
      <c r="B1216" s="4" t="s">
        <v>5</v>
      </c>
      <c r="C1216" s="4" t="s">
        <v>11</v>
      </c>
      <c r="D1216" s="4" t="s">
        <v>11</v>
      </c>
      <c r="E1216" s="4" t="s">
        <v>12</v>
      </c>
      <c r="F1216" s="4" t="s">
        <v>12</v>
      </c>
      <c r="G1216" s="4" t="s">
        <v>12</v>
      </c>
      <c r="H1216" s="4" t="s">
        <v>12</v>
      </c>
      <c r="I1216" s="4" t="s">
        <v>7</v>
      </c>
      <c r="J1216" s="4" t="s">
        <v>11</v>
      </c>
    </row>
    <row r="1217" spans="1:10">
      <c r="A1217" t="n">
        <v>12891</v>
      </c>
      <c r="B1217" s="40" t="n">
        <v>55</v>
      </c>
      <c r="C1217" s="7" t="n">
        <v>100</v>
      </c>
      <c r="D1217" s="7" t="n">
        <v>65533</v>
      </c>
      <c r="E1217" s="7" t="n">
        <v>-5.57999992370605</v>
      </c>
      <c r="F1217" s="7" t="n">
        <v>-0.0700000002980232</v>
      </c>
      <c r="G1217" s="7" t="n">
        <v>38.3499984741211</v>
      </c>
      <c r="H1217" s="7" t="n">
        <v>4</v>
      </c>
      <c r="I1217" s="7" t="n">
        <v>0</v>
      </c>
      <c r="J1217" s="7" t="n">
        <v>0</v>
      </c>
    </row>
    <row r="1218" spans="1:10">
      <c r="A1218" t="s">
        <v>4</v>
      </c>
      <c r="B1218" s="4" t="s">
        <v>5</v>
      </c>
      <c r="C1218" s="4" t="s">
        <v>11</v>
      </c>
    </row>
    <row r="1219" spans="1:10">
      <c r="A1219" t="n">
        <v>12915</v>
      </c>
      <c r="B1219" s="25" t="n">
        <v>16</v>
      </c>
      <c r="C1219" s="7" t="n">
        <v>70</v>
      </c>
    </row>
    <row r="1220" spans="1:10">
      <c r="A1220" t="s">
        <v>4</v>
      </c>
      <c r="B1220" s="4" t="s">
        <v>5</v>
      </c>
      <c r="C1220" s="4" t="s">
        <v>11</v>
      </c>
      <c r="D1220" s="4" t="s">
        <v>7</v>
      </c>
      <c r="E1220" s="4" t="s">
        <v>8</v>
      </c>
      <c r="F1220" s="4" t="s">
        <v>12</v>
      </c>
      <c r="G1220" s="4" t="s">
        <v>12</v>
      </c>
      <c r="H1220" s="4" t="s">
        <v>12</v>
      </c>
    </row>
    <row r="1221" spans="1:10">
      <c r="A1221" t="n">
        <v>12918</v>
      </c>
      <c r="B1221" s="29" t="n">
        <v>48</v>
      </c>
      <c r="C1221" s="7" t="n">
        <v>88</v>
      </c>
      <c r="D1221" s="7" t="n">
        <v>0</v>
      </c>
      <c r="E1221" s="7" t="s">
        <v>154</v>
      </c>
      <c r="F1221" s="7" t="n">
        <v>-1</v>
      </c>
      <c r="G1221" s="7" t="n">
        <v>1</v>
      </c>
      <c r="H1221" s="7" t="n">
        <v>0</v>
      </c>
    </row>
    <row r="1222" spans="1:10">
      <c r="A1222" t="s">
        <v>4</v>
      </c>
      <c r="B1222" s="4" t="s">
        <v>5</v>
      </c>
      <c r="C1222" s="4" t="s">
        <v>11</v>
      </c>
      <c r="D1222" s="4" t="s">
        <v>11</v>
      </c>
      <c r="E1222" s="4" t="s">
        <v>12</v>
      </c>
      <c r="F1222" s="4" t="s">
        <v>12</v>
      </c>
      <c r="G1222" s="4" t="s">
        <v>12</v>
      </c>
      <c r="H1222" s="4" t="s">
        <v>12</v>
      </c>
      <c r="I1222" s="4" t="s">
        <v>7</v>
      </c>
      <c r="J1222" s="4" t="s">
        <v>11</v>
      </c>
    </row>
    <row r="1223" spans="1:10">
      <c r="A1223" t="n">
        <v>12947</v>
      </c>
      <c r="B1223" s="40" t="n">
        <v>55</v>
      </c>
      <c r="C1223" s="7" t="n">
        <v>88</v>
      </c>
      <c r="D1223" s="7" t="n">
        <v>65533</v>
      </c>
      <c r="E1223" s="7" t="n">
        <v>-5.23000001907349</v>
      </c>
      <c r="F1223" s="7" t="n">
        <v>-0.0700000002980232</v>
      </c>
      <c r="G1223" s="7" t="n">
        <v>38.5900001525879</v>
      </c>
      <c r="H1223" s="7" t="n">
        <v>4</v>
      </c>
      <c r="I1223" s="7" t="n">
        <v>0</v>
      </c>
      <c r="J1223" s="7" t="n">
        <v>0</v>
      </c>
    </row>
    <row r="1224" spans="1:10">
      <c r="A1224" t="s">
        <v>4</v>
      </c>
      <c r="B1224" s="4" t="s">
        <v>5</v>
      </c>
      <c r="C1224" s="4" t="s">
        <v>11</v>
      </c>
      <c r="D1224" s="4" t="s">
        <v>7</v>
      </c>
      <c r="E1224" s="4" t="s">
        <v>8</v>
      </c>
      <c r="F1224" s="4" t="s">
        <v>12</v>
      </c>
      <c r="G1224" s="4" t="s">
        <v>12</v>
      </c>
      <c r="H1224" s="4" t="s">
        <v>12</v>
      </c>
    </row>
    <row r="1225" spans="1:10">
      <c r="A1225" t="n">
        <v>12971</v>
      </c>
      <c r="B1225" s="29" t="n">
        <v>48</v>
      </c>
      <c r="C1225" s="7" t="n">
        <v>120</v>
      </c>
      <c r="D1225" s="7" t="n">
        <v>0</v>
      </c>
      <c r="E1225" s="7" t="s">
        <v>154</v>
      </c>
      <c r="F1225" s="7" t="n">
        <v>-1</v>
      </c>
      <c r="G1225" s="7" t="n">
        <v>1</v>
      </c>
      <c r="H1225" s="7" t="n">
        <v>0</v>
      </c>
    </row>
    <row r="1226" spans="1:10">
      <c r="A1226" t="s">
        <v>4</v>
      </c>
      <c r="B1226" s="4" t="s">
        <v>5</v>
      </c>
      <c r="C1226" s="4" t="s">
        <v>11</v>
      </c>
      <c r="D1226" s="4" t="s">
        <v>7</v>
      </c>
      <c r="E1226" s="4" t="s">
        <v>8</v>
      </c>
      <c r="F1226" s="4" t="s">
        <v>12</v>
      </c>
      <c r="G1226" s="4" t="s">
        <v>12</v>
      </c>
      <c r="H1226" s="4" t="s">
        <v>12</v>
      </c>
    </row>
    <row r="1227" spans="1:10">
      <c r="A1227" t="n">
        <v>13000</v>
      </c>
      <c r="B1227" s="29" t="n">
        <v>48</v>
      </c>
      <c r="C1227" s="7" t="n">
        <v>92</v>
      </c>
      <c r="D1227" s="7" t="n">
        <v>0</v>
      </c>
      <c r="E1227" s="7" t="s">
        <v>154</v>
      </c>
      <c r="F1227" s="7" t="n">
        <v>-1</v>
      </c>
      <c r="G1227" s="7" t="n">
        <v>1</v>
      </c>
      <c r="H1227" s="7" t="n">
        <v>0</v>
      </c>
    </row>
    <row r="1228" spans="1:10">
      <c r="A1228" t="s">
        <v>4</v>
      </c>
      <c r="B1228" s="4" t="s">
        <v>5</v>
      </c>
      <c r="C1228" s="4" t="s">
        <v>11</v>
      </c>
      <c r="D1228" s="4" t="s">
        <v>11</v>
      </c>
      <c r="E1228" s="4" t="s">
        <v>12</v>
      </c>
      <c r="F1228" s="4" t="s">
        <v>12</v>
      </c>
      <c r="G1228" s="4" t="s">
        <v>12</v>
      </c>
      <c r="H1228" s="4" t="s">
        <v>12</v>
      </c>
      <c r="I1228" s="4" t="s">
        <v>7</v>
      </c>
      <c r="J1228" s="4" t="s">
        <v>11</v>
      </c>
    </row>
    <row r="1229" spans="1:10">
      <c r="A1229" t="n">
        <v>13029</v>
      </c>
      <c r="B1229" s="40" t="n">
        <v>55</v>
      </c>
      <c r="C1229" s="7" t="n">
        <v>120</v>
      </c>
      <c r="D1229" s="7" t="n">
        <v>65533</v>
      </c>
      <c r="E1229" s="7" t="n">
        <v>-1.85000002384186</v>
      </c>
      <c r="F1229" s="7" t="n">
        <v>1.69000005722046</v>
      </c>
      <c r="G1229" s="7" t="n">
        <v>26.5</v>
      </c>
      <c r="H1229" s="7" t="n">
        <v>4</v>
      </c>
      <c r="I1229" s="7" t="n">
        <v>0</v>
      </c>
      <c r="J1229" s="7" t="n">
        <v>0</v>
      </c>
    </row>
    <row r="1230" spans="1:10">
      <c r="A1230" t="s">
        <v>4</v>
      </c>
      <c r="B1230" s="4" t="s">
        <v>5</v>
      </c>
      <c r="C1230" s="4" t="s">
        <v>11</v>
      </c>
      <c r="D1230" s="4" t="s">
        <v>11</v>
      </c>
      <c r="E1230" s="4" t="s">
        <v>12</v>
      </c>
      <c r="F1230" s="4" t="s">
        <v>12</v>
      </c>
      <c r="G1230" s="4" t="s">
        <v>12</v>
      </c>
      <c r="H1230" s="4" t="s">
        <v>12</v>
      </c>
      <c r="I1230" s="4" t="s">
        <v>7</v>
      </c>
      <c r="J1230" s="4" t="s">
        <v>11</v>
      </c>
    </row>
    <row r="1231" spans="1:10">
      <c r="A1231" t="n">
        <v>13053</v>
      </c>
      <c r="B1231" s="40" t="n">
        <v>55</v>
      </c>
      <c r="C1231" s="7" t="n">
        <v>92</v>
      </c>
      <c r="D1231" s="7" t="n">
        <v>65533</v>
      </c>
      <c r="E1231" s="7" t="n">
        <v>-2.67000007629395</v>
      </c>
      <c r="F1231" s="7" t="n">
        <v>1.5</v>
      </c>
      <c r="G1231" s="7" t="n">
        <v>24.9400005340576</v>
      </c>
      <c r="H1231" s="7" t="n">
        <v>4</v>
      </c>
      <c r="I1231" s="7" t="n">
        <v>0</v>
      </c>
      <c r="J1231" s="7" t="n">
        <v>0</v>
      </c>
    </row>
    <row r="1232" spans="1:10">
      <c r="A1232" t="s">
        <v>4</v>
      </c>
      <c r="B1232" s="4" t="s">
        <v>5</v>
      </c>
      <c r="C1232" s="4" t="s">
        <v>11</v>
      </c>
    </row>
    <row r="1233" spans="1:10">
      <c r="A1233" t="n">
        <v>13077</v>
      </c>
      <c r="B1233" s="25" t="n">
        <v>16</v>
      </c>
      <c r="C1233" s="7" t="n">
        <v>200</v>
      </c>
    </row>
    <row r="1234" spans="1:10">
      <c r="A1234" t="s">
        <v>4</v>
      </c>
      <c r="B1234" s="4" t="s">
        <v>5</v>
      </c>
      <c r="C1234" s="4" t="s">
        <v>11</v>
      </c>
      <c r="D1234" s="4" t="s">
        <v>7</v>
      </c>
      <c r="E1234" s="4" t="s">
        <v>8</v>
      </c>
      <c r="F1234" s="4" t="s">
        <v>12</v>
      </c>
      <c r="G1234" s="4" t="s">
        <v>12</v>
      </c>
      <c r="H1234" s="4" t="s">
        <v>12</v>
      </c>
    </row>
    <row r="1235" spans="1:10">
      <c r="A1235" t="n">
        <v>13080</v>
      </c>
      <c r="B1235" s="29" t="n">
        <v>48</v>
      </c>
      <c r="C1235" s="7" t="n">
        <v>101</v>
      </c>
      <c r="D1235" s="7" t="n">
        <v>0</v>
      </c>
      <c r="E1235" s="7" t="s">
        <v>154</v>
      </c>
      <c r="F1235" s="7" t="n">
        <v>-1</v>
      </c>
      <c r="G1235" s="7" t="n">
        <v>1</v>
      </c>
      <c r="H1235" s="7" t="n">
        <v>0</v>
      </c>
    </row>
    <row r="1236" spans="1:10">
      <c r="A1236" t="s">
        <v>4</v>
      </c>
      <c r="B1236" s="4" t="s">
        <v>5</v>
      </c>
      <c r="C1236" s="4" t="s">
        <v>11</v>
      </c>
      <c r="D1236" s="4" t="s">
        <v>11</v>
      </c>
      <c r="E1236" s="4" t="s">
        <v>12</v>
      </c>
      <c r="F1236" s="4" t="s">
        <v>12</v>
      </c>
      <c r="G1236" s="4" t="s">
        <v>12</v>
      </c>
      <c r="H1236" s="4" t="s">
        <v>12</v>
      </c>
      <c r="I1236" s="4" t="s">
        <v>7</v>
      </c>
      <c r="J1236" s="4" t="s">
        <v>11</v>
      </c>
    </row>
    <row r="1237" spans="1:10">
      <c r="A1237" t="n">
        <v>13109</v>
      </c>
      <c r="B1237" s="40" t="n">
        <v>55</v>
      </c>
      <c r="C1237" s="7" t="n">
        <v>101</v>
      </c>
      <c r="D1237" s="7" t="n">
        <v>65533</v>
      </c>
      <c r="E1237" s="7" t="n">
        <v>0.109999999403954</v>
      </c>
      <c r="F1237" s="7" t="n">
        <v>1.58000004291534</v>
      </c>
      <c r="G1237" s="7" t="n">
        <v>23.7199993133545</v>
      </c>
      <c r="H1237" s="7" t="n">
        <v>4</v>
      </c>
      <c r="I1237" s="7" t="n">
        <v>0</v>
      </c>
      <c r="J1237" s="7" t="n">
        <v>0</v>
      </c>
    </row>
    <row r="1238" spans="1:10">
      <c r="A1238" t="s">
        <v>4</v>
      </c>
      <c r="B1238" s="4" t="s">
        <v>5</v>
      </c>
      <c r="C1238" s="4" t="s">
        <v>11</v>
      </c>
    </row>
    <row r="1239" spans="1:10">
      <c r="A1239" t="n">
        <v>13133</v>
      </c>
      <c r="B1239" s="25" t="n">
        <v>16</v>
      </c>
      <c r="C1239" s="7" t="n">
        <v>2000</v>
      </c>
    </row>
    <row r="1240" spans="1:10">
      <c r="A1240" t="s">
        <v>4</v>
      </c>
      <c r="B1240" s="4" t="s">
        <v>5</v>
      </c>
      <c r="C1240" s="4" t="s">
        <v>7</v>
      </c>
      <c r="D1240" s="4" t="s">
        <v>11</v>
      </c>
      <c r="E1240" s="4" t="s">
        <v>12</v>
      </c>
    </row>
    <row r="1241" spans="1:10">
      <c r="A1241" t="n">
        <v>13136</v>
      </c>
      <c r="B1241" s="18" t="n">
        <v>58</v>
      </c>
      <c r="C1241" s="7" t="n">
        <v>0</v>
      </c>
      <c r="D1241" s="7" t="n">
        <v>1000</v>
      </c>
      <c r="E1241" s="7" t="n">
        <v>1</v>
      </c>
    </row>
    <row r="1242" spans="1:10">
      <c r="A1242" t="s">
        <v>4</v>
      </c>
      <c r="B1242" s="4" t="s">
        <v>5</v>
      </c>
      <c r="C1242" s="4" t="s">
        <v>7</v>
      </c>
      <c r="D1242" s="4" t="s">
        <v>11</v>
      </c>
    </row>
    <row r="1243" spans="1:10">
      <c r="A1243" t="n">
        <v>13144</v>
      </c>
      <c r="B1243" s="38" t="n">
        <v>45</v>
      </c>
      <c r="C1243" s="7" t="n">
        <v>7</v>
      </c>
      <c r="D1243" s="7" t="n">
        <v>255</v>
      </c>
    </row>
    <row r="1244" spans="1:10">
      <c r="A1244" t="s">
        <v>4</v>
      </c>
      <c r="B1244" s="4" t="s">
        <v>5</v>
      </c>
      <c r="C1244" s="4" t="s">
        <v>7</v>
      </c>
      <c r="D1244" s="4" t="s">
        <v>11</v>
      </c>
      <c r="E1244" s="4" t="s">
        <v>11</v>
      </c>
      <c r="F1244" s="4" t="s">
        <v>13</v>
      </c>
    </row>
    <row r="1245" spans="1:10">
      <c r="A1245" t="n">
        <v>13148</v>
      </c>
      <c r="B1245" s="50" t="n">
        <v>84</v>
      </c>
      <c r="C1245" s="7" t="n">
        <v>1</v>
      </c>
      <c r="D1245" s="7" t="n">
        <v>0</v>
      </c>
      <c r="E1245" s="7" t="n">
        <v>0</v>
      </c>
      <c r="F1245" s="7" t="n">
        <v>0</v>
      </c>
    </row>
    <row r="1246" spans="1:10">
      <c r="A1246" t="s">
        <v>4</v>
      </c>
      <c r="B1246" s="4" t="s">
        <v>5</v>
      </c>
      <c r="C1246" s="4" t="s">
        <v>11</v>
      </c>
      <c r="D1246" s="4" t="s">
        <v>7</v>
      </c>
    </row>
    <row r="1247" spans="1:10">
      <c r="A1247" t="n">
        <v>13158</v>
      </c>
      <c r="B1247" s="49" t="n">
        <v>56</v>
      </c>
      <c r="C1247" s="7" t="n">
        <v>30</v>
      </c>
      <c r="D1247" s="7" t="n">
        <v>1</v>
      </c>
    </row>
    <row r="1248" spans="1:10">
      <c r="A1248" t="s">
        <v>4</v>
      </c>
      <c r="B1248" s="4" t="s">
        <v>5</v>
      </c>
      <c r="C1248" s="4" t="s">
        <v>11</v>
      </c>
      <c r="D1248" s="4" t="s">
        <v>7</v>
      </c>
    </row>
    <row r="1249" spans="1:10">
      <c r="A1249" t="n">
        <v>13162</v>
      </c>
      <c r="B1249" s="49" t="n">
        <v>56</v>
      </c>
      <c r="C1249" s="7" t="n">
        <v>89</v>
      </c>
      <c r="D1249" s="7" t="n">
        <v>1</v>
      </c>
    </row>
    <row r="1250" spans="1:10">
      <c r="A1250" t="s">
        <v>4</v>
      </c>
      <c r="B1250" s="4" t="s">
        <v>5</v>
      </c>
      <c r="C1250" s="4" t="s">
        <v>11</v>
      </c>
      <c r="D1250" s="4" t="s">
        <v>7</v>
      </c>
    </row>
    <row r="1251" spans="1:10">
      <c r="A1251" t="n">
        <v>13166</v>
      </c>
      <c r="B1251" s="49" t="n">
        <v>56</v>
      </c>
      <c r="C1251" s="7" t="n">
        <v>95</v>
      </c>
      <c r="D1251" s="7" t="n">
        <v>1</v>
      </c>
    </row>
    <row r="1252" spans="1:10">
      <c r="A1252" t="s">
        <v>4</v>
      </c>
      <c r="B1252" s="4" t="s">
        <v>5</v>
      </c>
      <c r="C1252" s="4" t="s">
        <v>11</v>
      </c>
      <c r="D1252" s="4" t="s">
        <v>7</v>
      </c>
    </row>
    <row r="1253" spans="1:10">
      <c r="A1253" t="n">
        <v>13170</v>
      </c>
      <c r="B1253" s="49" t="n">
        <v>56</v>
      </c>
      <c r="C1253" s="7" t="n">
        <v>118</v>
      </c>
      <c r="D1253" s="7" t="n">
        <v>1</v>
      </c>
    </row>
    <row r="1254" spans="1:10">
      <c r="A1254" t="s">
        <v>4</v>
      </c>
      <c r="B1254" s="4" t="s">
        <v>5</v>
      </c>
      <c r="C1254" s="4" t="s">
        <v>11</v>
      </c>
      <c r="D1254" s="4" t="s">
        <v>7</v>
      </c>
    </row>
    <row r="1255" spans="1:10">
      <c r="A1255" t="n">
        <v>13174</v>
      </c>
      <c r="B1255" s="49" t="n">
        <v>56</v>
      </c>
      <c r="C1255" s="7" t="n">
        <v>100</v>
      </c>
      <c r="D1255" s="7" t="n">
        <v>1</v>
      </c>
    </row>
    <row r="1256" spans="1:10">
      <c r="A1256" t="s">
        <v>4</v>
      </c>
      <c r="B1256" s="4" t="s">
        <v>5</v>
      </c>
      <c r="C1256" s="4" t="s">
        <v>11</v>
      </c>
      <c r="D1256" s="4" t="s">
        <v>7</v>
      </c>
    </row>
    <row r="1257" spans="1:10">
      <c r="A1257" t="n">
        <v>13178</v>
      </c>
      <c r="B1257" s="49" t="n">
        <v>56</v>
      </c>
      <c r="C1257" s="7" t="n">
        <v>88</v>
      </c>
      <c r="D1257" s="7" t="n">
        <v>1</v>
      </c>
    </row>
    <row r="1258" spans="1:10">
      <c r="A1258" t="s">
        <v>4</v>
      </c>
      <c r="B1258" s="4" t="s">
        <v>5</v>
      </c>
      <c r="C1258" s="4" t="s">
        <v>11</v>
      </c>
      <c r="D1258" s="4" t="s">
        <v>7</v>
      </c>
    </row>
    <row r="1259" spans="1:10">
      <c r="A1259" t="n">
        <v>13182</v>
      </c>
      <c r="B1259" s="49" t="n">
        <v>56</v>
      </c>
      <c r="C1259" s="7" t="n">
        <v>110</v>
      </c>
      <c r="D1259" s="7" t="n">
        <v>1</v>
      </c>
    </row>
    <row r="1260" spans="1:10">
      <c r="A1260" t="s">
        <v>4</v>
      </c>
      <c r="B1260" s="4" t="s">
        <v>5</v>
      </c>
      <c r="C1260" s="4" t="s">
        <v>11</v>
      </c>
      <c r="D1260" s="4" t="s">
        <v>7</v>
      </c>
    </row>
    <row r="1261" spans="1:10">
      <c r="A1261" t="n">
        <v>13186</v>
      </c>
      <c r="B1261" s="49" t="n">
        <v>56</v>
      </c>
      <c r="C1261" s="7" t="n">
        <v>119</v>
      </c>
      <c r="D1261" s="7" t="n">
        <v>1</v>
      </c>
    </row>
    <row r="1262" spans="1:10">
      <c r="A1262" t="s">
        <v>4</v>
      </c>
      <c r="B1262" s="4" t="s">
        <v>5</v>
      </c>
      <c r="C1262" s="4" t="s">
        <v>11</v>
      </c>
      <c r="D1262" s="4" t="s">
        <v>7</v>
      </c>
    </row>
    <row r="1263" spans="1:10">
      <c r="A1263" t="n">
        <v>13190</v>
      </c>
      <c r="B1263" s="49" t="n">
        <v>56</v>
      </c>
      <c r="C1263" s="7" t="n">
        <v>120</v>
      </c>
      <c r="D1263" s="7" t="n">
        <v>1</v>
      </c>
    </row>
    <row r="1264" spans="1:10">
      <c r="A1264" t="s">
        <v>4</v>
      </c>
      <c r="B1264" s="4" t="s">
        <v>5</v>
      </c>
      <c r="C1264" s="4" t="s">
        <v>11</v>
      </c>
      <c r="D1264" s="4" t="s">
        <v>7</v>
      </c>
    </row>
    <row r="1265" spans="1:4">
      <c r="A1265" t="n">
        <v>13194</v>
      </c>
      <c r="B1265" s="49" t="n">
        <v>56</v>
      </c>
      <c r="C1265" s="7" t="n">
        <v>92</v>
      </c>
      <c r="D1265" s="7" t="n">
        <v>1</v>
      </c>
    </row>
    <row r="1266" spans="1:4">
      <c r="A1266" t="s">
        <v>4</v>
      </c>
      <c r="B1266" s="4" t="s">
        <v>5</v>
      </c>
      <c r="C1266" s="4" t="s">
        <v>11</v>
      </c>
      <c r="D1266" s="4" t="s">
        <v>7</v>
      </c>
    </row>
    <row r="1267" spans="1:4">
      <c r="A1267" t="n">
        <v>13198</v>
      </c>
      <c r="B1267" s="49" t="n">
        <v>56</v>
      </c>
      <c r="C1267" s="7" t="n">
        <v>101</v>
      </c>
      <c r="D1267" s="7" t="n">
        <v>1</v>
      </c>
    </row>
    <row r="1268" spans="1:4">
      <c r="A1268" t="s">
        <v>4</v>
      </c>
      <c r="B1268" s="4" t="s">
        <v>5</v>
      </c>
      <c r="C1268" s="4" t="s">
        <v>11</v>
      </c>
      <c r="D1268" s="4" t="s">
        <v>12</v>
      </c>
      <c r="E1268" s="4" t="s">
        <v>12</v>
      </c>
      <c r="F1268" s="4" t="s">
        <v>12</v>
      </c>
      <c r="G1268" s="4" t="s">
        <v>12</v>
      </c>
    </row>
    <row r="1269" spans="1:4">
      <c r="A1269" t="n">
        <v>13202</v>
      </c>
      <c r="B1269" s="37" t="n">
        <v>46</v>
      </c>
      <c r="C1269" s="7" t="n">
        <v>30</v>
      </c>
      <c r="D1269" s="7" t="n">
        <v>1.13999998569489</v>
      </c>
      <c r="E1269" s="7" t="n">
        <v>-0.0700000002980232</v>
      </c>
      <c r="F1269" s="7" t="n">
        <v>45.0800018310547</v>
      </c>
      <c r="G1269" s="7" t="n">
        <v>180</v>
      </c>
    </row>
    <row r="1270" spans="1:4">
      <c r="A1270" t="s">
        <v>4</v>
      </c>
      <c r="B1270" s="4" t="s">
        <v>5</v>
      </c>
      <c r="C1270" s="4" t="s">
        <v>11</v>
      </c>
      <c r="D1270" s="4" t="s">
        <v>12</v>
      </c>
      <c r="E1270" s="4" t="s">
        <v>12</v>
      </c>
      <c r="F1270" s="4" t="s">
        <v>12</v>
      </c>
      <c r="G1270" s="4" t="s">
        <v>12</v>
      </c>
    </row>
    <row r="1271" spans="1:4">
      <c r="A1271" t="n">
        <v>13221</v>
      </c>
      <c r="B1271" s="37" t="n">
        <v>46</v>
      </c>
      <c r="C1271" s="7" t="n">
        <v>89</v>
      </c>
      <c r="D1271" s="7" t="n">
        <v>-0.790000021457672</v>
      </c>
      <c r="E1271" s="7" t="n">
        <v>-0.0700000002980232</v>
      </c>
      <c r="F1271" s="7" t="n">
        <v>44.9199981689453</v>
      </c>
      <c r="G1271" s="7" t="n">
        <v>180</v>
      </c>
    </row>
    <row r="1272" spans="1:4">
      <c r="A1272" t="s">
        <v>4</v>
      </c>
      <c r="B1272" s="4" t="s">
        <v>5</v>
      </c>
      <c r="C1272" s="4" t="s">
        <v>11</v>
      </c>
      <c r="D1272" s="4" t="s">
        <v>12</v>
      </c>
      <c r="E1272" s="4" t="s">
        <v>12</v>
      </c>
      <c r="F1272" s="4" t="s">
        <v>12</v>
      </c>
      <c r="G1272" s="4" t="s">
        <v>12</v>
      </c>
    </row>
    <row r="1273" spans="1:4">
      <c r="A1273" t="n">
        <v>13240</v>
      </c>
      <c r="B1273" s="37" t="n">
        <v>46</v>
      </c>
      <c r="C1273" s="7" t="n">
        <v>95</v>
      </c>
      <c r="D1273" s="7" t="n">
        <v>17.0200004577637</v>
      </c>
      <c r="E1273" s="7" t="n">
        <v>-0.0700000002980232</v>
      </c>
      <c r="F1273" s="7" t="n">
        <v>39.5499992370605</v>
      </c>
      <c r="G1273" s="7" t="n">
        <v>194.300003051758</v>
      </c>
    </row>
    <row r="1274" spans="1:4">
      <c r="A1274" t="s">
        <v>4</v>
      </c>
      <c r="B1274" s="4" t="s">
        <v>5</v>
      </c>
      <c r="C1274" s="4" t="s">
        <v>11</v>
      </c>
      <c r="D1274" s="4" t="s">
        <v>12</v>
      </c>
      <c r="E1274" s="4" t="s">
        <v>12</v>
      </c>
      <c r="F1274" s="4" t="s">
        <v>12</v>
      </c>
      <c r="G1274" s="4" t="s">
        <v>12</v>
      </c>
    </row>
    <row r="1275" spans="1:4">
      <c r="A1275" t="n">
        <v>13259</v>
      </c>
      <c r="B1275" s="37" t="n">
        <v>46</v>
      </c>
      <c r="C1275" s="7" t="n">
        <v>118</v>
      </c>
      <c r="D1275" s="7" t="n">
        <v>18.7299995422363</v>
      </c>
      <c r="E1275" s="7" t="n">
        <v>-0.0700000002980232</v>
      </c>
      <c r="F1275" s="7" t="n">
        <v>39.4199981689453</v>
      </c>
      <c r="G1275" s="7" t="n">
        <v>202.899993896484</v>
      </c>
    </row>
    <row r="1276" spans="1:4">
      <c r="A1276" t="s">
        <v>4</v>
      </c>
      <c r="B1276" s="4" t="s">
        <v>5</v>
      </c>
      <c r="C1276" s="4" t="s">
        <v>11</v>
      </c>
      <c r="D1276" s="4" t="s">
        <v>12</v>
      </c>
      <c r="E1276" s="4" t="s">
        <v>12</v>
      </c>
      <c r="F1276" s="4" t="s">
        <v>12</v>
      </c>
      <c r="G1276" s="4" t="s">
        <v>12</v>
      </c>
    </row>
    <row r="1277" spans="1:4">
      <c r="A1277" t="n">
        <v>13278</v>
      </c>
      <c r="B1277" s="37" t="n">
        <v>46</v>
      </c>
      <c r="C1277" s="7" t="n">
        <v>100</v>
      </c>
      <c r="D1277" s="7" t="n">
        <v>-19.5799999237061</v>
      </c>
      <c r="E1277" s="7" t="n">
        <v>-0.0700000002980232</v>
      </c>
      <c r="F1277" s="7" t="n">
        <v>38.3499984741211</v>
      </c>
      <c r="G1277" s="7" t="n">
        <v>139.899993896484</v>
      </c>
    </row>
    <row r="1278" spans="1:4">
      <c r="A1278" t="s">
        <v>4</v>
      </c>
      <c r="B1278" s="4" t="s">
        <v>5</v>
      </c>
      <c r="C1278" s="4" t="s">
        <v>11</v>
      </c>
      <c r="D1278" s="4" t="s">
        <v>12</v>
      </c>
      <c r="E1278" s="4" t="s">
        <v>12</v>
      </c>
      <c r="F1278" s="4" t="s">
        <v>12</v>
      </c>
      <c r="G1278" s="4" t="s">
        <v>12</v>
      </c>
    </row>
    <row r="1279" spans="1:4">
      <c r="A1279" t="n">
        <v>13297</v>
      </c>
      <c r="B1279" s="37" t="n">
        <v>46</v>
      </c>
      <c r="C1279" s="7" t="n">
        <v>88</v>
      </c>
      <c r="D1279" s="7" t="n">
        <v>-21.2299995422363</v>
      </c>
      <c r="E1279" s="7" t="n">
        <v>-0.0700000002980232</v>
      </c>
      <c r="F1279" s="7" t="n">
        <v>38.5900001525879</v>
      </c>
      <c r="G1279" s="7" t="n">
        <v>134.199996948242</v>
      </c>
    </row>
    <row r="1280" spans="1:4">
      <c r="A1280" t="s">
        <v>4</v>
      </c>
      <c r="B1280" s="4" t="s">
        <v>5</v>
      </c>
      <c r="C1280" s="4" t="s">
        <v>11</v>
      </c>
      <c r="D1280" s="4" t="s">
        <v>12</v>
      </c>
      <c r="E1280" s="4" t="s">
        <v>12</v>
      </c>
      <c r="F1280" s="4" t="s">
        <v>12</v>
      </c>
      <c r="G1280" s="4" t="s">
        <v>12</v>
      </c>
    </row>
    <row r="1281" spans="1:7">
      <c r="A1281" t="n">
        <v>13316</v>
      </c>
      <c r="B1281" s="37" t="n">
        <v>46</v>
      </c>
      <c r="C1281" s="7" t="n">
        <v>110</v>
      </c>
      <c r="D1281" s="7" t="n">
        <v>-19.0599994659424</v>
      </c>
      <c r="E1281" s="7" t="n">
        <v>-0.0700000002980232</v>
      </c>
      <c r="F1281" s="7" t="n">
        <v>40.8199996948242</v>
      </c>
      <c r="G1281" s="7" t="n">
        <v>151.399993896484</v>
      </c>
    </row>
    <row r="1282" spans="1:7">
      <c r="A1282" t="s">
        <v>4</v>
      </c>
      <c r="B1282" s="4" t="s">
        <v>5</v>
      </c>
      <c r="C1282" s="4" t="s">
        <v>11</v>
      </c>
      <c r="D1282" s="4" t="s">
        <v>12</v>
      </c>
      <c r="E1282" s="4" t="s">
        <v>12</v>
      </c>
      <c r="F1282" s="4" t="s">
        <v>12</v>
      </c>
      <c r="G1282" s="4" t="s">
        <v>12</v>
      </c>
    </row>
    <row r="1283" spans="1:7">
      <c r="A1283" t="n">
        <v>13335</v>
      </c>
      <c r="B1283" s="37" t="n">
        <v>46</v>
      </c>
      <c r="C1283" s="7" t="n">
        <v>119</v>
      </c>
      <c r="D1283" s="7" t="n">
        <v>-20.0100002288818</v>
      </c>
      <c r="E1283" s="7" t="n">
        <v>-0.0700000002980232</v>
      </c>
      <c r="F1283" s="7" t="n">
        <v>40.7900009155273</v>
      </c>
      <c r="G1283" s="7" t="n">
        <v>151.399993896484</v>
      </c>
    </row>
    <row r="1284" spans="1:7">
      <c r="A1284" t="s">
        <v>4</v>
      </c>
      <c r="B1284" s="4" t="s">
        <v>5</v>
      </c>
      <c r="C1284" s="4" t="s">
        <v>11</v>
      </c>
      <c r="D1284" s="4" t="s">
        <v>12</v>
      </c>
      <c r="E1284" s="4" t="s">
        <v>12</v>
      </c>
      <c r="F1284" s="4" t="s">
        <v>12</v>
      </c>
      <c r="G1284" s="4" t="s">
        <v>12</v>
      </c>
    </row>
    <row r="1285" spans="1:7">
      <c r="A1285" t="n">
        <v>13354</v>
      </c>
      <c r="B1285" s="37" t="n">
        <v>46</v>
      </c>
      <c r="C1285" s="7" t="n">
        <v>120</v>
      </c>
      <c r="D1285" s="7" t="n">
        <v>-1.85000002384186</v>
      </c>
      <c r="E1285" s="7" t="n">
        <v>1.5</v>
      </c>
      <c r="F1285" s="7" t="n">
        <v>26.5</v>
      </c>
      <c r="G1285" s="7" t="n">
        <v>134.199996948242</v>
      </c>
    </row>
    <row r="1286" spans="1:7">
      <c r="A1286" t="s">
        <v>4</v>
      </c>
      <c r="B1286" s="4" t="s">
        <v>5</v>
      </c>
      <c r="C1286" s="4" t="s">
        <v>11</v>
      </c>
      <c r="D1286" s="4" t="s">
        <v>12</v>
      </c>
      <c r="E1286" s="4" t="s">
        <v>12</v>
      </c>
      <c r="F1286" s="4" t="s">
        <v>12</v>
      </c>
      <c r="G1286" s="4" t="s">
        <v>12</v>
      </c>
    </row>
    <row r="1287" spans="1:7">
      <c r="A1287" t="n">
        <v>13373</v>
      </c>
      <c r="B1287" s="37" t="n">
        <v>46</v>
      </c>
      <c r="C1287" s="7" t="n">
        <v>92</v>
      </c>
      <c r="D1287" s="7" t="n">
        <v>-2.67000007629395</v>
      </c>
      <c r="E1287" s="7" t="n">
        <v>1.5</v>
      </c>
      <c r="F1287" s="7" t="n">
        <v>24.9400005340576</v>
      </c>
      <c r="G1287" s="7" t="n">
        <v>128.399993896484</v>
      </c>
    </row>
    <row r="1288" spans="1:7">
      <c r="A1288" t="s">
        <v>4</v>
      </c>
      <c r="B1288" s="4" t="s">
        <v>5</v>
      </c>
      <c r="C1288" s="4" t="s">
        <v>11</v>
      </c>
      <c r="D1288" s="4" t="s">
        <v>12</v>
      </c>
      <c r="E1288" s="4" t="s">
        <v>12</v>
      </c>
      <c r="F1288" s="4" t="s">
        <v>12</v>
      </c>
      <c r="G1288" s="4" t="s">
        <v>12</v>
      </c>
    </row>
    <row r="1289" spans="1:7">
      <c r="A1289" t="n">
        <v>13392</v>
      </c>
      <c r="B1289" s="37" t="n">
        <v>46</v>
      </c>
      <c r="C1289" s="7" t="n">
        <v>101</v>
      </c>
      <c r="D1289" s="7" t="n">
        <v>0.109999999403954</v>
      </c>
      <c r="E1289" s="7" t="n">
        <v>1.58000004291534</v>
      </c>
      <c r="F1289" s="7" t="n">
        <v>23.7199993133545</v>
      </c>
      <c r="G1289" s="7" t="n">
        <v>128.399993896484</v>
      </c>
    </row>
    <row r="1290" spans="1:7">
      <c r="A1290" t="s">
        <v>4</v>
      </c>
      <c r="B1290" s="4" t="s">
        <v>5</v>
      </c>
      <c r="C1290" s="4" t="s">
        <v>11</v>
      </c>
      <c r="D1290" s="4" t="s">
        <v>12</v>
      </c>
      <c r="E1290" s="4" t="s">
        <v>12</v>
      </c>
      <c r="F1290" s="4" t="s">
        <v>12</v>
      </c>
      <c r="G1290" s="4" t="s">
        <v>12</v>
      </c>
    </row>
    <row r="1291" spans="1:7">
      <c r="A1291" t="n">
        <v>13411</v>
      </c>
      <c r="B1291" s="37" t="n">
        <v>46</v>
      </c>
      <c r="C1291" s="7" t="n">
        <v>1660</v>
      </c>
      <c r="D1291" s="7" t="n">
        <v>5.84999990463257</v>
      </c>
      <c r="E1291" s="7" t="n">
        <v>1.49000000953674</v>
      </c>
      <c r="F1291" s="7" t="n">
        <v>18.9799995422363</v>
      </c>
      <c r="G1291" s="7" t="n">
        <v>314.100006103516</v>
      </c>
    </row>
    <row r="1292" spans="1:7">
      <c r="A1292" t="s">
        <v>4</v>
      </c>
      <c r="B1292" s="4" t="s">
        <v>5</v>
      </c>
      <c r="C1292" s="4" t="s">
        <v>11</v>
      </c>
      <c r="D1292" s="4" t="s">
        <v>12</v>
      </c>
      <c r="E1292" s="4" t="s">
        <v>12</v>
      </c>
      <c r="F1292" s="4" t="s">
        <v>12</v>
      </c>
      <c r="G1292" s="4" t="s">
        <v>12</v>
      </c>
    </row>
    <row r="1293" spans="1:7">
      <c r="A1293" t="n">
        <v>13430</v>
      </c>
      <c r="B1293" s="37" t="n">
        <v>46</v>
      </c>
      <c r="C1293" s="7" t="n">
        <v>1661</v>
      </c>
      <c r="D1293" s="7" t="n">
        <v>-14.8800001144409</v>
      </c>
      <c r="E1293" s="7" t="n">
        <v>0</v>
      </c>
      <c r="F1293" s="7" t="n">
        <v>32.3699989318848</v>
      </c>
      <c r="G1293" s="7" t="n">
        <v>325.600006103516</v>
      </c>
    </row>
    <row r="1294" spans="1:7">
      <c r="A1294" t="s">
        <v>4</v>
      </c>
      <c r="B1294" s="4" t="s">
        <v>5</v>
      </c>
      <c r="C1294" s="4" t="s">
        <v>11</v>
      </c>
      <c r="D1294" s="4" t="s">
        <v>12</v>
      </c>
      <c r="E1294" s="4" t="s">
        <v>12</v>
      </c>
      <c r="F1294" s="4" t="s">
        <v>12</v>
      </c>
      <c r="G1294" s="4" t="s">
        <v>12</v>
      </c>
    </row>
    <row r="1295" spans="1:7">
      <c r="A1295" t="n">
        <v>13449</v>
      </c>
      <c r="B1295" s="37" t="n">
        <v>46</v>
      </c>
      <c r="C1295" s="7" t="n">
        <v>1662</v>
      </c>
      <c r="D1295" s="7" t="n">
        <v>0</v>
      </c>
      <c r="E1295" s="7" t="n">
        <v>0</v>
      </c>
      <c r="F1295" s="7" t="n">
        <v>36.8600006103516</v>
      </c>
      <c r="G1295" s="7" t="n">
        <v>0</v>
      </c>
    </row>
    <row r="1296" spans="1:7">
      <c r="A1296" t="s">
        <v>4</v>
      </c>
      <c r="B1296" s="4" t="s">
        <v>5</v>
      </c>
      <c r="C1296" s="4" t="s">
        <v>11</v>
      </c>
      <c r="D1296" s="4" t="s">
        <v>12</v>
      </c>
      <c r="E1296" s="4" t="s">
        <v>12</v>
      </c>
      <c r="F1296" s="4" t="s">
        <v>12</v>
      </c>
      <c r="G1296" s="4" t="s">
        <v>12</v>
      </c>
    </row>
    <row r="1297" spans="1:7">
      <c r="A1297" t="n">
        <v>13468</v>
      </c>
      <c r="B1297" s="37" t="n">
        <v>46</v>
      </c>
      <c r="C1297" s="7" t="n">
        <v>1663</v>
      </c>
      <c r="D1297" s="7" t="n">
        <v>15.5100002288818</v>
      </c>
      <c r="E1297" s="7" t="n">
        <v>0</v>
      </c>
      <c r="F1297" s="7" t="n">
        <v>32.3899993896484</v>
      </c>
      <c r="G1297" s="7" t="n">
        <v>20.1000003814697</v>
      </c>
    </row>
    <row r="1298" spans="1:7">
      <c r="A1298" t="s">
        <v>4</v>
      </c>
      <c r="B1298" s="4" t="s">
        <v>5</v>
      </c>
      <c r="C1298" s="4" t="s">
        <v>11</v>
      </c>
      <c r="D1298" s="4" t="s">
        <v>11</v>
      </c>
      <c r="E1298" s="4" t="s">
        <v>11</v>
      </c>
    </row>
    <row r="1299" spans="1:7">
      <c r="A1299" t="n">
        <v>13487</v>
      </c>
      <c r="B1299" s="51" t="n">
        <v>61</v>
      </c>
      <c r="C1299" s="7" t="n">
        <v>119</v>
      </c>
      <c r="D1299" s="7" t="n">
        <v>1661</v>
      </c>
      <c r="E1299" s="7" t="n">
        <v>0</v>
      </c>
    </row>
    <row r="1300" spans="1:7">
      <c r="A1300" t="s">
        <v>4</v>
      </c>
      <c r="B1300" s="4" t="s">
        <v>5</v>
      </c>
      <c r="C1300" s="4" t="s">
        <v>11</v>
      </c>
      <c r="D1300" s="4" t="s">
        <v>11</v>
      </c>
      <c r="E1300" s="4" t="s">
        <v>11</v>
      </c>
    </row>
    <row r="1301" spans="1:7">
      <c r="A1301" t="n">
        <v>13494</v>
      </c>
      <c r="B1301" s="51" t="n">
        <v>61</v>
      </c>
      <c r="C1301" s="7" t="n">
        <v>110</v>
      </c>
      <c r="D1301" s="7" t="n">
        <v>1661</v>
      </c>
      <c r="E1301" s="7" t="n">
        <v>0</v>
      </c>
    </row>
    <row r="1302" spans="1:7">
      <c r="A1302" t="s">
        <v>4</v>
      </c>
      <c r="B1302" s="4" t="s">
        <v>5</v>
      </c>
      <c r="C1302" s="4" t="s">
        <v>11</v>
      </c>
      <c r="D1302" s="4" t="s">
        <v>11</v>
      </c>
      <c r="E1302" s="4" t="s">
        <v>11</v>
      </c>
    </row>
    <row r="1303" spans="1:7">
      <c r="A1303" t="n">
        <v>13501</v>
      </c>
      <c r="B1303" s="51" t="n">
        <v>61</v>
      </c>
      <c r="C1303" s="7" t="n">
        <v>100</v>
      </c>
      <c r="D1303" s="7" t="n">
        <v>1661</v>
      </c>
      <c r="E1303" s="7" t="n">
        <v>0</v>
      </c>
    </row>
    <row r="1304" spans="1:7">
      <c r="A1304" t="s">
        <v>4</v>
      </c>
      <c r="B1304" s="4" t="s">
        <v>5</v>
      </c>
      <c r="C1304" s="4" t="s">
        <v>11</v>
      </c>
      <c r="D1304" s="4" t="s">
        <v>11</v>
      </c>
      <c r="E1304" s="4" t="s">
        <v>11</v>
      </c>
    </row>
    <row r="1305" spans="1:7">
      <c r="A1305" t="n">
        <v>13508</v>
      </c>
      <c r="B1305" s="51" t="n">
        <v>61</v>
      </c>
      <c r="C1305" s="7" t="n">
        <v>88</v>
      </c>
      <c r="D1305" s="7" t="n">
        <v>1661</v>
      </c>
      <c r="E1305" s="7" t="n">
        <v>0</v>
      </c>
    </row>
    <row r="1306" spans="1:7">
      <c r="A1306" t="s">
        <v>4</v>
      </c>
      <c r="B1306" s="4" t="s">
        <v>5</v>
      </c>
      <c r="C1306" s="4" t="s">
        <v>11</v>
      </c>
      <c r="D1306" s="4" t="s">
        <v>11</v>
      </c>
      <c r="E1306" s="4" t="s">
        <v>11</v>
      </c>
    </row>
    <row r="1307" spans="1:7">
      <c r="A1307" t="n">
        <v>13515</v>
      </c>
      <c r="B1307" s="51" t="n">
        <v>61</v>
      </c>
      <c r="C1307" s="7" t="n">
        <v>120</v>
      </c>
      <c r="D1307" s="7" t="n">
        <v>1660</v>
      </c>
      <c r="E1307" s="7" t="n">
        <v>0</v>
      </c>
    </row>
    <row r="1308" spans="1:7">
      <c r="A1308" t="s">
        <v>4</v>
      </c>
      <c r="B1308" s="4" t="s">
        <v>5</v>
      </c>
      <c r="C1308" s="4" t="s">
        <v>11</v>
      </c>
      <c r="D1308" s="4" t="s">
        <v>11</v>
      </c>
      <c r="E1308" s="4" t="s">
        <v>11</v>
      </c>
    </row>
    <row r="1309" spans="1:7">
      <c r="A1309" t="n">
        <v>13522</v>
      </c>
      <c r="B1309" s="51" t="n">
        <v>61</v>
      </c>
      <c r="C1309" s="7" t="n">
        <v>92</v>
      </c>
      <c r="D1309" s="7" t="n">
        <v>1660</v>
      </c>
      <c r="E1309" s="7" t="n">
        <v>0</v>
      </c>
    </row>
    <row r="1310" spans="1:7">
      <c r="A1310" t="s">
        <v>4</v>
      </c>
      <c r="B1310" s="4" t="s">
        <v>5</v>
      </c>
      <c r="C1310" s="4" t="s">
        <v>11</v>
      </c>
      <c r="D1310" s="4" t="s">
        <v>11</v>
      </c>
      <c r="E1310" s="4" t="s">
        <v>11</v>
      </c>
    </row>
    <row r="1311" spans="1:7">
      <c r="A1311" t="n">
        <v>13529</v>
      </c>
      <c r="B1311" s="51" t="n">
        <v>61</v>
      </c>
      <c r="C1311" s="7" t="n">
        <v>101</v>
      </c>
      <c r="D1311" s="7" t="n">
        <v>1660</v>
      </c>
      <c r="E1311" s="7" t="n">
        <v>0</v>
      </c>
    </row>
    <row r="1312" spans="1:7">
      <c r="A1312" t="s">
        <v>4</v>
      </c>
      <c r="B1312" s="4" t="s">
        <v>5</v>
      </c>
      <c r="C1312" s="4" t="s">
        <v>11</v>
      </c>
      <c r="D1312" s="4" t="s">
        <v>11</v>
      </c>
      <c r="E1312" s="4" t="s">
        <v>11</v>
      </c>
    </row>
    <row r="1313" spans="1:7">
      <c r="A1313" t="n">
        <v>13536</v>
      </c>
      <c r="B1313" s="51" t="n">
        <v>61</v>
      </c>
      <c r="C1313" s="7" t="n">
        <v>30</v>
      </c>
      <c r="D1313" s="7" t="n">
        <v>1662</v>
      </c>
      <c r="E1313" s="7" t="n">
        <v>0</v>
      </c>
    </row>
    <row r="1314" spans="1:7">
      <c r="A1314" t="s">
        <v>4</v>
      </c>
      <c r="B1314" s="4" t="s">
        <v>5</v>
      </c>
      <c r="C1314" s="4" t="s">
        <v>11</v>
      </c>
      <c r="D1314" s="4" t="s">
        <v>11</v>
      </c>
      <c r="E1314" s="4" t="s">
        <v>11</v>
      </c>
    </row>
    <row r="1315" spans="1:7">
      <c r="A1315" t="n">
        <v>13543</v>
      </c>
      <c r="B1315" s="51" t="n">
        <v>61</v>
      </c>
      <c r="C1315" s="7" t="n">
        <v>89</v>
      </c>
      <c r="D1315" s="7" t="n">
        <v>1662</v>
      </c>
      <c r="E1315" s="7" t="n">
        <v>0</v>
      </c>
    </row>
    <row r="1316" spans="1:7">
      <c r="A1316" t="s">
        <v>4</v>
      </c>
      <c r="B1316" s="4" t="s">
        <v>5</v>
      </c>
      <c r="C1316" s="4" t="s">
        <v>11</v>
      </c>
      <c r="D1316" s="4" t="s">
        <v>7</v>
      </c>
      <c r="E1316" s="4" t="s">
        <v>8</v>
      </c>
      <c r="F1316" s="4" t="s">
        <v>12</v>
      </c>
      <c r="G1316" s="4" t="s">
        <v>12</v>
      </c>
      <c r="H1316" s="4" t="s">
        <v>12</v>
      </c>
    </row>
    <row r="1317" spans="1:7">
      <c r="A1317" t="n">
        <v>13550</v>
      </c>
      <c r="B1317" s="29" t="n">
        <v>48</v>
      </c>
      <c r="C1317" s="7" t="n">
        <v>30</v>
      </c>
      <c r="D1317" s="7" t="n">
        <v>0</v>
      </c>
      <c r="E1317" s="7" t="s">
        <v>153</v>
      </c>
      <c r="F1317" s="7" t="n">
        <v>0</v>
      </c>
      <c r="G1317" s="7" t="n">
        <v>1</v>
      </c>
      <c r="H1317" s="7" t="n">
        <v>0</v>
      </c>
    </row>
    <row r="1318" spans="1:7">
      <c r="A1318" t="s">
        <v>4</v>
      </c>
      <c r="B1318" s="4" t="s">
        <v>5</v>
      </c>
      <c r="C1318" s="4" t="s">
        <v>11</v>
      </c>
      <c r="D1318" s="4" t="s">
        <v>7</v>
      </c>
      <c r="E1318" s="4" t="s">
        <v>8</v>
      </c>
      <c r="F1318" s="4" t="s">
        <v>12</v>
      </c>
      <c r="G1318" s="4" t="s">
        <v>12</v>
      </c>
      <c r="H1318" s="4" t="s">
        <v>12</v>
      </c>
    </row>
    <row r="1319" spans="1:7">
      <c r="A1319" t="n">
        <v>13579</v>
      </c>
      <c r="B1319" s="29" t="n">
        <v>48</v>
      </c>
      <c r="C1319" s="7" t="n">
        <v>89</v>
      </c>
      <c r="D1319" s="7" t="n">
        <v>0</v>
      </c>
      <c r="E1319" s="7" t="s">
        <v>153</v>
      </c>
      <c r="F1319" s="7" t="n">
        <v>0</v>
      </c>
      <c r="G1319" s="7" t="n">
        <v>1</v>
      </c>
      <c r="H1319" s="7" t="n">
        <v>0</v>
      </c>
    </row>
    <row r="1320" spans="1:7">
      <c r="A1320" t="s">
        <v>4</v>
      </c>
      <c r="B1320" s="4" t="s">
        <v>5</v>
      </c>
      <c r="C1320" s="4" t="s">
        <v>11</v>
      </c>
      <c r="D1320" s="4" t="s">
        <v>7</v>
      </c>
      <c r="E1320" s="4" t="s">
        <v>8</v>
      </c>
      <c r="F1320" s="4" t="s">
        <v>12</v>
      </c>
      <c r="G1320" s="4" t="s">
        <v>12</v>
      </c>
      <c r="H1320" s="4" t="s">
        <v>12</v>
      </c>
    </row>
    <row r="1321" spans="1:7">
      <c r="A1321" t="n">
        <v>13608</v>
      </c>
      <c r="B1321" s="29" t="n">
        <v>48</v>
      </c>
      <c r="C1321" s="7" t="n">
        <v>100</v>
      </c>
      <c r="D1321" s="7" t="n">
        <v>0</v>
      </c>
      <c r="E1321" s="7" t="s">
        <v>153</v>
      </c>
      <c r="F1321" s="7" t="n">
        <v>0</v>
      </c>
      <c r="G1321" s="7" t="n">
        <v>1</v>
      </c>
      <c r="H1321" s="7" t="n">
        <v>0</v>
      </c>
    </row>
    <row r="1322" spans="1:7">
      <c r="A1322" t="s">
        <v>4</v>
      </c>
      <c r="B1322" s="4" t="s">
        <v>5</v>
      </c>
      <c r="C1322" s="4" t="s">
        <v>11</v>
      </c>
      <c r="D1322" s="4" t="s">
        <v>7</v>
      </c>
      <c r="E1322" s="4" t="s">
        <v>8</v>
      </c>
      <c r="F1322" s="4" t="s">
        <v>12</v>
      </c>
      <c r="G1322" s="4" t="s">
        <v>12</v>
      </c>
      <c r="H1322" s="4" t="s">
        <v>12</v>
      </c>
    </row>
    <row r="1323" spans="1:7">
      <c r="A1323" t="n">
        <v>13637</v>
      </c>
      <c r="B1323" s="29" t="n">
        <v>48</v>
      </c>
      <c r="C1323" s="7" t="n">
        <v>88</v>
      </c>
      <c r="D1323" s="7" t="n">
        <v>0</v>
      </c>
      <c r="E1323" s="7" t="s">
        <v>153</v>
      </c>
      <c r="F1323" s="7" t="n">
        <v>0</v>
      </c>
      <c r="G1323" s="7" t="n">
        <v>1</v>
      </c>
      <c r="H1323" s="7" t="n">
        <v>0</v>
      </c>
    </row>
    <row r="1324" spans="1:7">
      <c r="A1324" t="s">
        <v>4</v>
      </c>
      <c r="B1324" s="4" t="s">
        <v>5</v>
      </c>
      <c r="C1324" s="4" t="s">
        <v>11</v>
      </c>
      <c r="D1324" s="4" t="s">
        <v>7</v>
      </c>
      <c r="E1324" s="4" t="s">
        <v>8</v>
      </c>
      <c r="F1324" s="4" t="s">
        <v>12</v>
      </c>
      <c r="G1324" s="4" t="s">
        <v>12</v>
      </c>
      <c r="H1324" s="4" t="s">
        <v>12</v>
      </c>
    </row>
    <row r="1325" spans="1:7">
      <c r="A1325" t="n">
        <v>13666</v>
      </c>
      <c r="B1325" s="29" t="n">
        <v>48</v>
      </c>
      <c r="C1325" s="7" t="n">
        <v>101</v>
      </c>
      <c r="D1325" s="7" t="n">
        <v>0</v>
      </c>
      <c r="E1325" s="7" t="s">
        <v>153</v>
      </c>
      <c r="F1325" s="7" t="n">
        <v>0</v>
      </c>
      <c r="G1325" s="7" t="n">
        <v>1</v>
      </c>
      <c r="H1325" s="7" t="n">
        <v>0</v>
      </c>
    </row>
    <row r="1326" spans="1:7">
      <c r="A1326" t="s">
        <v>4</v>
      </c>
      <c r="B1326" s="4" t="s">
        <v>5</v>
      </c>
      <c r="C1326" s="4" t="s">
        <v>11</v>
      </c>
      <c r="D1326" s="4" t="s">
        <v>7</v>
      </c>
      <c r="E1326" s="4" t="s">
        <v>8</v>
      </c>
      <c r="F1326" s="4" t="s">
        <v>12</v>
      </c>
      <c r="G1326" s="4" t="s">
        <v>12</v>
      </c>
      <c r="H1326" s="4" t="s">
        <v>12</v>
      </c>
    </row>
    <row r="1327" spans="1:7">
      <c r="A1327" t="n">
        <v>13695</v>
      </c>
      <c r="B1327" s="29" t="n">
        <v>48</v>
      </c>
      <c r="C1327" s="7" t="n">
        <v>95</v>
      </c>
      <c r="D1327" s="7" t="n">
        <v>0</v>
      </c>
      <c r="E1327" s="7" t="s">
        <v>153</v>
      </c>
      <c r="F1327" s="7" t="n">
        <v>0</v>
      </c>
      <c r="G1327" s="7" t="n">
        <v>1</v>
      </c>
      <c r="H1327" s="7" t="n">
        <v>0</v>
      </c>
    </row>
    <row r="1328" spans="1:7">
      <c r="A1328" t="s">
        <v>4</v>
      </c>
      <c r="B1328" s="4" t="s">
        <v>5</v>
      </c>
      <c r="C1328" s="4" t="s">
        <v>11</v>
      </c>
      <c r="D1328" s="4" t="s">
        <v>7</v>
      </c>
      <c r="E1328" s="4" t="s">
        <v>8</v>
      </c>
      <c r="F1328" s="4" t="s">
        <v>12</v>
      </c>
      <c r="G1328" s="4" t="s">
        <v>12</v>
      </c>
      <c r="H1328" s="4" t="s">
        <v>12</v>
      </c>
    </row>
    <row r="1329" spans="1:8">
      <c r="A1329" t="n">
        <v>13724</v>
      </c>
      <c r="B1329" s="29" t="n">
        <v>48</v>
      </c>
      <c r="C1329" s="7" t="n">
        <v>118</v>
      </c>
      <c r="D1329" s="7" t="n">
        <v>0</v>
      </c>
      <c r="E1329" s="7" t="s">
        <v>153</v>
      </c>
      <c r="F1329" s="7" t="n">
        <v>0</v>
      </c>
      <c r="G1329" s="7" t="n">
        <v>1</v>
      </c>
      <c r="H1329" s="7" t="n">
        <v>0</v>
      </c>
    </row>
    <row r="1330" spans="1:8">
      <c r="A1330" t="s">
        <v>4</v>
      </c>
      <c r="B1330" s="4" t="s">
        <v>5</v>
      </c>
      <c r="C1330" s="4" t="s">
        <v>11</v>
      </c>
      <c r="D1330" s="4" t="s">
        <v>7</v>
      </c>
      <c r="E1330" s="4" t="s">
        <v>8</v>
      </c>
      <c r="F1330" s="4" t="s">
        <v>12</v>
      </c>
      <c r="G1330" s="4" t="s">
        <v>12</v>
      </c>
      <c r="H1330" s="4" t="s">
        <v>12</v>
      </c>
    </row>
    <row r="1331" spans="1:8">
      <c r="A1331" t="n">
        <v>13753</v>
      </c>
      <c r="B1331" s="29" t="n">
        <v>48</v>
      </c>
      <c r="C1331" s="7" t="n">
        <v>110</v>
      </c>
      <c r="D1331" s="7" t="n">
        <v>0</v>
      </c>
      <c r="E1331" s="7" t="s">
        <v>153</v>
      </c>
      <c r="F1331" s="7" t="n">
        <v>0</v>
      </c>
      <c r="G1331" s="7" t="n">
        <v>1</v>
      </c>
      <c r="H1331" s="7" t="n">
        <v>0</v>
      </c>
    </row>
    <row r="1332" spans="1:8">
      <c r="A1332" t="s">
        <v>4</v>
      </c>
      <c r="B1332" s="4" t="s">
        <v>5</v>
      </c>
      <c r="C1332" s="4" t="s">
        <v>11</v>
      </c>
      <c r="D1332" s="4" t="s">
        <v>7</v>
      </c>
      <c r="E1332" s="4" t="s">
        <v>8</v>
      </c>
      <c r="F1332" s="4" t="s">
        <v>12</v>
      </c>
      <c r="G1332" s="4" t="s">
        <v>12</v>
      </c>
      <c r="H1332" s="4" t="s">
        <v>12</v>
      </c>
    </row>
    <row r="1333" spans="1:8">
      <c r="A1333" t="n">
        <v>13782</v>
      </c>
      <c r="B1333" s="29" t="n">
        <v>48</v>
      </c>
      <c r="C1333" s="7" t="n">
        <v>119</v>
      </c>
      <c r="D1333" s="7" t="n">
        <v>0</v>
      </c>
      <c r="E1333" s="7" t="s">
        <v>153</v>
      </c>
      <c r="F1333" s="7" t="n">
        <v>0</v>
      </c>
      <c r="G1333" s="7" t="n">
        <v>1</v>
      </c>
      <c r="H1333" s="7" t="n">
        <v>0</v>
      </c>
    </row>
    <row r="1334" spans="1:8">
      <c r="A1334" t="s">
        <v>4</v>
      </c>
      <c r="B1334" s="4" t="s">
        <v>5</v>
      </c>
      <c r="C1334" s="4" t="s">
        <v>11</v>
      </c>
      <c r="D1334" s="4" t="s">
        <v>7</v>
      </c>
      <c r="E1334" s="4" t="s">
        <v>8</v>
      </c>
      <c r="F1334" s="4" t="s">
        <v>12</v>
      </c>
      <c r="G1334" s="4" t="s">
        <v>12</v>
      </c>
      <c r="H1334" s="4" t="s">
        <v>12</v>
      </c>
    </row>
    <row r="1335" spans="1:8">
      <c r="A1335" t="n">
        <v>13811</v>
      </c>
      <c r="B1335" s="29" t="n">
        <v>48</v>
      </c>
      <c r="C1335" s="7" t="n">
        <v>92</v>
      </c>
      <c r="D1335" s="7" t="n">
        <v>0</v>
      </c>
      <c r="E1335" s="7" t="s">
        <v>124</v>
      </c>
      <c r="F1335" s="7" t="n">
        <v>0</v>
      </c>
      <c r="G1335" s="7" t="n">
        <v>1</v>
      </c>
      <c r="H1335" s="7" t="n">
        <v>0</v>
      </c>
    </row>
    <row r="1336" spans="1:8">
      <c r="A1336" t="s">
        <v>4</v>
      </c>
      <c r="B1336" s="4" t="s">
        <v>5</v>
      </c>
      <c r="C1336" s="4" t="s">
        <v>11</v>
      </c>
      <c r="D1336" s="4" t="s">
        <v>7</v>
      </c>
      <c r="E1336" s="4" t="s">
        <v>8</v>
      </c>
      <c r="F1336" s="4" t="s">
        <v>12</v>
      </c>
      <c r="G1336" s="4" t="s">
        <v>12</v>
      </c>
      <c r="H1336" s="4" t="s">
        <v>12</v>
      </c>
    </row>
    <row r="1337" spans="1:8">
      <c r="A1337" t="n">
        <v>13837</v>
      </c>
      <c r="B1337" s="29" t="n">
        <v>48</v>
      </c>
      <c r="C1337" s="7" t="n">
        <v>120</v>
      </c>
      <c r="D1337" s="7" t="n">
        <v>0</v>
      </c>
      <c r="E1337" s="7" t="s">
        <v>153</v>
      </c>
      <c r="F1337" s="7" t="n">
        <v>0</v>
      </c>
      <c r="G1337" s="7" t="n">
        <v>1</v>
      </c>
      <c r="H1337" s="7" t="n">
        <v>0</v>
      </c>
    </row>
    <row r="1338" spans="1:8">
      <c r="A1338" t="s">
        <v>4</v>
      </c>
      <c r="B1338" s="4" t="s">
        <v>5</v>
      </c>
      <c r="C1338" s="4" t="s">
        <v>7</v>
      </c>
      <c r="D1338" s="4" t="s">
        <v>7</v>
      </c>
      <c r="E1338" s="4" t="s">
        <v>12</v>
      </c>
      <c r="F1338" s="4" t="s">
        <v>12</v>
      </c>
      <c r="G1338" s="4" t="s">
        <v>12</v>
      </c>
      <c r="H1338" s="4" t="s">
        <v>11</v>
      </c>
    </row>
    <row r="1339" spans="1:8">
      <c r="A1339" t="n">
        <v>13866</v>
      </c>
      <c r="B1339" s="38" t="n">
        <v>45</v>
      </c>
      <c r="C1339" s="7" t="n">
        <v>2</v>
      </c>
      <c r="D1339" s="7" t="n">
        <v>3</v>
      </c>
      <c r="E1339" s="7" t="n">
        <v>17.7299995422363</v>
      </c>
      <c r="F1339" s="7" t="n">
        <v>2.97000002861023</v>
      </c>
      <c r="G1339" s="7" t="n">
        <v>35.4900016784668</v>
      </c>
      <c r="H1339" s="7" t="n">
        <v>0</v>
      </c>
    </row>
    <row r="1340" spans="1:8">
      <c r="A1340" t="s">
        <v>4</v>
      </c>
      <c r="B1340" s="4" t="s">
        <v>5</v>
      </c>
      <c r="C1340" s="4" t="s">
        <v>7</v>
      </c>
      <c r="D1340" s="4" t="s">
        <v>7</v>
      </c>
      <c r="E1340" s="4" t="s">
        <v>12</v>
      </c>
      <c r="F1340" s="4" t="s">
        <v>12</v>
      </c>
      <c r="G1340" s="4" t="s">
        <v>12</v>
      </c>
      <c r="H1340" s="4" t="s">
        <v>11</v>
      </c>
      <c r="I1340" s="4" t="s">
        <v>7</v>
      </c>
    </row>
    <row r="1341" spans="1:8">
      <c r="A1341" t="n">
        <v>13883</v>
      </c>
      <c r="B1341" s="38" t="n">
        <v>45</v>
      </c>
      <c r="C1341" s="7" t="n">
        <v>4</v>
      </c>
      <c r="D1341" s="7" t="n">
        <v>3</v>
      </c>
      <c r="E1341" s="7" t="n">
        <v>344.790008544922</v>
      </c>
      <c r="F1341" s="7" t="n">
        <v>345.260009765625</v>
      </c>
      <c r="G1341" s="7" t="n">
        <v>360</v>
      </c>
      <c r="H1341" s="7" t="n">
        <v>0</v>
      </c>
      <c r="I1341" s="7" t="n">
        <v>1</v>
      </c>
    </row>
    <row r="1342" spans="1:8">
      <c r="A1342" t="s">
        <v>4</v>
      </c>
      <c r="B1342" s="4" t="s">
        <v>5</v>
      </c>
      <c r="C1342" s="4" t="s">
        <v>7</v>
      </c>
      <c r="D1342" s="4" t="s">
        <v>7</v>
      </c>
      <c r="E1342" s="4" t="s">
        <v>12</v>
      </c>
      <c r="F1342" s="4" t="s">
        <v>11</v>
      </c>
    </row>
    <row r="1343" spans="1:8">
      <c r="A1343" t="n">
        <v>13901</v>
      </c>
      <c r="B1343" s="38" t="n">
        <v>45</v>
      </c>
      <c r="C1343" s="7" t="n">
        <v>5</v>
      </c>
      <c r="D1343" s="7" t="n">
        <v>3</v>
      </c>
      <c r="E1343" s="7" t="n">
        <v>10.1000003814697</v>
      </c>
      <c r="F1343" s="7" t="n">
        <v>0</v>
      </c>
    </row>
    <row r="1344" spans="1:8">
      <c r="A1344" t="s">
        <v>4</v>
      </c>
      <c r="B1344" s="4" t="s">
        <v>5</v>
      </c>
      <c r="C1344" s="4" t="s">
        <v>7</v>
      </c>
      <c r="D1344" s="4" t="s">
        <v>7</v>
      </c>
      <c r="E1344" s="4" t="s">
        <v>12</v>
      </c>
      <c r="F1344" s="4" t="s">
        <v>11</v>
      </c>
    </row>
    <row r="1345" spans="1:9">
      <c r="A1345" t="n">
        <v>13910</v>
      </c>
      <c r="B1345" s="38" t="n">
        <v>45</v>
      </c>
      <c r="C1345" s="7" t="n">
        <v>11</v>
      </c>
      <c r="D1345" s="7" t="n">
        <v>3</v>
      </c>
      <c r="E1345" s="7" t="n">
        <v>31.2000007629395</v>
      </c>
      <c r="F1345" s="7" t="n">
        <v>0</v>
      </c>
    </row>
    <row r="1346" spans="1:9">
      <c r="A1346" t="s">
        <v>4</v>
      </c>
      <c r="B1346" s="4" t="s">
        <v>5</v>
      </c>
      <c r="C1346" s="4" t="s">
        <v>7</v>
      </c>
      <c r="D1346" s="4" t="s">
        <v>7</v>
      </c>
      <c r="E1346" s="4" t="s">
        <v>12</v>
      </c>
      <c r="F1346" s="4" t="s">
        <v>12</v>
      </c>
      <c r="G1346" s="4" t="s">
        <v>12</v>
      </c>
      <c r="H1346" s="4" t="s">
        <v>11</v>
      </c>
      <c r="I1346" s="4" t="s">
        <v>7</v>
      </c>
    </row>
    <row r="1347" spans="1:9">
      <c r="A1347" t="n">
        <v>13919</v>
      </c>
      <c r="B1347" s="38" t="n">
        <v>45</v>
      </c>
      <c r="C1347" s="7" t="n">
        <v>4</v>
      </c>
      <c r="D1347" s="7" t="n">
        <v>3</v>
      </c>
      <c r="E1347" s="7" t="n">
        <v>344.790008544922</v>
      </c>
      <c r="F1347" s="7" t="n">
        <v>350.25</v>
      </c>
      <c r="G1347" s="7" t="n">
        <v>360</v>
      </c>
      <c r="H1347" s="7" t="n">
        <v>8000</v>
      </c>
      <c r="I1347" s="7" t="n">
        <v>1</v>
      </c>
    </row>
    <row r="1348" spans="1:9">
      <c r="A1348" t="s">
        <v>4</v>
      </c>
      <c r="B1348" s="4" t="s">
        <v>5</v>
      </c>
      <c r="C1348" s="4" t="s">
        <v>7</v>
      </c>
      <c r="D1348" s="4" t="s">
        <v>7</v>
      </c>
      <c r="E1348" s="4" t="s">
        <v>12</v>
      </c>
      <c r="F1348" s="4" t="s">
        <v>11</v>
      </c>
    </row>
    <row r="1349" spans="1:9">
      <c r="A1349" t="n">
        <v>13937</v>
      </c>
      <c r="B1349" s="38" t="n">
        <v>45</v>
      </c>
      <c r="C1349" s="7" t="n">
        <v>5</v>
      </c>
      <c r="D1349" s="7" t="n">
        <v>3</v>
      </c>
      <c r="E1349" s="7" t="n">
        <v>9.10000038146973</v>
      </c>
      <c r="F1349" s="7" t="n">
        <v>15000</v>
      </c>
    </row>
    <row r="1350" spans="1:9">
      <c r="A1350" t="s">
        <v>4</v>
      </c>
      <c r="B1350" s="4" t="s">
        <v>5</v>
      </c>
      <c r="C1350" s="4" t="s">
        <v>7</v>
      </c>
    </row>
    <row r="1351" spans="1:9">
      <c r="A1351" t="n">
        <v>13946</v>
      </c>
      <c r="B1351" s="39" t="n">
        <v>116</v>
      </c>
      <c r="C1351" s="7" t="n">
        <v>0</v>
      </c>
    </row>
    <row r="1352" spans="1:9">
      <c r="A1352" t="s">
        <v>4</v>
      </c>
      <c r="B1352" s="4" t="s">
        <v>5</v>
      </c>
      <c r="C1352" s="4" t="s">
        <v>7</v>
      </c>
      <c r="D1352" s="4" t="s">
        <v>11</v>
      </c>
    </row>
    <row r="1353" spans="1:9">
      <c r="A1353" t="n">
        <v>13948</v>
      </c>
      <c r="B1353" s="39" t="n">
        <v>116</v>
      </c>
      <c r="C1353" s="7" t="n">
        <v>2</v>
      </c>
      <c r="D1353" s="7" t="n">
        <v>1</v>
      </c>
    </row>
    <row r="1354" spans="1:9">
      <c r="A1354" t="s">
        <v>4</v>
      </c>
      <c r="B1354" s="4" t="s">
        <v>5</v>
      </c>
      <c r="C1354" s="4" t="s">
        <v>7</v>
      </c>
      <c r="D1354" s="4" t="s">
        <v>13</v>
      </c>
    </row>
    <row r="1355" spans="1:9">
      <c r="A1355" t="n">
        <v>13952</v>
      </c>
      <c r="B1355" s="39" t="n">
        <v>116</v>
      </c>
      <c r="C1355" s="7" t="n">
        <v>5</v>
      </c>
      <c r="D1355" s="7" t="n">
        <v>1120403456</v>
      </c>
    </row>
    <row r="1356" spans="1:9">
      <c r="A1356" t="s">
        <v>4</v>
      </c>
      <c r="B1356" s="4" t="s">
        <v>5</v>
      </c>
      <c r="C1356" s="4" t="s">
        <v>7</v>
      </c>
      <c r="D1356" s="4" t="s">
        <v>11</v>
      </c>
    </row>
    <row r="1357" spans="1:9">
      <c r="A1357" t="n">
        <v>13958</v>
      </c>
      <c r="B1357" s="39" t="n">
        <v>116</v>
      </c>
      <c r="C1357" s="7" t="n">
        <v>6</v>
      </c>
      <c r="D1357" s="7" t="n">
        <v>1</v>
      </c>
    </row>
    <row r="1358" spans="1:9">
      <c r="A1358" t="s">
        <v>4</v>
      </c>
      <c r="B1358" s="4" t="s">
        <v>5</v>
      </c>
      <c r="C1358" s="4" t="s">
        <v>7</v>
      </c>
      <c r="D1358" s="4" t="s">
        <v>11</v>
      </c>
      <c r="E1358" s="4" t="s">
        <v>12</v>
      </c>
    </row>
    <row r="1359" spans="1:9">
      <c r="A1359" t="n">
        <v>13962</v>
      </c>
      <c r="B1359" s="18" t="n">
        <v>58</v>
      </c>
      <c r="C1359" s="7" t="n">
        <v>100</v>
      </c>
      <c r="D1359" s="7" t="n">
        <v>1000</v>
      </c>
      <c r="E1359" s="7" t="n">
        <v>1</v>
      </c>
    </row>
    <row r="1360" spans="1:9">
      <c r="A1360" t="s">
        <v>4</v>
      </c>
      <c r="B1360" s="4" t="s">
        <v>5</v>
      </c>
      <c r="C1360" s="4" t="s">
        <v>7</v>
      </c>
      <c r="D1360" s="4" t="s">
        <v>11</v>
      </c>
    </row>
    <row r="1361" spans="1:9">
      <c r="A1361" t="n">
        <v>13970</v>
      </c>
      <c r="B1361" s="18" t="n">
        <v>58</v>
      </c>
      <c r="C1361" s="7" t="n">
        <v>255</v>
      </c>
      <c r="D1361" s="7" t="n">
        <v>0</v>
      </c>
    </row>
    <row r="1362" spans="1:9">
      <c r="A1362" t="s">
        <v>4</v>
      </c>
      <c r="B1362" s="4" t="s">
        <v>5</v>
      </c>
      <c r="C1362" s="4" t="s">
        <v>7</v>
      </c>
      <c r="D1362" s="4" t="s">
        <v>11</v>
      </c>
      <c r="E1362" s="4" t="s">
        <v>8</v>
      </c>
    </row>
    <row r="1363" spans="1:9">
      <c r="A1363" t="n">
        <v>13974</v>
      </c>
      <c r="B1363" s="30" t="n">
        <v>51</v>
      </c>
      <c r="C1363" s="7" t="n">
        <v>4</v>
      </c>
      <c r="D1363" s="7" t="n">
        <v>118</v>
      </c>
      <c r="E1363" s="7" t="s">
        <v>201</v>
      </c>
    </row>
    <row r="1364" spans="1:9">
      <c r="A1364" t="s">
        <v>4</v>
      </c>
      <c r="B1364" s="4" t="s">
        <v>5</v>
      </c>
      <c r="C1364" s="4" t="s">
        <v>11</v>
      </c>
    </row>
    <row r="1365" spans="1:9">
      <c r="A1365" t="n">
        <v>13987</v>
      </c>
      <c r="B1365" s="25" t="n">
        <v>16</v>
      </c>
      <c r="C1365" s="7" t="n">
        <v>0</v>
      </c>
    </row>
    <row r="1366" spans="1:9">
      <c r="A1366" t="s">
        <v>4</v>
      </c>
      <c r="B1366" s="4" t="s">
        <v>5</v>
      </c>
      <c r="C1366" s="4" t="s">
        <v>11</v>
      </c>
      <c r="D1366" s="4" t="s">
        <v>7</v>
      </c>
      <c r="E1366" s="4" t="s">
        <v>13</v>
      </c>
      <c r="F1366" s="4" t="s">
        <v>185</v>
      </c>
      <c r="G1366" s="4" t="s">
        <v>7</v>
      </c>
      <c r="H1366" s="4" t="s">
        <v>7</v>
      </c>
    </row>
    <row r="1367" spans="1:9">
      <c r="A1367" t="n">
        <v>13990</v>
      </c>
      <c r="B1367" s="44" t="n">
        <v>26</v>
      </c>
      <c r="C1367" s="7" t="n">
        <v>118</v>
      </c>
      <c r="D1367" s="7" t="n">
        <v>17</v>
      </c>
      <c r="E1367" s="7" t="n">
        <v>64869</v>
      </c>
      <c r="F1367" s="7" t="s">
        <v>202</v>
      </c>
      <c r="G1367" s="7" t="n">
        <v>2</v>
      </c>
      <c r="H1367" s="7" t="n">
        <v>0</v>
      </c>
    </row>
    <row r="1368" spans="1:9">
      <c r="A1368" t="s">
        <v>4</v>
      </c>
      <c r="B1368" s="4" t="s">
        <v>5</v>
      </c>
    </row>
    <row r="1369" spans="1:9">
      <c r="A1369" t="n">
        <v>14023</v>
      </c>
      <c r="B1369" s="45" t="n">
        <v>28</v>
      </c>
    </row>
    <row r="1370" spans="1:9">
      <c r="A1370" t="s">
        <v>4</v>
      </c>
      <c r="B1370" s="4" t="s">
        <v>5</v>
      </c>
      <c r="C1370" s="4" t="s">
        <v>7</v>
      </c>
      <c r="D1370" s="4" t="s">
        <v>11</v>
      </c>
      <c r="E1370" s="4" t="s">
        <v>8</v>
      </c>
    </row>
    <row r="1371" spans="1:9">
      <c r="A1371" t="n">
        <v>14024</v>
      </c>
      <c r="B1371" s="30" t="n">
        <v>51</v>
      </c>
      <c r="C1371" s="7" t="n">
        <v>4</v>
      </c>
      <c r="D1371" s="7" t="n">
        <v>95</v>
      </c>
      <c r="E1371" s="7" t="s">
        <v>201</v>
      </c>
    </row>
    <row r="1372" spans="1:9">
      <c r="A1372" t="s">
        <v>4</v>
      </c>
      <c r="B1372" s="4" t="s">
        <v>5</v>
      </c>
      <c r="C1372" s="4" t="s">
        <v>11</v>
      </c>
    </row>
    <row r="1373" spans="1:9">
      <c r="A1373" t="n">
        <v>14037</v>
      </c>
      <c r="B1373" s="25" t="n">
        <v>16</v>
      </c>
      <c r="C1373" s="7" t="n">
        <v>0</v>
      </c>
    </row>
    <row r="1374" spans="1:9">
      <c r="A1374" t="s">
        <v>4</v>
      </c>
      <c r="B1374" s="4" t="s">
        <v>5</v>
      </c>
      <c r="C1374" s="4" t="s">
        <v>11</v>
      </c>
      <c r="D1374" s="4" t="s">
        <v>7</v>
      </c>
      <c r="E1374" s="4" t="s">
        <v>13</v>
      </c>
      <c r="F1374" s="4" t="s">
        <v>185</v>
      </c>
      <c r="G1374" s="4" t="s">
        <v>7</v>
      </c>
      <c r="H1374" s="4" t="s">
        <v>7</v>
      </c>
    </row>
    <row r="1375" spans="1:9">
      <c r="A1375" t="n">
        <v>14040</v>
      </c>
      <c r="B1375" s="44" t="n">
        <v>26</v>
      </c>
      <c r="C1375" s="7" t="n">
        <v>95</v>
      </c>
      <c r="D1375" s="7" t="n">
        <v>17</v>
      </c>
      <c r="E1375" s="7" t="n">
        <v>64870</v>
      </c>
      <c r="F1375" s="7" t="s">
        <v>203</v>
      </c>
      <c r="G1375" s="7" t="n">
        <v>2</v>
      </c>
      <c r="H1375" s="7" t="n">
        <v>0</v>
      </c>
    </row>
    <row r="1376" spans="1:9">
      <c r="A1376" t="s">
        <v>4</v>
      </c>
      <c r="B1376" s="4" t="s">
        <v>5</v>
      </c>
    </row>
    <row r="1377" spans="1:8">
      <c r="A1377" t="n">
        <v>14070</v>
      </c>
      <c r="B1377" s="45" t="n">
        <v>28</v>
      </c>
    </row>
    <row r="1378" spans="1:8">
      <c r="A1378" t="s">
        <v>4</v>
      </c>
      <c r="B1378" s="4" t="s">
        <v>5</v>
      </c>
      <c r="C1378" s="4" t="s">
        <v>11</v>
      </c>
      <c r="D1378" s="4" t="s">
        <v>7</v>
      </c>
    </row>
    <row r="1379" spans="1:8">
      <c r="A1379" t="n">
        <v>14071</v>
      </c>
      <c r="B1379" s="48" t="n">
        <v>89</v>
      </c>
      <c r="C1379" s="7" t="n">
        <v>65533</v>
      </c>
      <c r="D1379" s="7" t="n">
        <v>1</v>
      </c>
    </row>
    <row r="1380" spans="1:8">
      <c r="A1380" t="s">
        <v>4</v>
      </c>
      <c r="B1380" s="4" t="s">
        <v>5</v>
      </c>
      <c r="C1380" s="4" t="s">
        <v>7</v>
      </c>
      <c r="D1380" s="4" t="s">
        <v>11</v>
      </c>
      <c r="E1380" s="4" t="s">
        <v>12</v>
      </c>
    </row>
    <row r="1381" spans="1:8">
      <c r="A1381" t="n">
        <v>14075</v>
      </c>
      <c r="B1381" s="18" t="n">
        <v>58</v>
      </c>
      <c r="C1381" s="7" t="n">
        <v>101</v>
      </c>
      <c r="D1381" s="7" t="n">
        <v>300</v>
      </c>
      <c r="E1381" s="7" t="n">
        <v>1</v>
      </c>
    </row>
    <row r="1382" spans="1:8">
      <c r="A1382" t="s">
        <v>4</v>
      </c>
      <c r="B1382" s="4" t="s">
        <v>5</v>
      </c>
      <c r="C1382" s="4" t="s">
        <v>7</v>
      </c>
      <c r="D1382" s="4" t="s">
        <v>11</v>
      </c>
    </row>
    <row r="1383" spans="1:8">
      <c r="A1383" t="n">
        <v>14083</v>
      </c>
      <c r="B1383" s="18" t="n">
        <v>58</v>
      </c>
      <c r="C1383" s="7" t="n">
        <v>254</v>
      </c>
      <c r="D1383" s="7" t="n">
        <v>0</v>
      </c>
    </row>
    <row r="1384" spans="1:8">
      <c r="A1384" t="s">
        <v>4</v>
      </c>
      <c r="B1384" s="4" t="s">
        <v>5</v>
      </c>
      <c r="C1384" s="4" t="s">
        <v>7</v>
      </c>
      <c r="D1384" s="4" t="s">
        <v>7</v>
      </c>
      <c r="E1384" s="4" t="s">
        <v>12</v>
      </c>
      <c r="F1384" s="4" t="s">
        <v>12</v>
      </c>
      <c r="G1384" s="4" t="s">
        <v>12</v>
      </c>
      <c r="H1384" s="4" t="s">
        <v>11</v>
      </c>
    </row>
    <row r="1385" spans="1:8">
      <c r="A1385" t="n">
        <v>14087</v>
      </c>
      <c r="B1385" s="38" t="n">
        <v>45</v>
      </c>
      <c r="C1385" s="7" t="n">
        <v>2</v>
      </c>
      <c r="D1385" s="7" t="n">
        <v>3</v>
      </c>
      <c r="E1385" s="7" t="n">
        <v>-18.1100006103516</v>
      </c>
      <c r="F1385" s="7" t="n">
        <v>1.64999997615814</v>
      </c>
      <c r="G1385" s="7" t="n">
        <v>36.939998626709</v>
      </c>
      <c r="H1385" s="7" t="n">
        <v>0</v>
      </c>
    </row>
    <row r="1386" spans="1:8">
      <c r="A1386" t="s">
        <v>4</v>
      </c>
      <c r="B1386" s="4" t="s">
        <v>5</v>
      </c>
      <c r="C1386" s="4" t="s">
        <v>7</v>
      </c>
      <c r="D1386" s="4" t="s">
        <v>7</v>
      </c>
      <c r="E1386" s="4" t="s">
        <v>12</v>
      </c>
      <c r="F1386" s="4" t="s">
        <v>12</v>
      </c>
      <c r="G1386" s="4" t="s">
        <v>12</v>
      </c>
      <c r="H1386" s="4" t="s">
        <v>11</v>
      </c>
      <c r="I1386" s="4" t="s">
        <v>7</v>
      </c>
    </row>
    <row r="1387" spans="1:8">
      <c r="A1387" t="n">
        <v>14104</v>
      </c>
      <c r="B1387" s="38" t="n">
        <v>45</v>
      </c>
      <c r="C1387" s="7" t="n">
        <v>4</v>
      </c>
      <c r="D1387" s="7" t="n">
        <v>3</v>
      </c>
      <c r="E1387" s="7" t="n">
        <v>2.16000008583069</v>
      </c>
      <c r="F1387" s="7" t="n">
        <v>145.25</v>
      </c>
      <c r="G1387" s="7" t="n">
        <v>0</v>
      </c>
      <c r="H1387" s="7" t="n">
        <v>0</v>
      </c>
      <c r="I1387" s="7" t="n">
        <v>1</v>
      </c>
    </row>
    <row r="1388" spans="1:8">
      <c r="A1388" t="s">
        <v>4</v>
      </c>
      <c r="B1388" s="4" t="s">
        <v>5</v>
      </c>
      <c r="C1388" s="4" t="s">
        <v>7</v>
      </c>
      <c r="D1388" s="4" t="s">
        <v>7</v>
      </c>
      <c r="E1388" s="4" t="s">
        <v>12</v>
      </c>
      <c r="F1388" s="4" t="s">
        <v>11</v>
      </c>
    </row>
    <row r="1389" spans="1:8">
      <c r="A1389" t="n">
        <v>14122</v>
      </c>
      <c r="B1389" s="38" t="n">
        <v>45</v>
      </c>
      <c r="C1389" s="7" t="n">
        <v>5</v>
      </c>
      <c r="D1389" s="7" t="n">
        <v>3</v>
      </c>
      <c r="E1389" s="7" t="n">
        <v>10.3999996185303</v>
      </c>
      <c r="F1389" s="7" t="n">
        <v>0</v>
      </c>
    </row>
    <row r="1390" spans="1:8">
      <c r="A1390" t="s">
        <v>4</v>
      </c>
      <c r="B1390" s="4" t="s">
        <v>5</v>
      </c>
      <c r="C1390" s="4" t="s">
        <v>7</v>
      </c>
      <c r="D1390" s="4" t="s">
        <v>7</v>
      </c>
      <c r="E1390" s="4" t="s">
        <v>12</v>
      </c>
      <c r="F1390" s="4" t="s">
        <v>11</v>
      </c>
    </row>
    <row r="1391" spans="1:8">
      <c r="A1391" t="n">
        <v>14131</v>
      </c>
      <c r="B1391" s="38" t="n">
        <v>45</v>
      </c>
      <c r="C1391" s="7" t="n">
        <v>11</v>
      </c>
      <c r="D1391" s="7" t="n">
        <v>3</v>
      </c>
      <c r="E1391" s="7" t="n">
        <v>16.2999992370605</v>
      </c>
      <c r="F1391" s="7" t="n">
        <v>0</v>
      </c>
    </row>
    <row r="1392" spans="1:8">
      <c r="A1392" t="s">
        <v>4</v>
      </c>
      <c r="B1392" s="4" t="s">
        <v>5</v>
      </c>
      <c r="C1392" s="4" t="s">
        <v>7</v>
      </c>
      <c r="D1392" s="4" t="s">
        <v>7</v>
      </c>
      <c r="E1392" s="4" t="s">
        <v>12</v>
      </c>
      <c r="F1392" s="4" t="s">
        <v>12</v>
      </c>
      <c r="G1392" s="4" t="s">
        <v>12</v>
      </c>
      <c r="H1392" s="4" t="s">
        <v>11</v>
      </c>
      <c r="I1392" s="4" t="s">
        <v>7</v>
      </c>
    </row>
    <row r="1393" spans="1:9">
      <c r="A1393" t="n">
        <v>14140</v>
      </c>
      <c r="B1393" s="38" t="n">
        <v>45</v>
      </c>
      <c r="C1393" s="7" t="n">
        <v>4</v>
      </c>
      <c r="D1393" s="7" t="n">
        <v>3</v>
      </c>
      <c r="E1393" s="7" t="n">
        <v>355.450012207031</v>
      </c>
      <c r="F1393" s="7" t="n">
        <v>145.25</v>
      </c>
      <c r="G1393" s="7" t="n">
        <v>0</v>
      </c>
      <c r="H1393" s="7" t="n">
        <v>8000</v>
      </c>
      <c r="I1393" s="7" t="n">
        <v>1</v>
      </c>
    </row>
    <row r="1394" spans="1:9">
      <c r="A1394" t="s">
        <v>4</v>
      </c>
      <c r="B1394" s="4" t="s">
        <v>5</v>
      </c>
      <c r="C1394" s="4" t="s">
        <v>7</v>
      </c>
      <c r="D1394" s="4" t="s">
        <v>11</v>
      </c>
    </row>
    <row r="1395" spans="1:9">
      <c r="A1395" t="n">
        <v>14158</v>
      </c>
      <c r="B1395" s="18" t="n">
        <v>58</v>
      </c>
      <c r="C1395" s="7" t="n">
        <v>255</v>
      </c>
      <c r="D1395" s="7" t="n">
        <v>0</v>
      </c>
    </row>
    <row r="1396" spans="1:9">
      <c r="A1396" t="s">
        <v>4</v>
      </c>
      <c r="B1396" s="4" t="s">
        <v>5</v>
      </c>
      <c r="C1396" s="4" t="s">
        <v>7</v>
      </c>
      <c r="D1396" s="4" t="s">
        <v>11</v>
      </c>
      <c r="E1396" s="4" t="s">
        <v>8</v>
      </c>
    </row>
    <row r="1397" spans="1:9">
      <c r="A1397" t="n">
        <v>14162</v>
      </c>
      <c r="B1397" s="30" t="n">
        <v>51</v>
      </c>
      <c r="C1397" s="7" t="n">
        <v>4</v>
      </c>
      <c r="D1397" s="7" t="n">
        <v>119</v>
      </c>
      <c r="E1397" s="7" t="s">
        <v>204</v>
      </c>
    </row>
    <row r="1398" spans="1:9">
      <c r="A1398" t="s">
        <v>4</v>
      </c>
      <c r="B1398" s="4" t="s">
        <v>5</v>
      </c>
      <c r="C1398" s="4" t="s">
        <v>11</v>
      </c>
    </row>
    <row r="1399" spans="1:9">
      <c r="A1399" t="n">
        <v>14175</v>
      </c>
      <c r="B1399" s="25" t="n">
        <v>16</v>
      </c>
      <c r="C1399" s="7" t="n">
        <v>0</v>
      </c>
    </row>
    <row r="1400" spans="1:9">
      <c r="A1400" t="s">
        <v>4</v>
      </c>
      <c r="B1400" s="4" t="s">
        <v>5</v>
      </c>
      <c r="C1400" s="4" t="s">
        <v>11</v>
      </c>
      <c r="D1400" s="4" t="s">
        <v>7</v>
      </c>
      <c r="E1400" s="4" t="s">
        <v>13</v>
      </c>
      <c r="F1400" s="4" t="s">
        <v>185</v>
      </c>
      <c r="G1400" s="4" t="s">
        <v>7</v>
      </c>
      <c r="H1400" s="4" t="s">
        <v>7</v>
      </c>
    </row>
    <row r="1401" spans="1:9">
      <c r="A1401" t="n">
        <v>14178</v>
      </c>
      <c r="B1401" s="44" t="n">
        <v>26</v>
      </c>
      <c r="C1401" s="7" t="n">
        <v>119</v>
      </c>
      <c r="D1401" s="7" t="n">
        <v>17</v>
      </c>
      <c r="E1401" s="7" t="n">
        <v>64871</v>
      </c>
      <c r="F1401" s="7" t="s">
        <v>205</v>
      </c>
      <c r="G1401" s="7" t="n">
        <v>2</v>
      </c>
      <c r="H1401" s="7" t="n">
        <v>0</v>
      </c>
    </row>
    <row r="1402" spans="1:9">
      <c r="A1402" t="s">
        <v>4</v>
      </c>
      <c r="B1402" s="4" t="s">
        <v>5</v>
      </c>
    </row>
    <row r="1403" spans="1:9">
      <c r="A1403" t="n">
        <v>14210</v>
      </c>
      <c r="B1403" s="45" t="n">
        <v>28</v>
      </c>
    </row>
    <row r="1404" spans="1:9">
      <c r="A1404" t="s">
        <v>4</v>
      </c>
      <c r="B1404" s="4" t="s">
        <v>5</v>
      </c>
      <c r="C1404" s="4" t="s">
        <v>7</v>
      </c>
      <c r="D1404" s="4" t="s">
        <v>11</v>
      </c>
      <c r="E1404" s="4" t="s">
        <v>8</v>
      </c>
    </row>
    <row r="1405" spans="1:9">
      <c r="A1405" t="n">
        <v>14211</v>
      </c>
      <c r="B1405" s="30" t="n">
        <v>51</v>
      </c>
      <c r="C1405" s="7" t="n">
        <v>4</v>
      </c>
      <c r="D1405" s="7" t="n">
        <v>110</v>
      </c>
      <c r="E1405" s="7" t="s">
        <v>204</v>
      </c>
    </row>
    <row r="1406" spans="1:9">
      <c r="A1406" t="s">
        <v>4</v>
      </c>
      <c r="B1406" s="4" t="s">
        <v>5</v>
      </c>
      <c r="C1406" s="4" t="s">
        <v>11</v>
      </c>
    </row>
    <row r="1407" spans="1:9">
      <c r="A1407" t="n">
        <v>14224</v>
      </c>
      <c r="B1407" s="25" t="n">
        <v>16</v>
      </c>
      <c r="C1407" s="7" t="n">
        <v>0</v>
      </c>
    </row>
    <row r="1408" spans="1:9">
      <c r="A1408" t="s">
        <v>4</v>
      </c>
      <c r="B1408" s="4" t="s">
        <v>5</v>
      </c>
      <c r="C1408" s="4" t="s">
        <v>11</v>
      </c>
      <c r="D1408" s="4" t="s">
        <v>7</v>
      </c>
      <c r="E1408" s="4" t="s">
        <v>13</v>
      </c>
      <c r="F1408" s="4" t="s">
        <v>185</v>
      </c>
      <c r="G1408" s="4" t="s">
        <v>7</v>
      </c>
      <c r="H1408" s="4" t="s">
        <v>7</v>
      </c>
    </row>
    <row r="1409" spans="1:9">
      <c r="A1409" t="n">
        <v>14227</v>
      </c>
      <c r="B1409" s="44" t="n">
        <v>26</v>
      </c>
      <c r="C1409" s="7" t="n">
        <v>110</v>
      </c>
      <c r="D1409" s="7" t="n">
        <v>17</v>
      </c>
      <c r="E1409" s="7" t="n">
        <v>64872</v>
      </c>
      <c r="F1409" s="7" t="s">
        <v>206</v>
      </c>
      <c r="G1409" s="7" t="n">
        <v>2</v>
      </c>
      <c r="H1409" s="7" t="n">
        <v>0</v>
      </c>
    </row>
    <row r="1410" spans="1:9">
      <c r="A1410" t="s">
        <v>4</v>
      </c>
      <c r="B1410" s="4" t="s">
        <v>5</v>
      </c>
    </row>
    <row r="1411" spans="1:9">
      <c r="A1411" t="n">
        <v>14247</v>
      </c>
      <c r="B1411" s="45" t="n">
        <v>28</v>
      </c>
    </row>
    <row r="1412" spans="1:9">
      <c r="A1412" t="s">
        <v>4</v>
      </c>
      <c r="B1412" s="4" t="s">
        <v>5</v>
      </c>
      <c r="C1412" s="4" t="s">
        <v>11</v>
      </c>
      <c r="D1412" s="4" t="s">
        <v>7</v>
      </c>
    </row>
    <row r="1413" spans="1:9">
      <c r="A1413" t="n">
        <v>14248</v>
      </c>
      <c r="B1413" s="48" t="n">
        <v>89</v>
      </c>
      <c r="C1413" s="7" t="n">
        <v>65533</v>
      </c>
      <c r="D1413" s="7" t="n">
        <v>1</v>
      </c>
    </row>
    <row r="1414" spans="1:9">
      <c r="A1414" t="s">
        <v>4</v>
      </c>
      <c r="B1414" s="4" t="s">
        <v>5</v>
      </c>
      <c r="C1414" s="4" t="s">
        <v>7</v>
      </c>
      <c r="D1414" s="4" t="s">
        <v>11</v>
      </c>
      <c r="E1414" s="4" t="s">
        <v>8</v>
      </c>
    </row>
    <row r="1415" spans="1:9">
      <c r="A1415" t="n">
        <v>14252</v>
      </c>
      <c r="B1415" s="30" t="n">
        <v>51</v>
      </c>
      <c r="C1415" s="7" t="n">
        <v>4</v>
      </c>
      <c r="D1415" s="7" t="n">
        <v>100</v>
      </c>
      <c r="E1415" s="7" t="s">
        <v>201</v>
      </c>
    </row>
    <row r="1416" spans="1:9">
      <c r="A1416" t="s">
        <v>4</v>
      </c>
      <c r="B1416" s="4" t="s">
        <v>5</v>
      </c>
      <c r="C1416" s="4" t="s">
        <v>11</v>
      </c>
    </row>
    <row r="1417" spans="1:9">
      <c r="A1417" t="n">
        <v>14265</v>
      </c>
      <c r="B1417" s="25" t="n">
        <v>16</v>
      </c>
      <c r="C1417" s="7" t="n">
        <v>0</v>
      </c>
    </row>
    <row r="1418" spans="1:9">
      <c r="A1418" t="s">
        <v>4</v>
      </c>
      <c r="B1418" s="4" t="s">
        <v>5</v>
      </c>
      <c r="C1418" s="4" t="s">
        <v>11</v>
      </c>
      <c r="D1418" s="4" t="s">
        <v>7</v>
      </c>
      <c r="E1418" s="4" t="s">
        <v>13</v>
      </c>
      <c r="F1418" s="4" t="s">
        <v>185</v>
      </c>
      <c r="G1418" s="4" t="s">
        <v>7</v>
      </c>
      <c r="H1418" s="4" t="s">
        <v>7</v>
      </c>
    </row>
    <row r="1419" spans="1:9">
      <c r="A1419" t="n">
        <v>14268</v>
      </c>
      <c r="B1419" s="44" t="n">
        <v>26</v>
      </c>
      <c r="C1419" s="7" t="n">
        <v>100</v>
      </c>
      <c r="D1419" s="7" t="n">
        <v>17</v>
      </c>
      <c r="E1419" s="7" t="n">
        <v>64873</v>
      </c>
      <c r="F1419" s="7" t="s">
        <v>207</v>
      </c>
      <c r="G1419" s="7" t="n">
        <v>2</v>
      </c>
      <c r="H1419" s="7" t="n">
        <v>0</v>
      </c>
    </row>
    <row r="1420" spans="1:9">
      <c r="A1420" t="s">
        <v>4</v>
      </c>
      <c r="B1420" s="4" t="s">
        <v>5</v>
      </c>
    </row>
    <row r="1421" spans="1:9">
      <c r="A1421" t="n">
        <v>14346</v>
      </c>
      <c r="B1421" s="45" t="n">
        <v>28</v>
      </c>
    </row>
    <row r="1422" spans="1:9">
      <c r="A1422" t="s">
        <v>4</v>
      </c>
      <c r="B1422" s="4" t="s">
        <v>5</v>
      </c>
      <c r="C1422" s="4" t="s">
        <v>7</v>
      </c>
      <c r="D1422" s="4" t="s">
        <v>11</v>
      </c>
      <c r="E1422" s="4" t="s">
        <v>8</v>
      </c>
    </row>
    <row r="1423" spans="1:9">
      <c r="A1423" t="n">
        <v>14347</v>
      </c>
      <c r="B1423" s="30" t="n">
        <v>51</v>
      </c>
      <c r="C1423" s="7" t="n">
        <v>4</v>
      </c>
      <c r="D1423" s="7" t="n">
        <v>88</v>
      </c>
      <c r="E1423" s="7" t="s">
        <v>192</v>
      </c>
    </row>
    <row r="1424" spans="1:9">
      <c r="A1424" t="s">
        <v>4</v>
      </c>
      <c r="B1424" s="4" t="s">
        <v>5</v>
      </c>
      <c r="C1424" s="4" t="s">
        <v>11</v>
      </c>
    </row>
    <row r="1425" spans="1:8">
      <c r="A1425" t="n">
        <v>14360</v>
      </c>
      <c r="B1425" s="25" t="n">
        <v>16</v>
      </c>
      <c r="C1425" s="7" t="n">
        <v>0</v>
      </c>
    </row>
    <row r="1426" spans="1:8">
      <c r="A1426" t="s">
        <v>4</v>
      </c>
      <c r="B1426" s="4" t="s">
        <v>5</v>
      </c>
      <c r="C1426" s="4" t="s">
        <v>11</v>
      </c>
      <c r="D1426" s="4" t="s">
        <v>7</v>
      </c>
      <c r="E1426" s="4" t="s">
        <v>13</v>
      </c>
      <c r="F1426" s="4" t="s">
        <v>185</v>
      </c>
      <c r="G1426" s="4" t="s">
        <v>7</v>
      </c>
      <c r="H1426" s="4" t="s">
        <v>7</v>
      </c>
    </row>
    <row r="1427" spans="1:8">
      <c r="A1427" t="n">
        <v>14363</v>
      </c>
      <c r="B1427" s="44" t="n">
        <v>26</v>
      </c>
      <c r="C1427" s="7" t="n">
        <v>88</v>
      </c>
      <c r="D1427" s="7" t="n">
        <v>17</v>
      </c>
      <c r="E1427" s="7" t="n">
        <v>64874</v>
      </c>
      <c r="F1427" s="7" t="s">
        <v>208</v>
      </c>
      <c r="G1427" s="7" t="n">
        <v>2</v>
      </c>
      <c r="H1427" s="7" t="n">
        <v>0</v>
      </c>
    </row>
    <row r="1428" spans="1:8">
      <c r="A1428" t="s">
        <v>4</v>
      </c>
      <c r="B1428" s="4" t="s">
        <v>5</v>
      </c>
    </row>
    <row r="1429" spans="1:8">
      <c r="A1429" t="n">
        <v>14430</v>
      </c>
      <c r="B1429" s="45" t="n">
        <v>28</v>
      </c>
    </row>
    <row r="1430" spans="1:8">
      <c r="A1430" t="s">
        <v>4</v>
      </c>
      <c r="B1430" s="4" t="s">
        <v>5</v>
      </c>
      <c r="C1430" s="4" t="s">
        <v>11</v>
      </c>
      <c r="D1430" s="4" t="s">
        <v>7</v>
      </c>
    </row>
    <row r="1431" spans="1:8">
      <c r="A1431" t="n">
        <v>14431</v>
      </c>
      <c r="B1431" s="48" t="n">
        <v>89</v>
      </c>
      <c r="C1431" s="7" t="n">
        <v>65533</v>
      </c>
      <c r="D1431" s="7" t="n">
        <v>1</v>
      </c>
    </row>
    <row r="1432" spans="1:8">
      <c r="A1432" t="s">
        <v>4</v>
      </c>
      <c r="B1432" s="4" t="s">
        <v>5</v>
      </c>
      <c r="C1432" s="4" t="s">
        <v>7</v>
      </c>
      <c r="D1432" s="4" t="s">
        <v>11</v>
      </c>
      <c r="E1432" s="4" t="s">
        <v>12</v>
      </c>
    </row>
    <row r="1433" spans="1:8">
      <c r="A1433" t="n">
        <v>14435</v>
      </c>
      <c r="B1433" s="18" t="n">
        <v>58</v>
      </c>
      <c r="C1433" s="7" t="n">
        <v>101</v>
      </c>
      <c r="D1433" s="7" t="n">
        <v>300</v>
      </c>
      <c r="E1433" s="7" t="n">
        <v>1</v>
      </c>
    </row>
    <row r="1434" spans="1:8">
      <c r="A1434" t="s">
        <v>4</v>
      </c>
      <c r="B1434" s="4" t="s">
        <v>5</v>
      </c>
      <c r="C1434" s="4" t="s">
        <v>7</v>
      </c>
      <c r="D1434" s="4" t="s">
        <v>11</v>
      </c>
    </row>
    <row r="1435" spans="1:8">
      <c r="A1435" t="n">
        <v>14443</v>
      </c>
      <c r="B1435" s="18" t="n">
        <v>58</v>
      </c>
      <c r="C1435" s="7" t="n">
        <v>254</v>
      </c>
      <c r="D1435" s="7" t="n">
        <v>0</v>
      </c>
    </row>
    <row r="1436" spans="1:8">
      <c r="A1436" t="s">
        <v>4</v>
      </c>
      <c r="B1436" s="4" t="s">
        <v>5</v>
      </c>
      <c r="C1436" s="4" t="s">
        <v>7</v>
      </c>
      <c r="D1436" s="4" t="s">
        <v>7</v>
      </c>
      <c r="E1436" s="4" t="s">
        <v>12</v>
      </c>
      <c r="F1436" s="4" t="s">
        <v>12</v>
      </c>
      <c r="G1436" s="4" t="s">
        <v>12</v>
      </c>
      <c r="H1436" s="4" t="s">
        <v>11</v>
      </c>
    </row>
    <row r="1437" spans="1:8">
      <c r="A1437" t="n">
        <v>14447</v>
      </c>
      <c r="B1437" s="38" t="n">
        <v>45</v>
      </c>
      <c r="C1437" s="7" t="n">
        <v>2</v>
      </c>
      <c r="D1437" s="7" t="n">
        <v>3</v>
      </c>
      <c r="E1437" s="7" t="n">
        <v>1.30999994277954</v>
      </c>
      <c r="F1437" s="7" t="n">
        <v>4.3899998664856</v>
      </c>
      <c r="G1437" s="7" t="n">
        <v>21.2800006866455</v>
      </c>
      <c r="H1437" s="7" t="n">
        <v>0</v>
      </c>
    </row>
    <row r="1438" spans="1:8">
      <c r="A1438" t="s">
        <v>4</v>
      </c>
      <c r="B1438" s="4" t="s">
        <v>5</v>
      </c>
      <c r="C1438" s="4" t="s">
        <v>7</v>
      </c>
      <c r="D1438" s="4" t="s">
        <v>7</v>
      </c>
      <c r="E1438" s="4" t="s">
        <v>12</v>
      </c>
      <c r="F1438" s="4" t="s">
        <v>12</v>
      </c>
      <c r="G1438" s="4" t="s">
        <v>12</v>
      </c>
      <c r="H1438" s="4" t="s">
        <v>11</v>
      </c>
      <c r="I1438" s="4" t="s">
        <v>7</v>
      </c>
    </row>
    <row r="1439" spans="1:8">
      <c r="A1439" t="n">
        <v>14464</v>
      </c>
      <c r="B1439" s="38" t="n">
        <v>45</v>
      </c>
      <c r="C1439" s="7" t="n">
        <v>4</v>
      </c>
      <c r="D1439" s="7" t="n">
        <v>3</v>
      </c>
      <c r="E1439" s="7" t="n">
        <v>350.549987792969</v>
      </c>
      <c r="F1439" s="7" t="n">
        <v>334.529998779297</v>
      </c>
      <c r="G1439" s="7" t="n">
        <v>360</v>
      </c>
      <c r="H1439" s="7" t="n">
        <v>0</v>
      </c>
      <c r="I1439" s="7" t="n">
        <v>1</v>
      </c>
    </row>
    <row r="1440" spans="1:8">
      <c r="A1440" t="s">
        <v>4</v>
      </c>
      <c r="B1440" s="4" t="s">
        <v>5</v>
      </c>
      <c r="C1440" s="4" t="s">
        <v>7</v>
      </c>
      <c r="D1440" s="4" t="s">
        <v>7</v>
      </c>
      <c r="E1440" s="4" t="s">
        <v>12</v>
      </c>
      <c r="F1440" s="4" t="s">
        <v>11</v>
      </c>
    </row>
    <row r="1441" spans="1:9">
      <c r="A1441" t="n">
        <v>14482</v>
      </c>
      <c r="B1441" s="38" t="n">
        <v>45</v>
      </c>
      <c r="C1441" s="7" t="n">
        <v>5</v>
      </c>
      <c r="D1441" s="7" t="n">
        <v>3</v>
      </c>
      <c r="E1441" s="7" t="n">
        <v>12.3999996185303</v>
      </c>
      <c r="F1441" s="7" t="n">
        <v>0</v>
      </c>
    </row>
    <row r="1442" spans="1:9">
      <c r="A1442" t="s">
        <v>4</v>
      </c>
      <c r="B1442" s="4" t="s">
        <v>5</v>
      </c>
      <c r="C1442" s="4" t="s">
        <v>7</v>
      </c>
      <c r="D1442" s="4" t="s">
        <v>7</v>
      </c>
      <c r="E1442" s="4" t="s">
        <v>12</v>
      </c>
      <c r="F1442" s="4" t="s">
        <v>11</v>
      </c>
    </row>
    <row r="1443" spans="1:9">
      <c r="A1443" t="n">
        <v>14491</v>
      </c>
      <c r="B1443" s="38" t="n">
        <v>45</v>
      </c>
      <c r="C1443" s="7" t="n">
        <v>11</v>
      </c>
      <c r="D1443" s="7" t="n">
        <v>3</v>
      </c>
      <c r="E1443" s="7" t="n">
        <v>27.7000007629395</v>
      </c>
      <c r="F1443" s="7" t="n">
        <v>0</v>
      </c>
    </row>
    <row r="1444" spans="1:9">
      <c r="A1444" t="s">
        <v>4</v>
      </c>
      <c r="B1444" s="4" t="s">
        <v>5</v>
      </c>
      <c r="C1444" s="4" t="s">
        <v>7</v>
      </c>
      <c r="D1444" s="4" t="s">
        <v>7</v>
      </c>
      <c r="E1444" s="4" t="s">
        <v>12</v>
      </c>
      <c r="F1444" s="4" t="s">
        <v>11</v>
      </c>
    </row>
    <row r="1445" spans="1:9">
      <c r="A1445" t="n">
        <v>14500</v>
      </c>
      <c r="B1445" s="38" t="n">
        <v>45</v>
      </c>
      <c r="C1445" s="7" t="n">
        <v>5</v>
      </c>
      <c r="D1445" s="7" t="n">
        <v>3</v>
      </c>
      <c r="E1445" s="7" t="n">
        <v>10.8999996185303</v>
      </c>
      <c r="F1445" s="7" t="n">
        <v>8000</v>
      </c>
    </row>
    <row r="1446" spans="1:9">
      <c r="A1446" t="s">
        <v>4</v>
      </c>
      <c r="B1446" s="4" t="s">
        <v>5</v>
      </c>
      <c r="C1446" s="4" t="s">
        <v>7</v>
      </c>
      <c r="D1446" s="4" t="s">
        <v>11</v>
      </c>
    </row>
    <row r="1447" spans="1:9">
      <c r="A1447" t="n">
        <v>14509</v>
      </c>
      <c r="B1447" s="18" t="n">
        <v>58</v>
      </c>
      <c r="C1447" s="7" t="n">
        <v>255</v>
      </c>
      <c r="D1447" s="7" t="n">
        <v>0</v>
      </c>
    </row>
    <row r="1448" spans="1:9">
      <c r="A1448" t="s">
        <v>4</v>
      </c>
      <c r="B1448" s="4" t="s">
        <v>5</v>
      </c>
      <c r="C1448" s="4" t="s">
        <v>7</v>
      </c>
      <c r="D1448" s="4" t="s">
        <v>11</v>
      </c>
      <c r="E1448" s="4" t="s">
        <v>8</v>
      </c>
    </row>
    <row r="1449" spans="1:9">
      <c r="A1449" t="n">
        <v>14513</v>
      </c>
      <c r="B1449" s="30" t="n">
        <v>51</v>
      </c>
      <c r="C1449" s="7" t="n">
        <v>4</v>
      </c>
      <c r="D1449" s="7" t="n">
        <v>120</v>
      </c>
      <c r="E1449" s="7" t="s">
        <v>204</v>
      </c>
    </row>
    <row r="1450" spans="1:9">
      <c r="A1450" t="s">
        <v>4</v>
      </c>
      <c r="B1450" s="4" t="s">
        <v>5</v>
      </c>
      <c r="C1450" s="4" t="s">
        <v>11</v>
      </c>
    </row>
    <row r="1451" spans="1:9">
      <c r="A1451" t="n">
        <v>14526</v>
      </c>
      <c r="B1451" s="25" t="n">
        <v>16</v>
      </c>
      <c r="C1451" s="7" t="n">
        <v>0</v>
      </c>
    </row>
    <row r="1452" spans="1:9">
      <c r="A1452" t="s">
        <v>4</v>
      </c>
      <c r="B1452" s="4" t="s">
        <v>5</v>
      </c>
      <c r="C1452" s="4" t="s">
        <v>11</v>
      </c>
      <c r="D1452" s="4" t="s">
        <v>7</v>
      </c>
      <c r="E1452" s="4" t="s">
        <v>13</v>
      </c>
      <c r="F1452" s="4" t="s">
        <v>185</v>
      </c>
      <c r="G1452" s="4" t="s">
        <v>7</v>
      </c>
      <c r="H1452" s="4" t="s">
        <v>7</v>
      </c>
    </row>
    <row r="1453" spans="1:9">
      <c r="A1453" t="n">
        <v>14529</v>
      </c>
      <c r="B1453" s="44" t="n">
        <v>26</v>
      </c>
      <c r="C1453" s="7" t="n">
        <v>120</v>
      </c>
      <c r="D1453" s="7" t="n">
        <v>17</v>
      </c>
      <c r="E1453" s="7" t="n">
        <v>64875</v>
      </c>
      <c r="F1453" s="7" t="s">
        <v>209</v>
      </c>
      <c r="G1453" s="7" t="n">
        <v>2</v>
      </c>
      <c r="H1453" s="7" t="n">
        <v>0</v>
      </c>
    </row>
    <row r="1454" spans="1:9">
      <c r="A1454" t="s">
        <v>4</v>
      </c>
      <c r="B1454" s="4" t="s">
        <v>5</v>
      </c>
    </row>
    <row r="1455" spans="1:9">
      <c r="A1455" t="n">
        <v>14560</v>
      </c>
      <c r="B1455" s="45" t="n">
        <v>28</v>
      </c>
    </row>
    <row r="1456" spans="1:9">
      <c r="A1456" t="s">
        <v>4</v>
      </c>
      <c r="B1456" s="4" t="s">
        <v>5</v>
      </c>
      <c r="C1456" s="4" t="s">
        <v>7</v>
      </c>
      <c r="D1456" s="4" t="s">
        <v>11</v>
      </c>
      <c r="E1456" s="4" t="s">
        <v>8</v>
      </c>
    </row>
    <row r="1457" spans="1:8">
      <c r="A1457" t="n">
        <v>14561</v>
      </c>
      <c r="B1457" s="30" t="n">
        <v>51</v>
      </c>
      <c r="C1457" s="7" t="n">
        <v>4</v>
      </c>
      <c r="D1457" s="7" t="n">
        <v>92</v>
      </c>
      <c r="E1457" s="7" t="s">
        <v>204</v>
      </c>
    </row>
    <row r="1458" spans="1:8">
      <c r="A1458" t="s">
        <v>4</v>
      </c>
      <c r="B1458" s="4" t="s">
        <v>5</v>
      </c>
      <c r="C1458" s="4" t="s">
        <v>11</v>
      </c>
    </row>
    <row r="1459" spans="1:8">
      <c r="A1459" t="n">
        <v>14574</v>
      </c>
      <c r="B1459" s="25" t="n">
        <v>16</v>
      </c>
      <c r="C1459" s="7" t="n">
        <v>0</v>
      </c>
    </row>
    <row r="1460" spans="1:8">
      <c r="A1460" t="s">
        <v>4</v>
      </c>
      <c r="B1460" s="4" t="s">
        <v>5</v>
      </c>
      <c r="C1460" s="4" t="s">
        <v>11</v>
      </c>
      <c r="D1460" s="4" t="s">
        <v>7</v>
      </c>
      <c r="E1460" s="4" t="s">
        <v>13</v>
      </c>
      <c r="F1460" s="4" t="s">
        <v>185</v>
      </c>
      <c r="G1460" s="4" t="s">
        <v>7</v>
      </c>
      <c r="H1460" s="4" t="s">
        <v>7</v>
      </c>
    </row>
    <row r="1461" spans="1:8">
      <c r="A1461" t="n">
        <v>14577</v>
      </c>
      <c r="B1461" s="44" t="n">
        <v>26</v>
      </c>
      <c r="C1461" s="7" t="n">
        <v>92</v>
      </c>
      <c r="D1461" s="7" t="n">
        <v>17</v>
      </c>
      <c r="E1461" s="7" t="n">
        <v>64876</v>
      </c>
      <c r="F1461" s="7" t="s">
        <v>210</v>
      </c>
      <c r="G1461" s="7" t="n">
        <v>2</v>
      </c>
      <c r="H1461" s="7" t="n">
        <v>0</v>
      </c>
    </row>
    <row r="1462" spans="1:8">
      <c r="A1462" t="s">
        <v>4</v>
      </c>
      <c r="B1462" s="4" t="s">
        <v>5</v>
      </c>
    </row>
    <row r="1463" spans="1:8">
      <c r="A1463" t="n">
        <v>14666</v>
      </c>
      <c r="B1463" s="45" t="n">
        <v>28</v>
      </c>
    </row>
    <row r="1464" spans="1:8">
      <c r="A1464" t="s">
        <v>4</v>
      </c>
      <c r="B1464" s="4" t="s">
        <v>5</v>
      </c>
      <c r="C1464" s="4" t="s">
        <v>7</v>
      </c>
      <c r="D1464" s="4" t="s">
        <v>11</v>
      </c>
      <c r="E1464" s="4" t="s">
        <v>8</v>
      </c>
    </row>
    <row r="1465" spans="1:8">
      <c r="A1465" t="n">
        <v>14667</v>
      </c>
      <c r="B1465" s="30" t="n">
        <v>51</v>
      </c>
      <c r="C1465" s="7" t="n">
        <v>4</v>
      </c>
      <c r="D1465" s="7" t="n">
        <v>101</v>
      </c>
      <c r="E1465" s="7" t="s">
        <v>201</v>
      </c>
    </row>
    <row r="1466" spans="1:8">
      <c r="A1466" t="s">
        <v>4</v>
      </c>
      <c r="B1466" s="4" t="s">
        <v>5</v>
      </c>
      <c r="C1466" s="4" t="s">
        <v>11</v>
      </c>
    </row>
    <row r="1467" spans="1:8">
      <c r="A1467" t="n">
        <v>14680</v>
      </c>
      <c r="B1467" s="25" t="n">
        <v>16</v>
      </c>
      <c r="C1467" s="7" t="n">
        <v>0</v>
      </c>
    </row>
    <row r="1468" spans="1:8">
      <c r="A1468" t="s">
        <v>4</v>
      </c>
      <c r="B1468" s="4" t="s">
        <v>5</v>
      </c>
      <c r="C1468" s="4" t="s">
        <v>11</v>
      </c>
      <c r="D1468" s="4" t="s">
        <v>7</v>
      </c>
      <c r="E1468" s="4" t="s">
        <v>13</v>
      </c>
      <c r="F1468" s="4" t="s">
        <v>185</v>
      </c>
      <c r="G1468" s="4" t="s">
        <v>7</v>
      </c>
      <c r="H1468" s="4" t="s">
        <v>7</v>
      </c>
    </row>
    <row r="1469" spans="1:8">
      <c r="A1469" t="n">
        <v>14683</v>
      </c>
      <c r="B1469" s="44" t="n">
        <v>26</v>
      </c>
      <c r="C1469" s="7" t="n">
        <v>101</v>
      </c>
      <c r="D1469" s="7" t="n">
        <v>17</v>
      </c>
      <c r="E1469" s="7" t="n">
        <v>64877</v>
      </c>
      <c r="F1469" s="7" t="s">
        <v>211</v>
      </c>
      <c r="G1469" s="7" t="n">
        <v>2</v>
      </c>
      <c r="H1469" s="7" t="n">
        <v>0</v>
      </c>
    </row>
    <row r="1470" spans="1:8">
      <c r="A1470" t="s">
        <v>4</v>
      </c>
      <c r="B1470" s="4" t="s">
        <v>5</v>
      </c>
    </row>
    <row r="1471" spans="1:8">
      <c r="A1471" t="n">
        <v>14719</v>
      </c>
      <c r="B1471" s="45" t="n">
        <v>28</v>
      </c>
    </row>
    <row r="1472" spans="1:8">
      <c r="A1472" t="s">
        <v>4</v>
      </c>
      <c r="B1472" s="4" t="s">
        <v>5</v>
      </c>
      <c r="C1472" s="4" t="s">
        <v>11</v>
      </c>
      <c r="D1472" s="4" t="s">
        <v>7</v>
      </c>
    </row>
    <row r="1473" spans="1:8">
      <c r="A1473" t="n">
        <v>14720</v>
      </c>
      <c r="B1473" s="48" t="n">
        <v>89</v>
      </c>
      <c r="C1473" s="7" t="n">
        <v>65533</v>
      </c>
      <c r="D1473" s="7" t="n">
        <v>1</v>
      </c>
    </row>
    <row r="1474" spans="1:8">
      <c r="A1474" t="s">
        <v>4</v>
      </c>
      <c r="B1474" s="4" t="s">
        <v>5</v>
      </c>
      <c r="C1474" s="4" t="s">
        <v>7</v>
      </c>
      <c r="D1474" s="4" t="s">
        <v>11</v>
      </c>
      <c r="E1474" s="4" t="s">
        <v>12</v>
      </c>
    </row>
    <row r="1475" spans="1:8">
      <c r="A1475" t="n">
        <v>14724</v>
      </c>
      <c r="B1475" s="18" t="n">
        <v>58</v>
      </c>
      <c r="C1475" s="7" t="n">
        <v>101</v>
      </c>
      <c r="D1475" s="7" t="n">
        <v>300</v>
      </c>
      <c r="E1475" s="7" t="n">
        <v>1</v>
      </c>
    </row>
    <row r="1476" spans="1:8">
      <c r="A1476" t="s">
        <v>4</v>
      </c>
      <c r="B1476" s="4" t="s">
        <v>5</v>
      </c>
      <c r="C1476" s="4" t="s">
        <v>7</v>
      </c>
      <c r="D1476" s="4" t="s">
        <v>11</v>
      </c>
    </row>
    <row r="1477" spans="1:8">
      <c r="A1477" t="n">
        <v>14732</v>
      </c>
      <c r="B1477" s="18" t="n">
        <v>58</v>
      </c>
      <c r="C1477" s="7" t="n">
        <v>254</v>
      </c>
      <c r="D1477" s="7" t="n">
        <v>0</v>
      </c>
    </row>
    <row r="1478" spans="1:8">
      <c r="A1478" t="s">
        <v>4</v>
      </c>
      <c r="B1478" s="4" t="s">
        <v>5</v>
      </c>
      <c r="C1478" s="4" t="s">
        <v>7</v>
      </c>
      <c r="D1478" s="4" t="s">
        <v>7</v>
      </c>
      <c r="E1478" s="4" t="s">
        <v>12</v>
      </c>
      <c r="F1478" s="4" t="s">
        <v>12</v>
      </c>
      <c r="G1478" s="4" t="s">
        <v>12</v>
      </c>
      <c r="H1478" s="4" t="s">
        <v>11</v>
      </c>
    </row>
    <row r="1479" spans="1:8">
      <c r="A1479" t="n">
        <v>14736</v>
      </c>
      <c r="B1479" s="38" t="n">
        <v>45</v>
      </c>
      <c r="C1479" s="7" t="n">
        <v>2</v>
      </c>
      <c r="D1479" s="7" t="n">
        <v>3</v>
      </c>
      <c r="E1479" s="7" t="n">
        <v>-0.270000010728836</v>
      </c>
      <c r="F1479" s="7" t="n">
        <v>2.67000007629395</v>
      </c>
      <c r="G1479" s="7" t="n">
        <v>39.8600006103516</v>
      </c>
      <c r="H1479" s="7" t="n">
        <v>0</v>
      </c>
    </row>
    <row r="1480" spans="1:8">
      <c r="A1480" t="s">
        <v>4</v>
      </c>
      <c r="B1480" s="4" t="s">
        <v>5</v>
      </c>
      <c r="C1480" s="4" t="s">
        <v>7</v>
      </c>
      <c r="D1480" s="4" t="s">
        <v>7</v>
      </c>
      <c r="E1480" s="4" t="s">
        <v>12</v>
      </c>
      <c r="F1480" s="4" t="s">
        <v>12</v>
      </c>
      <c r="G1480" s="4" t="s">
        <v>12</v>
      </c>
      <c r="H1480" s="4" t="s">
        <v>11</v>
      </c>
      <c r="I1480" s="4" t="s">
        <v>7</v>
      </c>
    </row>
    <row r="1481" spans="1:8">
      <c r="A1481" t="n">
        <v>14753</v>
      </c>
      <c r="B1481" s="38" t="n">
        <v>45</v>
      </c>
      <c r="C1481" s="7" t="n">
        <v>4</v>
      </c>
      <c r="D1481" s="7" t="n">
        <v>3</v>
      </c>
      <c r="E1481" s="7" t="n">
        <v>28.8199996948242</v>
      </c>
      <c r="F1481" s="7" t="n">
        <v>136.960006713867</v>
      </c>
      <c r="G1481" s="7" t="n">
        <v>10</v>
      </c>
      <c r="H1481" s="7" t="n">
        <v>0</v>
      </c>
      <c r="I1481" s="7" t="n">
        <v>1</v>
      </c>
    </row>
    <row r="1482" spans="1:8">
      <c r="A1482" t="s">
        <v>4</v>
      </c>
      <c r="B1482" s="4" t="s">
        <v>5</v>
      </c>
      <c r="C1482" s="4" t="s">
        <v>7</v>
      </c>
      <c r="D1482" s="4" t="s">
        <v>7</v>
      </c>
      <c r="E1482" s="4" t="s">
        <v>12</v>
      </c>
      <c r="F1482" s="4" t="s">
        <v>11</v>
      </c>
    </row>
    <row r="1483" spans="1:8">
      <c r="A1483" t="n">
        <v>14771</v>
      </c>
      <c r="B1483" s="38" t="n">
        <v>45</v>
      </c>
      <c r="C1483" s="7" t="n">
        <v>5</v>
      </c>
      <c r="D1483" s="7" t="n">
        <v>3</v>
      </c>
      <c r="E1483" s="7" t="n">
        <v>16.7999992370605</v>
      </c>
      <c r="F1483" s="7" t="n">
        <v>0</v>
      </c>
    </row>
    <row r="1484" spans="1:8">
      <c r="A1484" t="s">
        <v>4</v>
      </c>
      <c r="B1484" s="4" t="s">
        <v>5</v>
      </c>
      <c r="C1484" s="4" t="s">
        <v>7</v>
      </c>
      <c r="D1484" s="4" t="s">
        <v>7</v>
      </c>
      <c r="E1484" s="4" t="s">
        <v>12</v>
      </c>
      <c r="F1484" s="4" t="s">
        <v>11</v>
      </c>
    </row>
    <row r="1485" spans="1:8">
      <c r="A1485" t="n">
        <v>14780</v>
      </c>
      <c r="B1485" s="38" t="n">
        <v>45</v>
      </c>
      <c r="C1485" s="7" t="n">
        <v>11</v>
      </c>
      <c r="D1485" s="7" t="n">
        <v>3</v>
      </c>
      <c r="E1485" s="7" t="n">
        <v>19.1000003814697</v>
      </c>
      <c r="F1485" s="7" t="n">
        <v>0</v>
      </c>
    </row>
    <row r="1486" spans="1:8">
      <c r="A1486" t="s">
        <v>4</v>
      </c>
      <c r="B1486" s="4" t="s">
        <v>5</v>
      </c>
      <c r="C1486" s="4" t="s">
        <v>7</v>
      </c>
      <c r="D1486" s="4" t="s">
        <v>7</v>
      </c>
      <c r="E1486" s="4" t="s">
        <v>12</v>
      </c>
      <c r="F1486" s="4" t="s">
        <v>12</v>
      </c>
      <c r="G1486" s="4" t="s">
        <v>12</v>
      </c>
      <c r="H1486" s="4" t="s">
        <v>11</v>
      </c>
    </row>
    <row r="1487" spans="1:8">
      <c r="A1487" t="n">
        <v>14789</v>
      </c>
      <c r="B1487" s="38" t="n">
        <v>45</v>
      </c>
      <c r="C1487" s="7" t="n">
        <v>2</v>
      </c>
      <c r="D1487" s="7" t="n">
        <v>3</v>
      </c>
      <c r="E1487" s="7" t="n">
        <v>-0.140000000596046</v>
      </c>
      <c r="F1487" s="7" t="n">
        <v>2.34999990463257</v>
      </c>
      <c r="G1487" s="7" t="n">
        <v>40.0099983215332</v>
      </c>
      <c r="H1487" s="7" t="n">
        <v>5000</v>
      </c>
    </row>
    <row r="1488" spans="1:8">
      <c r="A1488" t="s">
        <v>4</v>
      </c>
      <c r="B1488" s="4" t="s">
        <v>5</v>
      </c>
      <c r="C1488" s="4" t="s">
        <v>7</v>
      </c>
      <c r="D1488" s="4" t="s">
        <v>7</v>
      </c>
      <c r="E1488" s="4" t="s">
        <v>12</v>
      </c>
      <c r="F1488" s="4" t="s">
        <v>12</v>
      </c>
      <c r="G1488" s="4" t="s">
        <v>12</v>
      </c>
      <c r="H1488" s="4" t="s">
        <v>11</v>
      </c>
      <c r="I1488" s="4" t="s">
        <v>7</v>
      </c>
    </row>
    <row r="1489" spans="1:9">
      <c r="A1489" t="n">
        <v>14806</v>
      </c>
      <c r="B1489" s="38" t="n">
        <v>45</v>
      </c>
      <c r="C1489" s="7" t="n">
        <v>4</v>
      </c>
      <c r="D1489" s="7" t="n">
        <v>3</v>
      </c>
      <c r="E1489" s="7" t="n">
        <v>3.80999994277954</v>
      </c>
      <c r="F1489" s="7" t="n">
        <v>136.25</v>
      </c>
      <c r="G1489" s="7" t="n">
        <v>10</v>
      </c>
      <c r="H1489" s="7" t="n">
        <v>5000</v>
      </c>
      <c r="I1489" s="7" t="n">
        <v>1</v>
      </c>
    </row>
    <row r="1490" spans="1:9">
      <c r="A1490" t="s">
        <v>4</v>
      </c>
      <c r="B1490" s="4" t="s">
        <v>5</v>
      </c>
      <c r="C1490" s="4" t="s">
        <v>7</v>
      </c>
      <c r="D1490" s="4" t="s">
        <v>7</v>
      </c>
      <c r="E1490" s="4" t="s">
        <v>12</v>
      </c>
      <c r="F1490" s="4" t="s">
        <v>11</v>
      </c>
    </row>
    <row r="1491" spans="1:9">
      <c r="A1491" t="n">
        <v>14824</v>
      </c>
      <c r="B1491" s="38" t="n">
        <v>45</v>
      </c>
      <c r="C1491" s="7" t="n">
        <v>5</v>
      </c>
      <c r="D1491" s="7" t="n">
        <v>3</v>
      </c>
      <c r="E1491" s="7" t="n">
        <v>16</v>
      </c>
      <c r="F1491" s="7" t="n">
        <v>5000</v>
      </c>
    </row>
    <row r="1492" spans="1:9">
      <c r="A1492" t="s">
        <v>4</v>
      </c>
      <c r="B1492" s="4" t="s">
        <v>5</v>
      </c>
      <c r="C1492" s="4" t="s">
        <v>7</v>
      </c>
      <c r="D1492" s="4" t="s">
        <v>7</v>
      </c>
      <c r="E1492" s="4" t="s">
        <v>12</v>
      </c>
      <c r="F1492" s="4" t="s">
        <v>11</v>
      </c>
    </row>
    <row r="1493" spans="1:9">
      <c r="A1493" t="n">
        <v>14833</v>
      </c>
      <c r="B1493" s="38" t="n">
        <v>45</v>
      </c>
      <c r="C1493" s="7" t="n">
        <v>11</v>
      </c>
      <c r="D1493" s="7" t="n">
        <v>3</v>
      </c>
      <c r="E1493" s="7" t="n">
        <v>19.1000003814697</v>
      </c>
      <c r="F1493" s="7" t="n">
        <v>5000</v>
      </c>
    </row>
    <row r="1494" spans="1:9">
      <c r="A1494" t="s">
        <v>4</v>
      </c>
      <c r="B1494" s="4" t="s">
        <v>5</v>
      </c>
      <c r="C1494" s="4" t="s">
        <v>7</v>
      </c>
    </row>
    <row r="1495" spans="1:9">
      <c r="A1495" t="n">
        <v>14842</v>
      </c>
      <c r="B1495" s="39" t="n">
        <v>116</v>
      </c>
      <c r="C1495" s="7" t="n">
        <v>0</v>
      </c>
    </row>
    <row r="1496" spans="1:9">
      <c r="A1496" t="s">
        <v>4</v>
      </c>
      <c r="B1496" s="4" t="s">
        <v>5</v>
      </c>
      <c r="C1496" s="4" t="s">
        <v>7</v>
      </c>
      <c r="D1496" s="4" t="s">
        <v>11</v>
      </c>
    </row>
    <row r="1497" spans="1:9">
      <c r="A1497" t="n">
        <v>14844</v>
      </c>
      <c r="B1497" s="39" t="n">
        <v>116</v>
      </c>
      <c r="C1497" s="7" t="n">
        <v>2</v>
      </c>
      <c r="D1497" s="7" t="n">
        <v>1</v>
      </c>
    </row>
    <row r="1498" spans="1:9">
      <c r="A1498" t="s">
        <v>4</v>
      </c>
      <c r="B1498" s="4" t="s">
        <v>5</v>
      </c>
      <c r="C1498" s="4" t="s">
        <v>7</v>
      </c>
      <c r="D1498" s="4" t="s">
        <v>13</v>
      </c>
    </row>
    <row r="1499" spans="1:9">
      <c r="A1499" t="n">
        <v>14848</v>
      </c>
      <c r="B1499" s="39" t="n">
        <v>116</v>
      </c>
      <c r="C1499" s="7" t="n">
        <v>5</v>
      </c>
      <c r="D1499" s="7" t="n">
        <v>1101004800</v>
      </c>
    </row>
    <row r="1500" spans="1:9">
      <c r="A1500" t="s">
        <v>4</v>
      </c>
      <c r="B1500" s="4" t="s">
        <v>5</v>
      </c>
      <c r="C1500" s="4" t="s">
        <v>7</v>
      </c>
      <c r="D1500" s="4" t="s">
        <v>11</v>
      </c>
    </row>
    <row r="1501" spans="1:9">
      <c r="A1501" t="n">
        <v>14854</v>
      </c>
      <c r="B1501" s="39" t="n">
        <v>116</v>
      </c>
      <c r="C1501" s="7" t="n">
        <v>6</v>
      </c>
      <c r="D1501" s="7" t="n">
        <v>1</v>
      </c>
    </row>
    <row r="1502" spans="1:9">
      <c r="A1502" t="s">
        <v>4</v>
      </c>
      <c r="B1502" s="4" t="s">
        <v>5</v>
      </c>
      <c r="C1502" s="4" t="s">
        <v>11</v>
      </c>
      <c r="D1502" s="4" t="s">
        <v>7</v>
      </c>
      <c r="E1502" s="4" t="s">
        <v>7</v>
      </c>
      <c r="F1502" s="4" t="s">
        <v>8</v>
      </c>
    </row>
    <row r="1503" spans="1:9">
      <c r="A1503" t="n">
        <v>14858</v>
      </c>
      <c r="B1503" s="14" t="n">
        <v>20</v>
      </c>
      <c r="C1503" s="7" t="n">
        <v>1662</v>
      </c>
      <c r="D1503" s="7" t="n">
        <v>3</v>
      </c>
      <c r="E1503" s="7" t="n">
        <v>11</v>
      </c>
      <c r="F1503" s="7" t="s">
        <v>212</v>
      </c>
    </row>
    <row r="1504" spans="1:9">
      <c r="A1504" t="s">
        <v>4</v>
      </c>
      <c r="B1504" s="4" t="s">
        <v>5</v>
      </c>
      <c r="C1504" s="4" t="s">
        <v>11</v>
      </c>
    </row>
    <row r="1505" spans="1:9">
      <c r="A1505" t="n">
        <v>14885</v>
      </c>
      <c r="B1505" s="25" t="n">
        <v>16</v>
      </c>
      <c r="C1505" s="7" t="n">
        <v>5000</v>
      </c>
    </row>
    <row r="1506" spans="1:9">
      <c r="A1506" t="s">
        <v>4</v>
      </c>
      <c r="B1506" s="4" t="s">
        <v>5</v>
      </c>
      <c r="C1506" s="4" t="s">
        <v>7</v>
      </c>
      <c r="D1506" s="4" t="s">
        <v>7</v>
      </c>
      <c r="E1506" s="4" t="s">
        <v>12</v>
      </c>
      <c r="F1506" s="4" t="s">
        <v>12</v>
      </c>
      <c r="G1506" s="4" t="s">
        <v>12</v>
      </c>
      <c r="H1506" s="4" t="s">
        <v>11</v>
      </c>
    </row>
    <row r="1507" spans="1:9">
      <c r="A1507" t="n">
        <v>14888</v>
      </c>
      <c r="B1507" s="38" t="n">
        <v>45</v>
      </c>
      <c r="C1507" s="7" t="n">
        <v>2</v>
      </c>
      <c r="D1507" s="7" t="n">
        <v>3</v>
      </c>
      <c r="E1507" s="7" t="n">
        <v>1.05999994277954</v>
      </c>
      <c r="F1507" s="7" t="n">
        <v>4.51000022888184</v>
      </c>
      <c r="G1507" s="7" t="n">
        <v>22.5499992370605</v>
      </c>
      <c r="H1507" s="7" t="n">
        <v>0</v>
      </c>
    </row>
    <row r="1508" spans="1:9">
      <c r="A1508" t="s">
        <v>4</v>
      </c>
      <c r="B1508" s="4" t="s">
        <v>5</v>
      </c>
      <c r="C1508" s="4" t="s">
        <v>7</v>
      </c>
      <c r="D1508" s="4" t="s">
        <v>7</v>
      </c>
      <c r="E1508" s="4" t="s">
        <v>12</v>
      </c>
      <c r="F1508" s="4" t="s">
        <v>12</v>
      </c>
      <c r="G1508" s="4" t="s">
        <v>12</v>
      </c>
      <c r="H1508" s="4" t="s">
        <v>11</v>
      </c>
      <c r="I1508" s="4" t="s">
        <v>7</v>
      </c>
    </row>
    <row r="1509" spans="1:9">
      <c r="A1509" t="n">
        <v>14905</v>
      </c>
      <c r="B1509" s="38" t="n">
        <v>45</v>
      </c>
      <c r="C1509" s="7" t="n">
        <v>4</v>
      </c>
      <c r="D1509" s="7" t="n">
        <v>3</v>
      </c>
      <c r="E1509" s="7" t="n">
        <v>345.940002441406</v>
      </c>
      <c r="F1509" s="7" t="n">
        <v>340.260009765625</v>
      </c>
      <c r="G1509" s="7" t="n">
        <v>350</v>
      </c>
      <c r="H1509" s="7" t="n">
        <v>0</v>
      </c>
      <c r="I1509" s="7" t="n">
        <v>1</v>
      </c>
    </row>
    <row r="1510" spans="1:9">
      <c r="A1510" t="s">
        <v>4</v>
      </c>
      <c r="B1510" s="4" t="s">
        <v>5</v>
      </c>
      <c r="C1510" s="4" t="s">
        <v>7</v>
      </c>
      <c r="D1510" s="4" t="s">
        <v>7</v>
      </c>
      <c r="E1510" s="4" t="s">
        <v>12</v>
      </c>
      <c r="F1510" s="4" t="s">
        <v>11</v>
      </c>
    </row>
    <row r="1511" spans="1:9">
      <c r="A1511" t="n">
        <v>14923</v>
      </c>
      <c r="B1511" s="38" t="n">
        <v>45</v>
      </c>
      <c r="C1511" s="7" t="n">
        <v>5</v>
      </c>
      <c r="D1511" s="7" t="n">
        <v>3</v>
      </c>
      <c r="E1511" s="7" t="n">
        <v>11.3000001907349</v>
      </c>
      <c r="F1511" s="7" t="n">
        <v>0</v>
      </c>
    </row>
    <row r="1512" spans="1:9">
      <c r="A1512" t="s">
        <v>4</v>
      </c>
      <c r="B1512" s="4" t="s">
        <v>5</v>
      </c>
      <c r="C1512" s="4" t="s">
        <v>7</v>
      </c>
      <c r="D1512" s="4" t="s">
        <v>7</v>
      </c>
      <c r="E1512" s="4" t="s">
        <v>12</v>
      </c>
      <c r="F1512" s="4" t="s">
        <v>11</v>
      </c>
    </row>
    <row r="1513" spans="1:9">
      <c r="A1513" t="n">
        <v>14932</v>
      </c>
      <c r="B1513" s="38" t="n">
        <v>45</v>
      </c>
      <c r="C1513" s="7" t="n">
        <v>11</v>
      </c>
      <c r="D1513" s="7" t="n">
        <v>3</v>
      </c>
      <c r="E1513" s="7" t="n">
        <v>29.5</v>
      </c>
      <c r="F1513" s="7" t="n">
        <v>0</v>
      </c>
    </row>
    <row r="1514" spans="1:9">
      <c r="A1514" t="s">
        <v>4</v>
      </c>
      <c r="B1514" s="4" t="s">
        <v>5</v>
      </c>
      <c r="C1514" s="4" t="s">
        <v>7</v>
      </c>
      <c r="D1514" s="4" t="s">
        <v>7</v>
      </c>
      <c r="E1514" s="4" t="s">
        <v>12</v>
      </c>
      <c r="F1514" s="4" t="s">
        <v>12</v>
      </c>
      <c r="G1514" s="4" t="s">
        <v>12</v>
      </c>
      <c r="H1514" s="4" t="s">
        <v>11</v>
      </c>
    </row>
    <row r="1515" spans="1:9">
      <c r="A1515" t="n">
        <v>14941</v>
      </c>
      <c r="B1515" s="38" t="n">
        <v>45</v>
      </c>
      <c r="C1515" s="7" t="n">
        <v>2</v>
      </c>
      <c r="D1515" s="7" t="n">
        <v>3</v>
      </c>
      <c r="E1515" s="7" t="n">
        <v>-0.270000010728836</v>
      </c>
      <c r="F1515" s="7" t="n">
        <v>3.82999992370605</v>
      </c>
      <c r="G1515" s="7" t="n">
        <v>22.4400005340576</v>
      </c>
      <c r="H1515" s="7" t="n">
        <v>5000</v>
      </c>
    </row>
    <row r="1516" spans="1:9">
      <c r="A1516" t="s">
        <v>4</v>
      </c>
      <c r="B1516" s="4" t="s">
        <v>5</v>
      </c>
      <c r="C1516" s="4" t="s">
        <v>7</v>
      </c>
      <c r="D1516" s="4" t="s">
        <v>7</v>
      </c>
      <c r="E1516" s="4" t="s">
        <v>12</v>
      </c>
      <c r="F1516" s="4" t="s">
        <v>12</v>
      </c>
      <c r="G1516" s="4" t="s">
        <v>12</v>
      </c>
      <c r="H1516" s="4" t="s">
        <v>11</v>
      </c>
      <c r="I1516" s="4" t="s">
        <v>7</v>
      </c>
    </row>
    <row r="1517" spans="1:9">
      <c r="A1517" t="n">
        <v>14958</v>
      </c>
      <c r="B1517" s="38" t="n">
        <v>45</v>
      </c>
      <c r="C1517" s="7" t="n">
        <v>4</v>
      </c>
      <c r="D1517" s="7" t="n">
        <v>3</v>
      </c>
      <c r="E1517" s="7" t="n">
        <v>350.619995117188</v>
      </c>
      <c r="F1517" s="7" t="n">
        <v>355.179992675781</v>
      </c>
      <c r="G1517" s="7" t="n">
        <v>350</v>
      </c>
      <c r="H1517" s="7" t="n">
        <v>5000</v>
      </c>
      <c r="I1517" s="7" t="n">
        <v>1</v>
      </c>
    </row>
    <row r="1518" spans="1:9">
      <c r="A1518" t="s">
        <v>4</v>
      </c>
      <c r="B1518" s="4" t="s">
        <v>5</v>
      </c>
      <c r="C1518" s="4" t="s">
        <v>7</v>
      </c>
      <c r="D1518" s="4" t="s">
        <v>7</v>
      </c>
      <c r="E1518" s="4" t="s">
        <v>12</v>
      </c>
      <c r="F1518" s="4" t="s">
        <v>11</v>
      </c>
    </row>
    <row r="1519" spans="1:9">
      <c r="A1519" t="n">
        <v>14976</v>
      </c>
      <c r="B1519" s="38" t="n">
        <v>45</v>
      </c>
      <c r="C1519" s="7" t="n">
        <v>5</v>
      </c>
      <c r="D1519" s="7" t="n">
        <v>3</v>
      </c>
      <c r="E1519" s="7" t="n">
        <v>10.1000003814697</v>
      </c>
      <c r="F1519" s="7" t="n">
        <v>5000</v>
      </c>
    </row>
    <row r="1520" spans="1:9">
      <c r="A1520" t="s">
        <v>4</v>
      </c>
      <c r="B1520" s="4" t="s">
        <v>5</v>
      </c>
      <c r="C1520" s="4" t="s">
        <v>7</v>
      </c>
      <c r="D1520" s="4" t="s">
        <v>7</v>
      </c>
      <c r="E1520" s="4" t="s">
        <v>12</v>
      </c>
      <c r="F1520" s="4" t="s">
        <v>11</v>
      </c>
    </row>
    <row r="1521" spans="1:9">
      <c r="A1521" t="n">
        <v>14985</v>
      </c>
      <c r="B1521" s="38" t="n">
        <v>45</v>
      </c>
      <c r="C1521" s="7" t="n">
        <v>11</v>
      </c>
      <c r="D1521" s="7" t="n">
        <v>3</v>
      </c>
      <c r="E1521" s="7" t="n">
        <v>29.5</v>
      </c>
      <c r="F1521" s="7" t="n">
        <v>5000</v>
      </c>
    </row>
    <row r="1522" spans="1:9">
      <c r="A1522" t="s">
        <v>4</v>
      </c>
      <c r="B1522" s="4" t="s">
        <v>5</v>
      </c>
      <c r="C1522" s="4" t="s">
        <v>7</v>
      </c>
      <c r="D1522" s="4" t="s">
        <v>7</v>
      </c>
      <c r="E1522" s="4" t="s">
        <v>12</v>
      </c>
      <c r="F1522" s="4" t="s">
        <v>12</v>
      </c>
      <c r="G1522" s="4" t="s">
        <v>12</v>
      </c>
      <c r="H1522" s="4" t="s">
        <v>11</v>
      </c>
    </row>
    <row r="1523" spans="1:9">
      <c r="A1523" t="n">
        <v>14994</v>
      </c>
      <c r="B1523" s="38" t="n">
        <v>45</v>
      </c>
      <c r="C1523" s="7" t="n">
        <v>2</v>
      </c>
      <c r="D1523" s="7" t="n">
        <v>3</v>
      </c>
      <c r="E1523" s="7" t="n">
        <v>3.03999996185303</v>
      </c>
      <c r="F1523" s="7" t="n">
        <v>4.53999996185303</v>
      </c>
      <c r="G1523" s="7" t="n">
        <v>20.2900009155273</v>
      </c>
      <c r="H1523" s="7" t="n">
        <v>0</v>
      </c>
    </row>
    <row r="1524" spans="1:9">
      <c r="A1524" t="s">
        <v>4</v>
      </c>
      <c r="B1524" s="4" t="s">
        <v>5</v>
      </c>
      <c r="C1524" s="4" t="s">
        <v>7</v>
      </c>
      <c r="D1524" s="4" t="s">
        <v>7</v>
      </c>
      <c r="E1524" s="4" t="s">
        <v>12</v>
      </c>
      <c r="F1524" s="4" t="s">
        <v>12</v>
      </c>
      <c r="G1524" s="4" t="s">
        <v>12</v>
      </c>
      <c r="H1524" s="4" t="s">
        <v>11</v>
      </c>
      <c r="I1524" s="4" t="s">
        <v>7</v>
      </c>
    </row>
    <row r="1525" spans="1:9">
      <c r="A1525" t="n">
        <v>15011</v>
      </c>
      <c r="B1525" s="38" t="n">
        <v>45</v>
      </c>
      <c r="C1525" s="7" t="n">
        <v>4</v>
      </c>
      <c r="D1525" s="7" t="n">
        <v>3</v>
      </c>
      <c r="E1525" s="7" t="n">
        <v>341.980010986328</v>
      </c>
      <c r="F1525" s="7" t="n">
        <v>335.109985351563</v>
      </c>
      <c r="G1525" s="7" t="n">
        <v>350</v>
      </c>
      <c r="H1525" s="7" t="n">
        <v>0</v>
      </c>
      <c r="I1525" s="7" t="n">
        <v>1</v>
      </c>
    </row>
    <row r="1526" spans="1:9">
      <c r="A1526" t="s">
        <v>4</v>
      </c>
      <c r="B1526" s="4" t="s">
        <v>5</v>
      </c>
      <c r="C1526" s="4" t="s">
        <v>7</v>
      </c>
      <c r="D1526" s="4" t="s">
        <v>7</v>
      </c>
      <c r="E1526" s="4" t="s">
        <v>12</v>
      </c>
      <c r="F1526" s="4" t="s">
        <v>11</v>
      </c>
    </row>
    <row r="1527" spans="1:9">
      <c r="A1527" t="n">
        <v>15029</v>
      </c>
      <c r="B1527" s="38" t="n">
        <v>45</v>
      </c>
      <c r="C1527" s="7" t="n">
        <v>5</v>
      </c>
      <c r="D1527" s="7" t="n">
        <v>3</v>
      </c>
      <c r="E1527" s="7" t="n">
        <v>10.8000001907349</v>
      </c>
      <c r="F1527" s="7" t="n">
        <v>0</v>
      </c>
    </row>
    <row r="1528" spans="1:9">
      <c r="A1528" t="s">
        <v>4</v>
      </c>
      <c r="B1528" s="4" t="s">
        <v>5</v>
      </c>
      <c r="C1528" s="4" t="s">
        <v>7</v>
      </c>
      <c r="D1528" s="4" t="s">
        <v>7</v>
      </c>
      <c r="E1528" s="4" t="s">
        <v>12</v>
      </c>
      <c r="F1528" s="4" t="s">
        <v>11</v>
      </c>
    </row>
    <row r="1529" spans="1:9">
      <c r="A1529" t="n">
        <v>15038</v>
      </c>
      <c r="B1529" s="38" t="n">
        <v>45</v>
      </c>
      <c r="C1529" s="7" t="n">
        <v>11</v>
      </c>
      <c r="D1529" s="7" t="n">
        <v>3</v>
      </c>
      <c r="E1529" s="7" t="n">
        <v>25.5</v>
      </c>
      <c r="F1529" s="7" t="n">
        <v>0</v>
      </c>
    </row>
    <row r="1530" spans="1:9">
      <c r="A1530" t="s">
        <v>4</v>
      </c>
      <c r="B1530" s="4" t="s">
        <v>5</v>
      </c>
      <c r="C1530" s="4" t="s">
        <v>7</v>
      </c>
      <c r="D1530" s="4" t="s">
        <v>7</v>
      </c>
      <c r="E1530" s="4" t="s">
        <v>12</v>
      </c>
      <c r="F1530" s="4" t="s">
        <v>12</v>
      </c>
      <c r="G1530" s="4" t="s">
        <v>12</v>
      </c>
      <c r="H1530" s="4" t="s">
        <v>11</v>
      </c>
    </row>
    <row r="1531" spans="1:9">
      <c r="A1531" t="n">
        <v>15047</v>
      </c>
      <c r="B1531" s="38" t="n">
        <v>45</v>
      </c>
      <c r="C1531" s="7" t="n">
        <v>2</v>
      </c>
      <c r="D1531" s="7" t="n">
        <v>3</v>
      </c>
      <c r="E1531" s="7" t="n">
        <v>2.70000004768372</v>
      </c>
      <c r="F1531" s="7" t="n">
        <v>4.53999996185303</v>
      </c>
      <c r="G1531" s="7" t="n">
        <v>20.4300003051758</v>
      </c>
      <c r="H1531" s="7" t="n">
        <v>5000</v>
      </c>
    </row>
    <row r="1532" spans="1:9">
      <c r="A1532" t="s">
        <v>4</v>
      </c>
      <c r="B1532" s="4" t="s">
        <v>5</v>
      </c>
      <c r="C1532" s="4" t="s">
        <v>7</v>
      </c>
      <c r="D1532" s="4" t="s">
        <v>7</v>
      </c>
      <c r="E1532" s="4" t="s">
        <v>12</v>
      </c>
      <c r="F1532" s="4" t="s">
        <v>12</v>
      </c>
      <c r="G1532" s="4" t="s">
        <v>12</v>
      </c>
      <c r="H1532" s="4" t="s">
        <v>11</v>
      </c>
      <c r="I1532" s="4" t="s">
        <v>7</v>
      </c>
    </row>
    <row r="1533" spans="1:9">
      <c r="A1533" t="n">
        <v>15064</v>
      </c>
      <c r="B1533" s="38" t="n">
        <v>45</v>
      </c>
      <c r="C1533" s="7" t="n">
        <v>4</v>
      </c>
      <c r="D1533" s="7" t="n">
        <v>3</v>
      </c>
      <c r="E1533" s="7" t="n">
        <v>347.859985351563</v>
      </c>
      <c r="F1533" s="7" t="n">
        <v>326.410003662109</v>
      </c>
      <c r="G1533" s="7" t="n">
        <v>350</v>
      </c>
      <c r="H1533" s="7" t="n">
        <v>5000</v>
      </c>
      <c r="I1533" s="7" t="n">
        <v>1</v>
      </c>
    </row>
    <row r="1534" spans="1:9">
      <c r="A1534" t="s">
        <v>4</v>
      </c>
      <c r="B1534" s="4" t="s">
        <v>5</v>
      </c>
      <c r="C1534" s="4" t="s">
        <v>7</v>
      </c>
      <c r="D1534" s="4" t="s">
        <v>7</v>
      </c>
      <c r="E1534" s="4" t="s">
        <v>12</v>
      </c>
      <c r="F1534" s="4" t="s">
        <v>11</v>
      </c>
    </row>
    <row r="1535" spans="1:9">
      <c r="A1535" t="n">
        <v>15082</v>
      </c>
      <c r="B1535" s="38" t="n">
        <v>45</v>
      </c>
      <c r="C1535" s="7" t="n">
        <v>5</v>
      </c>
      <c r="D1535" s="7" t="n">
        <v>3</v>
      </c>
      <c r="E1535" s="7" t="n">
        <v>12.5</v>
      </c>
      <c r="F1535" s="7" t="n">
        <v>5000</v>
      </c>
    </row>
    <row r="1536" spans="1:9">
      <c r="A1536" t="s">
        <v>4</v>
      </c>
      <c r="B1536" s="4" t="s">
        <v>5</v>
      </c>
      <c r="C1536" s="4" t="s">
        <v>7</v>
      </c>
      <c r="D1536" s="4" t="s">
        <v>7</v>
      </c>
      <c r="E1536" s="4" t="s">
        <v>12</v>
      </c>
      <c r="F1536" s="4" t="s">
        <v>11</v>
      </c>
    </row>
    <row r="1537" spans="1:9">
      <c r="A1537" t="n">
        <v>15091</v>
      </c>
      <c r="B1537" s="38" t="n">
        <v>45</v>
      </c>
      <c r="C1537" s="7" t="n">
        <v>11</v>
      </c>
      <c r="D1537" s="7" t="n">
        <v>3</v>
      </c>
      <c r="E1537" s="7" t="n">
        <v>25.5</v>
      </c>
      <c r="F1537" s="7" t="n">
        <v>5000</v>
      </c>
    </row>
    <row r="1538" spans="1:9">
      <c r="A1538" t="s">
        <v>4</v>
      </c>
      <c r="B1538" s="4" t="s">
        <v>5</v>
      </c>
      <c r="C1538" s="4" t="s">
        <v>11</v>
      </c>
      <c r="D1538" s="4" t="s">
        <v>7</v>
      </c>
      <c r="E1538" s="4" t="s">
        <v>7</v>
      </c>
      <c r="F1538" s="4" t="s">
        <v>8</v>
      </c>
    </row>
    <row r="1539" spans="1:9">
      <c r="A1539" t="n">
        <v>15100</v>
      </c>
      <c r="B1539" s="14" t="n">
        <v>20</v>
      </c>
      <c r="C1539" s="7" t="n">
        <v>1660</v>
      </c>
      <c r="D1539" s="7" t="n">
        <v>3</v>
      </c>
      <c r="E1539" s="7" t="n">
        <v>11</v>
      </c>
      <c r="F1539" s="7" t="s">
        <v>213</v>
      </c>
    </row>
    <row r="1540" spans="1:9">
      <c r="A1540" t="s">
        <v>4</v>
      </c>
      <c r="B1540" s="4" t="s">
        <v>5</v>
      </c>
      <c r="C1540" s="4" t="s">
        <v>11</v>
      </c>
    </row>
    <row r="1541" spans="1:9">
      <c r="A1541" t="n">
        <v>15127</v>
      </c>
      <c r="B1541" s="25" t="n">
        <v>16</v>
      </c>
      <c r="C1541" s="7" t="n">
        <v>5000</v>
      </c>
    </row>
    <row r="1542" spans="1:9">
      <c r="A1542" t="s">
        <v>4</v>
      </c>
      <c r="B1542" s="4" t="s">
        <v>5</v>
      </c>
      <c r="C1542" s="4" t="s">
        <v>7</v>
      </c>
      <c r="D1542" s="4" t="s">
        <v>7</v>
      </c>
      <c r="E1542" s="4" t="s">
        <v>12</v>
      </c>
      <c r="F1542" s="4" t="s">
        <v>12</v>
      </c>
      <c r="G1542" s="4" t="s">
        <v>12</v>
      </c>
      <c r="H1542" s="4" t="s">
        <v>11</v>
      </c>
    </row>
    <row r="1543" spans="1:9">
      <c r="A1543" t="n">
        <v>15130</v>
      </c>
      <c r="B1543" s="38" t="n">
        <v>45</v>
      </c>
      <c r="C1543" s="7" t="n">
        <v>2</v>
      </c>
      <c r="D1543" s="7" t="n">
        <v>3</v>
      </c>
      <c r="E1543" s="7" t="n">
        <v>-0.649999976158142</v>
      </c>
      <c r="F1543" s="7" t="n">
        <v>5.05000019073486</v>
      </c>
      <c r="G1543" s="7" t="n">
        <v>36.9900016784668</v>
      </c>
      <c r="H1543" s="7" t="n">
        <v>0</v>
      </c>
    </row>
    <row r="1544" spans="1:9">
      <c r="A1544" t="s">
        <v>4</v>
      </c>
      <c r="B1544" s="4" t="s">
        <v>5</v>
      </c>
      <c r="C1544" s="4" t="s">
        <v>7</v>
      </c>
      <c r="D1544" s="4" t="s">
        <v>7</v>
      </c>
      <c r="E1544" s="4" t="s">
        <v>12</v>
      </c>
      <c r="F1544" s="4" t="s">
        <v>12</v>
      </c>
      <c r="G1544" s="4" t="s">
        <v>12</v>
      </c>
      <c r="H1544" s="4" t="s">
        <v>11</v>
      </c>
      <c r="I1544" s="4" t="s">
        <v>7</v>
      </c>
    </row>
    <row r="1545" spans="1:9">
      <c r="A1545" t="n">
        <v>15147</v>
      </c>
      <c r="B1545" s="38" t="n">
        <v>45</v>
      </c>
      <c r="C1545" s="7" t="n">
        <v>4</v>
      </c>
      <c r="D1545" s="7" t="n">
        <v>3</v>
      </c>
      <c r="E1545" s="7" t="n">
        <v>353.190002441406</v>
      </c>
      <c r="F1545" s="7" t="n">
        <v>268.790008544922</v>
      </c>
      <c r="G1545" s="7" t="n">
        <v>12</v>
      </c>
      <c r="H1545" s="7" t="n">
        <v>0</v>
      </c>
      <c r="I1545" s="7" t="n">
        <v>1</v>
      </c>
    </row>
    <row r="1546" spans="1:9">
      <c r="A1546" t="s">
        <v>4</v>
      </c>
      <c r="B1546" s="4" t="s">
        <v>5</v>
      </c>
      <c r="C1546" s="4" t="s">
        <v>7</v>
      </c>
      <c r="D1546" s="4" t="s">
        <v>7</v>
      </c>
      <c r="E1546" s="4" t="s">
        <v>12</v>
      </c>
      <c r="F1546" s="4" t="s">
        <v>11</v>
      </c>
    </row>
    <row r="1547" spans="1:9">
      <c r="A1547" t="n">
        <v>15165</v>
      </c>
      <c r="B1547" s="38" t="n">
        <v>45</v>
      </c>
      <c r="C1547" s="7" t="n">
        <v>5</v>
      </c>
      <c r="D1547" s="7" t="n">
        <v>3</v>
      </c>
      <c r="E1547" s="7" t="n">
        <v>29.7999992370605</v>
      </c>
      <c r="F1547" s="7" t="n">
        <v>0</v>
      </c>
    </row>
    <row r="1548" spans="1:9">
      <c r="A1548" t="s">
        <v>4</v>
      </c>
      <c r="B1548" s="4" t="s">
        <v>5</v>
      </c>
      <c r="C1548" s="4" t="s">
        <v>7</v>
      </c>
      <c r="D1548" s="4" t="s">
        <v>7</v>
      </c>
      <c r="E1548" s="4" t="s">
        <v>12</v>
      </c>
      <c r="F1548" s="4" t="s">
        <v>11</v>
      </c>
    </row>
    <row r="1549" spans="1:9">
      <c r="A1549" t="n">
        <v>15174</v>
      </c>
      <c r="B1549" s="38" t="n">
        <v>45</v>
      </c>
      <c r="C1549" s="7" t="n">
        <v>11</v>
      </c>
      <c r="D1549" s="7" t="n">
        <v>3</v>
      </c>
      <c r="E1549" s="7" t="n">
        <v>32.9000015258789</v>
      </c>
      <c r="F1549" s="7" t="n">
        <v>0</v>
      </c>
    </row>
    <row r="1550" spans="1:9">
      <c r="A1550" t="s">
        <v>4</v>
      </c>
      <c r="B1550" s="4" t="s">
        <v>5</v>
      </c>
      <c r="C1550" s="4" t="s">
        <v>7</v>
      </c>
      <c r="D1550" s="4" t="s">
        <v>7</v>
      </c>
      <c r="E1550" s="4" t="s">
        <v>12</v>
      </c>
      <c r="F1550" s="4" t="s">
        <v>12</v>
      </c>
      <c r="G1550" s="4" t="s">
        <v>12</v>
      </c>
      <c r="H1550" s="4" t="s">
        <v>11</v>
      </c>
    </row>
    <row r="1551" spans="1:9">
      <c r="A1551" t="n">
        <v>15183</v>
      </c>
      <c r="B1551" s="38" t="n">
        <v>45</v>
      </c>
      <c r="C1551" s="7" t="n">
        <v>2</v>
      </c>
      <c r="D1551" s="7" t="n">
        <v>3</v>
      </c>
      <c r="E1551" s="7" t="n">
        <v>-0.649999976158142</v>
      </c>
      <c r="F1551" s="7" t="n">
        <v>5.05000019073486</v>
      </c>
      <c r="G1551" s="7" t="n">
        <v>36.9900016784668</v>
      </c>
      <c r="H1551" s="7" t="n">
        <v>10000</v>
      </c>
    </row>
    <row r="1552" spans="1:9">
      <c r="A1552" t="s">
        <v>4</v>
      </c>
      <c r="B1552" s="4" t="s">
        <v>5</v>
      </c>
      <c r="C1552" s="4" t="s">
        <v>7</v>
      </c>
      <c r="D1552" s="4" t="s">
        <v>7</v>
      </c>
      <c r="E1552" s="4" t="s">
        <v>12</v>
      </c>
      <c r="F1552" s="4" t="s">
        <v>12</v>
      </c>
      <c r="G1552" s="4" t="s">
        <v>12</v>
      </c>
      <c r="H1552" s="4" t="s">
        <v>11</v>
      </c>
      <c r="I1552" s="4" t="s">
        <v>7</v>
      </c>
    </row>
    <row r="1553" spans="1:9">
      <c r="A1553" t="n">
        <v>15200</v>
      </c>
      <c r="B1553" s="38" t="n">
        <v>45</v>
      </c>
      <c r="C1553" s="7" t="n">
        <v>4</v>
      </c>
      <c r="D1553" s="7" t="n">
        <v>3</v>
      </c>
      <c r="E1553" s="7" t="n">
        <v>1.76999998092651</v>
      </c>
      <c r="F1553" s="7" t="n">
        <v>313.119995117188</v>
      </c>
      <c r="G1553" s="7" t="n">
        <v>12</v>
      </c>
      <c r="H1553" s="7" t="n">
        <v>10000</v>
      </c>
      <c r="I1553" s="7" t="n">
        <v>1</v>
      </c>
    </row>
    <row r="1554" spans="1:9">
      <c r="A1554" t="s">
        <v>4</v>
      </c>
      <c r="B1554" s="4" t="s">
        <v>5</v>
      </c>
      <c r="C1554" s="4" t="s">
        <v>7</v>
      </c>
      <c r="D1554" s="4" t="s">
        <v>7</v>
      </c>
      <c r="E1554" s="4" t="s">
        <v>12</v>
      </c>
      <c r="F1554" s="4" t="s">
        <v>11</v>
      </c>
    </row>
    <row r="1555" spans="1:9">
      <c r="A1555" t="n">
        <v>15218</v>
      </c>
      <c r="B1555" s="38" t="n">
        <v>45</v>
      </c>
      <c r="C1555" s="7" t="n">
        <v>5</v>
      </c>
      <c r="D1555" s="7" t="n">
        <v>3</v>
      </c>
      <c r="E1555" s="7" t="n">
        <v>29.7999992370605</v>
      </c>
      <c r="F1555" s="7" t="n">
        <v>10000</v>
      </c>
    </row>
    <row r="1556" spans="1:9">
      <c r="A1556" t="s">
        <v>4</v>
      </c>
      <c r="B1556" s="4" t="s">
        <v>5</v>
      </c>
      <c r="C1556" s="4" t="s">
        <v>7</v>
      </c>
      <c r="D1556" s="4" t="s">
        <v>7</v>
      </c>
      <c r="E1556" s="4" t="s">
        <v>12</v>
      </c>
      <c r="F1556" s="4" t="s">
        <v>11</v>
      </c>
    </row>
    <row r="1557" spans="1:9">
      <c r="A1557" t="n">
        <v>15227</v>
      </c>
      <c r="B1557" s="38" t="n">
        <v>45</v>
      </c>
      <c r="C1557" s="7" t="n">
        <v>11</v>
      </c>
      <c r="D1557" s="7" t="n">
        <v>3</v>
      </c>
      <c r="E1557" s="7" t="n">
        <v>32.9000015258789</v>
      </c>
      <c r="F1557" s="7" t="n">
        <v>10000</v>
      </c>
    </row>
    <row r="1558" spans="1:9">
      <c r="A1558" t="s">
        <v>4</v>
      </c>
      <c r="B1558" s="4" t="s">
        <v>5</v>
      </c>
      <c r="C1558" s="4" t="s">
        <v>7</v>
      </c>
      <c r="D1558" s="4" t="s">
        <v>7</v>
      </c>
      <c r="E1558" s="4" t="s">
        <v>12</v>
      </c>
      <c r="F1558" s="4" t="s">
        <v>12</v>
      </c>
      <c r="G1558" s="4" t="s">
        <v>12</v>
      </c>
      <c r="H1558" s="4" t="s">
        <v>11</v>
      </c>
    </row>
    <row r="1559" spans="1:9">
      <c r="A1559" t="n">
        <v>15236</v>
      </c>
      <c r="B1559" s="38" t="n">
        <v>45</v>
      </c>
      <c r="C1559" s="7" t="n">
        <v>2</v>
      </c>
      <c r="D1559" s="7" t="n">
        <v>3</v>
      </c>
      <c r="E1559" s="7" t="n">
        <v>-2.15000009536743</v>
      </c>
      <c r="F1559" s="7" t="n">
        <v>5.05000019073486</v>
      </c>
      <c r="G1559" s="7" t="n">
        <v>34.25</v>
      </c>
      <c r="H1559" s="7" t="n">
        <v>0</v>
      </c>
    </row>
    <row r="1560" spans="1:9">
      <c r="A1560" t="s">
        <v>4</v>
      </c>
      <c r="B1560" s="4" t="s">
        <v>5</v>
      </c>
      <c r="C1560" s="4" t="s">
        <v>7</v>
      </c>
      <c r="D1560" s="4" t="s">
        <v>7</v>
      </c>
      <c r="E1560" s="4" t="s">
        <v>12</v>
      </c>
      <c r="F1560" s="4" t="s">
        <v>12</v>
      </c>
      <c r="G1560" s="4" t="s">
        <v>12</v>
      </c>
      <c r="H1560" s="4" t="s">
        <v>11</v>
      </c>
      <c r="I1560" s="4" t="s">
        <v>7</v>
      </c>
    </row>
    <row r="1561" spans="1:9">
      <c r="A1561" t="n">
        <v>15253</v>
      </c>
      <c r="B1561" s="38" t="n">
        <v>45</v>
      </c>
      <c r="C1561" s="7" t="n">
        <v>4</v>
      </c>
      <c r="D1561" s="7" t="n">
        <v>3</v>
      </c>
      <c r="E1561" s="7" t="n">
        <v>350.600006103516</v>
      </c>
      <c r="F1561" s="7" t="n">
        <v>282.570007324219</v>
      </c>
      <c r="G1561" s="7" t="n">
        <v>12</v>
      </c>
      <c r="H1561" s="7" t="n">
        <v>0</v>
      </c>
      <c r="I1561" s="7" t="n">
        <v>1</v>
      </c>
    </row>
    <row r="1562" spans="1:9">
      <c r="A1562" t="s">
        <v>4</v>
      </c>
      <c r="B1562" s="4" t="s">
        <v>5</v>
      </c>
      <c r="C1562" s="4" t="s">
        <v>7</v>
      </c>
      <c r="D1562" s="4" t="s">
        <v>7</v>
      </c>
      <c r="E1562" s="4" t="s">
        <v>12</v>
      </c>
      <c r="F1562" s="4" t="s">
        <v>11</v>
      </c>
    </row>
    <row r="1563" spans="1:9">
      <c r="A1563" t="n">
        <v>15271</v>
      </c>
      <c r="B1563" s="38" t="n">
        <v>45</v>
      </c>
      <c r="C1563" s="7" t="n">
        <v>5</v>
      </c>
      <c r="D1563" s="7" t="n">
        <v>3</v>
      </c>
      <c r="E1563" s="7" t="n">
        <v>28.8999996185303</v>
      </c>
      <c r="F1563" s="7" t="n">
        <v>0</v>
      </c>
    </row>
    <row r="1564" spans="1:9">
      <c r="A1564" t="s">
        <v>4</v>
      </c>
      <c r="B1564" s="4" t="s">
        <v>5</v>
      </c>
      <c r="C1564" s="4" t="s">
        <v>7</v>
      </c>
      <c r="D1564" s="4" t="s">
        <v>7</v>
      </c>
      <c r="E1564" s="4" t="s">
        <v>12</v>
      </c>
      <c r="F1564" s="4" t="s">
        <v>11</v>
      </c>
    </row>
    <row r="1565" spans="1:9">
      <c r="A1565" t="n">
        <v>15280</v>
      </c>
      <c r="B1565" s="38" t="n">
        <v>45</v>
      </c>
      <c r="C1565" s="7" t="n">
        <v>11</v>
      </c>
      <c r="D1565" s="7" t="n">
        <v>3</v>
      </c>
      <c r="E1565" s="7" t="n">
        <v>24.8999996185303</v>
      </c>
      <c r="F1565" s="7" t="n">
        <v>0</v>
      </c>
    </row>
    <row r="1566" spans="1:9">
      <c r="A1566" t="s">
        <v>4</v>
      </c>
      <c r="B1566" s="4" t="s">
        <v>5</v>
      </c>
      <c r="C1566" s="4" t="s">
        <v>7</v>
      </c>
      <c r="D1566" s="4" t="s">
        <v>7</v>
      </c>
      <c r="E1566" s="4" t="s">
        <v>12</v>
      </c>
      <c r="F1566" s="4" t="s">
        <v>12</v>
      </c>
      <c r="G1566" s="4" t="s">
        <v>12</v>
      </c>
      <c r="H1566" s="4" t="s">
        <v>11</v>
      </c>
    </row>
    <row r="1567" spans="1:9">
      <c r="A1567" t="n">
        <v>15289</v>
      </c>
      <c r="B1567" s="38" t="n">
        <v>45</v>
      </c>
      <c r="C1567" s="7" t="n">
        <v>2</v>
      </c>
      <c r="D1567" s="7" t="n">
        <v>3</v>
      </c>
      <c r="E1567" s="7" t="n">
        <v>-2.15000009536743</v>
      </c>
      <c r="F1567" s="7" t="n">
        <v>5.05000019073486</v>
      </c>
      <c r="G1567" s="7" t="n">
        <v>34.25</v>
      </c>
      <c r="H1567" s="7" t="n">
        <v>10000</v>
      </c>
    </row>
    <row r="1568" spans="1:9">
      <c r="A1568" t="s">
        <v>4</v>
      </c>
      <c r="B1568" s="4" t="s">
        <v>5</v>
      </c>
      <c r="C1568" s="4" t="s">
        <v>7</v>
      </c>
      <c r="D1568" s="4" t="s">
        <v>7</v>
      </c>
      <c r="E1568" s="4" t="s">
        <v>12</v>
      </c>
      <c r="F1568" s="4" t="s">
        <v>12</v>
      </c>
      <c r="G1568" s="4" t="s">
        <v>12</v>
      </c>
      <c r="H1568" s="4" t="s">
        <v>11</v>
      </c>
      <c r="I1568" s="4" t="s">
        <v>7</v>
      </c>
    </row>
    <row r="1569" spans="1:9">
      <c r="A1569" t="n">
        <v>15306</v>
      </c>
      <c r="B1569" s="38" t="n">
        <v>45</v>
      </c>
      <c r="C1569" s="7" t="n">
        <v>4</v>
      </c>
      <c r="D1569" s="7" t="n">
        <v>3</v>
      </c>
      <c r="E1569" s="7" t="n">
        <v>0.529999971389771</v>
      </c>
      <c r="F1569" s="7" t="n">
        <v>320.910003662109</v>
      </c>
      <c r="G1569" s="7" t="n">
        <v>12</v>
      </c>
      <c r="H1569" s="7" t="n">
        <v>10000</v>
      </c>
      <c r="I1569" s="7" t="n">
        <v>1</v>
      </c>
    </row>
    <row r="1570" spans="1:9">
      <c r="A1570" t="s">
        <v>4</v>
      </c>
      <c r="B1570" s="4" t="s">
        <v>5</v>
      </c>
      <c r="C1570" s="4" t="s">
        <v>7</v>
      </c>
      <c r="D1570" s="4" t="s">
        <v>7</v>
      </c>
      <c r="E1570" s="4" t="s">
        <v>12</v>
      </c>
      <c r="F1570" s="4" t="s">
        <v>11</v>
      </c>
    </row>
    <row r="1571" spans="1:9">
      <c r="A1571" t="n">
        <v>15324</v>
      </c>
      <c r="B1571" s="38" t="n">
        <v>45</v>
      </c>
      <c r="C1571" s="7" t="n">
        <v>5</v>
      </c>
      <c r="D1571" s="7" t="n">
        <v>3</v>
      </c>
      <c r="E1571" s="7" t="n">
        <v>35</v>
      </c>
      <c r="F1571" s="7" t="n">
        <v>10000</v>
      </c>
    </row>
    <row r="1572" spans="1:9">
      <c r="A1572" t="s">
        <v>4</v>
      </c>
      <c r="B1572" s="4" t="s">
        <v>5</v>
      </c>
      <c r="C1572" s="4" t="s">
        <v>7</v>
      </c>
      <c r="D1572" s="4" t="s">
        <v>7</v>
      </c>
      <c r="E1572" s="4" t="s">
        <v>12</v>
      </c>
      <c r="F1572" s="4" t="s">
        <v>11</v>
      </c>
    </row>
    <row r="1573" spans="1:9">
      <c r="A1573" t="n">
        <v>15333</v>
      </c>
      <c r="B1573" s="38" t="n">
        <v>45</v>
      </c>
      <c r="C1573" s="7" t="n">
        <v>11</v>
      </c>
      <c r="D1573" s="7" t="n">
        <v>3</v>
      </c>
      <c r="E1573" s="7" t="n">
        <v>24.8999996185303</v>
      </c>
      <c r="F1573" s="7" t="n">
        <v>10000</v>
      </c>
    </row>
    <row r="1574" spans="1:9">
      <c r="A1574" t="s">
        <v>4</v>
      </c>
      <c r="B1574" s="4" t="s">
        <v>5</v>
      </c>
      <c r="C1574" s="4" t="s">
        <v>7</v>
      </c>
    </row>
    <row r="1575" spans="1:9">
      <c r="A1575" t="n">
        <v>15342</v>
      </c>
      <c r="B1575" s="39" t="n">
        <v>116</v>
      </c>
      <c r="C1575" s="7" t="n">
        <v>0</v>
      </c>
    </row>
    <row r="1576" spans="1:9">
      <c r="A1576" t="s">
        <v>4</v>
      </c>
      <c r="B1576" s="4" t="s">
        <v>5</v>
      </c>
      <c r="C1576" s="4" t="s">
        <v>7</v>
      </c>
      <c r="D1576" s="4" t="s">
        <v>11</v>
      </c>
    </row>
    <row r="1577" spans="1:9">
      <c r="A1577" t="n">
        <v>15344</v>
      </c>
      <c r="B1577" s="39" t="n">
        <v>116</v>
      </c>
      <c r="C1577" s="7" t="n">
        <v>2</v>
      </c>
      <c r="D1577" s="7" t="n">
        <v>1</v>
      </c>
    </row>
    <row r="1578" spans="1:9">
      <c r="A1578" t="s">
        <v>4</v>
      </c>
      <c r="B1578" s="4" t="s">
        <v>5</v>
      </c>
      <c r="C1578" s="4" t="s">
        <v>7</v>
      </c>
      <c r="D1578" s="4" t="s">
        <v>13</v>
      </c>
    </row>
    <row r="1579" spans="1:9">
      <c r="A1579" t="n">
        <v>15348</v>
      </c>
      <c r="B1579" s="39" t="n">
        <v>116</v>
      </c>
      <c r="C1579" s="7" t="n">
        <v>5</v>
      </c>
      <c r="D1579" s="7" t="n">
        <v>1137180672</v>
      </c>
    </row>
    <row r="1580" spans="1:9">
      <c r="A1580" t="s">
        <v>4</v>
      </c>
      <c r="B1580" s="4" t="s">
        <v>5</v>
      </c>
      <c r="C1580" s="4" t="s">
        <v>7</v>
      </c>
      <c r="D1580" s="4" t="s">
        <v>11</v>
      </c>
    </row>
    <row r="1581" spans="1:9">
      <c r="A1581" t="n">
        <v>15354</v>
      </c>
      <c r="B1581" s="39" t="n">
        <v>116</v>
      </c>
      <c r="C1581" s="7" t="n">
        <v>6</v>
      </c>
      <c r="D1581" s="7" t="n">
        <v>1</v>
      </c>
    </row>
    <row r="1582" spans="1:9">
      <c r="A1582" t="s">
        <v>4</v>
      </c>
      <c r="B1582" s="4" t="s">
        <v>5</v>
      </c>
      <c r="C1582" s="4" t="s">
        <v>11</v>
      </c>
      <c r="D1582" s="4" t="s">
        <v>7</v>
      </c>
      <c r="E1582" s="4" t="s">
        <v>7</v>
      </c>
      <c r="F1582" s="4" t="s">
        <v>8</v>
      </c>
    </row>
    <row r="1583" spans="1:9">
      <c r="A1583" t="n">
        <v>15358</v>
      </c>
      <c r="B1583" s="14" t="n">
        <v>20</v>
      </c>
      <c r="C1583" s="7" t="n">
        <v>1661</v>
      </c>
      <c r="D1583" s="7" t="n">
        <v>3</v>
      </c>
      <c r="E1583" s="7" t="n">
        <v>11</v>
      </c>
      <c r="F1583" s="7" t="s">
        <v>214</v>
      </c>
    </row>
    <row r="1584" spans="1:9">
      <c r="A1584" t="s">
        <v>4</v>
      </c>
      <c r="B1584" s="4" t="s">
        <v>5</v>
      </c>
      <c r="C1584" s="4" t="s">
        <v>11</v>
      </c>
      <c r="D1584" s="4" t="s">
        <v>7</v>
      </c>
      <c r="E1584" s="4" t="s">
        <v>7</v>
      </c>
      <c r="F1584" s="4" t="s">
        <v>8</v>
      </c>
    </row>
    <row r="1585" spans="1:9">
      <c r="A1585" t="n">
        <v>15385</v>
      </c>
      <c r="B1585" s="14" t="n">
        <v>20</v>
      </c>
      <c r="C1585" s="7" t="n">
        <v>1663</v>
      </c>
      <c r="D1585" s="7" t="n">
        <v>3</v>
      </c>
      <c r="E1585" s="7" t="n">
        <v>11</v>
      </c>
      <c r="F1585" s="7" t="s">
        <v>215</v>
      </c>
    </row>
    <row r="1586" spans="1:9">
      <c r="A1586" t="s">
        <v>4</v>
      </c>
      <c r="B1586" s="4" t="s">
        <v>5</v>
      </c>
      <c r="C1586" s="4" t="s">
        <v>11</v>
      </c>
    </row>
    <row r="1587" spans="1:9">
      <c r="A1587" t="n">
        <v>15412</v>
      </c>
      <c r="B1587" s="25" t="n">
        <v>16</v>
      </c>
      <c r="C1587" s="7" t="n">
        <v>10000</v>
      </c>
    </row>
    <row r="1588" spans="1:9">
      <c r="A1588" t="s">
        <v>4</v>
      </c>
      <c r="B1588" s="4" t="s">
        <v>5</v>
      </c>
      <c r="C1588" s="4" t="s">
        <v>11</v>
      </c>
      <c r="D1588" s="4" t="s">
        <v>7</v>
      </c>
      <c r="E1588" s="4" t="s">
        <v>8</v>
      </c>
      <c r="F1588" s="4" t="s">
        <v>12</v>
      </c>
      <c r="G1588" s="4" t="s">
        <v>12</v>
      </c>
      <c r="H1588" s="4" t="s">
        <v>12</v>
      </c>
    </row>
    <row r="1589" spans="1:9">
      <c r="A1589" t="n">
        <v>15415</v>
      </c>
      <c r="B1589" s="29" t="n">
        <v>48</v>
      </c>
      <c r="C1589" s="7" t="n">
        <v>86</v>
      </c>
      <c r="D1589" s="7" t="n">
        <v>0</v>
      </c>
      <c r="E1589" s="7" t="s">
        <v>125</v>
      </c>
      <c r="F1589" s="7" t="n">
        <v>-1</v>
      </c>
      <c r="G1589" s="7" t="n">
        <v>1</v>
      </c>
      <c r="H1589" s="7" t="n">
        <v>0</v>
      </c>
    </row>
    <row r="1590" spans="1:9">
      <c r="A1590" t="s">
        <v>4</v>
      </c>
      <c r="B1590" s="4" t="s">
        <v>5</v>
      </c>
      <c r="C1590" s="4" t="s">
        <v>7</v>
      </c>
      <c r="D1590" s="4" t="s">
        <v>7</v>
      </c>
      <c r="E1590" s="4" t="s">
        <v>12</v>
      </c>
      <c r="F1590" s="4" t="s">
        <v>12</v>
      </c>
      <c r="G1590" s="4" t="s">
        <v>12</v>
      </c>
      <c r="H1590" s="4" t="s">
        <v>11</v>
      </c>
    </row>
    <row r="1591" spans="1:9">
      <c r="A1591" t="n">
        <v>15441</v>
      </c>
      <c r="B1591" s="38" t="n">
        <v>45</v>
      </c>
      <c r="C1591" s="7" t="n">
        <v>2</v>
      </c>
      <c r="D1591" s="7" t="n">
        <v>3</v>
      </c>
      <c r="E1591" s="7" t="n">
        <v>-0.170000001788139</v>
      </c>
      <c r="F1591" s="7" t="n">
        <v>1.69000005722046</v>
      </c>
      <c r="G1591" s="7" t="n">
        <v>62.7599983215332</v>
      </c>
      <c r="H1591" s="7" t="n">
        <v>0</v>
      </c>
    </row>
    <row r="1592" spans="1:9">
      <c r="A1592" t="s">
        <v>4</v>
      </c>
      <c r="B1592" s="4" t="s">
        <v>5</v>
      </c>
      <c r="C1592" s="4" t="s">
        <v>7</v>
      </c>
      <c r="D1592" s="4" t="s">
        <v>7</v>
      </c>
      <c r="E1592" s="4" t="s">
        <v>12</v>
      </c>
      <c r="F1592" s="4" t="s">
        <v>12</v>
      </c>
      <c r="G1592" s="4" t="s">
        <v>12</v>
      </c>
      <c r="H1592" s="4" t="s">
        <v>11</v>
      </c>
      <c r="I1592" s="4" t="s">
        <v>7</v>
      </c>
    </row>
    <row r="1593" spans="1:9">
      <c r="A1593" t="n">
        <v>15458</v>
      </c>
      <c r="B1593" s="38" t="n">
        <v>45</v>
      </c>
      <c r="C1593" s="7" t="n">
        <v>4</v>
      </c>
      <c r="D1593" s="7" t="n">
        <v>3</v>
      </c>
      <c r="E1593" s="7" t="n">
        <v>1.25999999046326</v>
      </c>
      <c r="F1593" s="7" t="n">
        <v>249.669998168945</v>
      </c>
      <c r="G1593" s="7" t="n">
        <v>0</v>
      </c>
      <c r="H1593" s="7" t="n">
        <v>0</v>
      </c>
      <c r="I1593" s="7" t="n">
        <v>1</v>
      </c>
    </row>
    <row r="1594" spans="1:9">
      <c r="A1594" t="s">
        <v>4</v>
      </c>
      <c r="B1594" s="4" t="s">
        <v>5</v>
      </c>
      <c r="C1594" s="4" t="s">
        <v>7</v>
      </c>
      <c r="D1594" s="4" t="s">
        <v>7</v>
      </c>
      <c r="E1594" s="4" t="s">
        <v>12</v>
      </c>
      <c r="F1594" s="4" t="s">
        <v>11</v>
      </c>
    </row>
    <row r="1595" spans="1:9">
      <c r="A1595" t="n">
        <v>15476</v>
      </c>
      <c r="B1595" s="38" t="n">
        <v>45</v>
      </c>
      <c r="C1595" s="7" t="n">
        <v>5</v>
      </c>
      <c r="D1595" s="7" t="n">
        <v>3</v>
      </c>
      <c r="E1595" s="7" t="n">
        <v>4.30000019073486</v>
      </c>
      <c r="F1595" s="7" t="n">
        <v>0</v>
      </c>
    </row>
    <row r="1596" spans="1:9">
      <c r="A1596" t="s">
        <v>4</v>
      </c>
      <c r="B1596" s="4" t="s">
        <v>5</v>
      </c>
      <c r="C1596" s="4" t="s">
        <v>7</v>
      </c>
      <c r="D1596" s="4" t="s">
        <v>7</v>
      </c>
      <c r="E1596" s="4" t="s">
        <v>12</v>
      </c>
      <c r="F1596" s="4" t="s">
        <v>11</v>
      </c>
    </row>
    <row r="1597" spans="1:9">
      <c r="A1597" t="n">
        <v>15485</v>
      </c>
      <c r="B1597" s="38" t="n">
        <v>45</v>
      </c>
      <c r="C1597" s="7" t="n">
        <v>11</v>
      </c>
      <c r="D1597" s="7" t="n">
        <v>3</v>
      </c>
      <c r="E1597" s="7" t="n">
        <v>17.3999996185303</v>
      </c>
      <c r="F1597" s="7" t="n">
        <v>0</v>
      </c>
    </row>
    <row r="1598" spans="1:9">
      <c r="A1598" t="s">
        <v>4</v>
      </c>
      <c r="B1598" s="4" t="s">
        <v>5</v>
      </c>
      <c r="C1598" s="4" t="s">
        <v>7</v>
      </c>
      <c r="D1598" s="4" t="s">
        <v>7</v>
      </c>
      <c r="E1598" s="4" t="s">
        <v>12</v>
      </c>
      <c r="F1598" s="4" t="s">
        <v>11</v>
      </c>
    </row>
    <row r="1599" spans="1:9">
      <c r="A1599" t="n">
        <v>15494</v>
      </c>
      <c r="B1599" s="38" t="n">
        <v>45</v>
      </c>
      <c r="C1599" s="7" t="n">
        <v>5</v>
      </c>
      <c r="D1599" s="7" t="n">
        <v>3</v>
      </c>
      <c r="E1599" s="7" t="n">
        <v>3.59999990463257</v>
      </c>
      <c r="F1599" s="7" t="n">
        <v>10000</v>
      </c>
    </row>
    <row r="1600" spans="1:9">
      <c r="A1600" t="s">
        <v>4</v>
      </c>
      <c r="B1600" s="4" t="s">
        <v>5</v>
      </c>
      <c r="C1600" s="4" t="s">
        <v>7</v>
      </c>
    </row>
    <row r="1601" spans="1:9">
      <c r="A1601" t="n">
        <v>15503</v>
      </c>
      <c r="B1601" s="39" t="n">
        <v>116</v>
      </c>
      <c r="C1601" s="7" t="n">
        <v>0</v>
      </c>
    </row>
    <row r="1602" spans="1:9">
      <c r="A1602" t="s">
        <v>4</v>
      </c>
      <c r="B1602" s="4" t="s">
        <v>5</v>
      </c>
      <c r="C1602" s="4" t="s">
        <v>7</v>
      </c>
      <c r="D1602" s="4" t="s">
        <v>11</v>
      </c>
    </row>
    <row r="1603" spans="1:9">
      <c r="A1603" t="n">
        <v>15505</v>
      </c>
      <c r="B1603" s="39" t="n">
        <v>116</v>
      </c>
      <c r="C1603" s="7" t="n">
        <v>2</v>
      </c>
      <c r="D1603" s="7" t="n">
        <v>1</v>
      </c>
    </row>
    <row r="1604" spans="1:9">
      <c r="A1604" t="s">
        <v>4</v>
      </c>
      <c r="B1604" s="4" t="s">
        <v>5</v>
      </c>
      <c r="C1604" s="4" t="s">
        <v>7</v>
      </c>
      <c r="D1604" s="4" t="s">
        <v>13</v>
      </c>
    </row>
    <row r="1605" spans="1:9">
      <c r="A1605" t="n">
        <v>15509</v>
      </c>
      <c r="B1605" s="39" t="n">
        <v>116</v>
      </c>
      <c r="C1605" s="7" t="n">
        <v>5</v>
      </c>
      <c r="D1605" s="7" t="n">
        <v>1092616192</v>
      </c>
    </row>
    <row r="1606" spans="1:9">
      <c r="A1606" t="s">
        <v>4</v>
      </c>
      <c r="B1606" s="4" t="s">
        <v>5</v>
      </c>
      <c r="C1606" s="4" t="s">
        <v>7</v>
      </c>
      <c r="D1606" s="4" t="s">
        <v>11</v>
      </c>
    </row>
    <row r="1607" spans="1:9">
      <c r="A1607" t="n">
        <v>15515</v>
      </c>
      <c r="B1607" s="39" t="n">
        <v>116</v>
      </c>
      <c r="C1607" s="7" t="n">
        <v>6</v>
      </c>
      <c r="D1607" s="7" t="n">
        <v>1</v>
      </c>
    </row>
    <row r="1608" spans="1:9">
      <c r="A1608" t="s">
        <v>4</v>
      </c>
      <c r="B1608" s="4" t="s">
        <v>5</v>
      </c>
      <c r="C1608" s="4" t="s">
        <v>11</v>
      </c>
      <c r="D1608" s="4" t="s">
        <v>13</v>
      </c>
    </row>
    <row r="1609" spans="1:9">
      <c r="A1609" t="n">
        <v>15519</v>
      </c>
      <c r="B1609" s="42" t="n">
        <v>44</v>
      </c>
      <c r="C1609" s="7" t="n">
        <v>83</v>
      </c>
      <c r="D1609" s="7" t="n">
        <v>1</v>
      </c>
    </row>
    <row r="1610" spans="1:9">
      <c r="A1610" t="s">
        <v>4</v>
      </c>
      <c r="B1610" s="4" t="s">
        <v>5</v>
      </c>
      <c r="C1610" s="4" t="s">
        <v>11</v>
      </c>
      <c r="D1610" s="4" t="s">
        <v>13</v>
      </c>
    </row>
    <row r="1611" spans="1:9">
      <c r="A1611" t="n">
        <v>15526</v>
      </c>
      <c r="B1611" s="42" t="n">
        <v>44</v>
      </c>
      <c r="C1611" s="7" t="n">
        <v>86</v>
      </c>
      <c r="D1611" s="7" t="n">
        <v>1</v>
      </c>
    </row>
    <row r="1612" spans="1:9">
      <c r="A1612" t="s">
        <v>4</v>
      </c>
      <c r="B1612" s="4" t="s">
        <v>5</v>
      </c>
      <c r="C1612" s="4" t="s">
        <v>11</v>
      </c>
      <c r="D1612" s="4" t="s">
        <v>7</v>
      </c>
    </row>
    <row r="1613" spans="1:9">
      <c r="A1613" t="n">
        <v>15533</v>
      </c>
      <c r="B1613" s="52" t="n">
        <v>21</v>
      </c>
      <c r="C1613" s="7" t="n">
        <v>110</v>
      </c>
      <c r="D1613" s="7" t="n">
        <v>3</v>
      </c>
    </row>
    <row r="1614" spans="1:9">
      <c r="A1614" t="s">
        <v>4</v>
      </c>
      <c r="B1614" s="4" t="s">
        <v>5</v>
      </c>
      <c r="C1614" s="4" t="s">
        <v>11</v>
      </c>
      <c r="D1614" s="4" t="s">
        <v>7</v>
      </c>
    </row>
    <row r="1615" spans="1:9">
      <c r="A1615" t="n">
        <v>15537</v>
      </c>
      <c r="B1615" s="52" t="n">
        <v>21</v>
      </c>
      <c r="C1615" s="7" t="n">
        <v>119</v>
      </c>
      <c r="D1615" s="7" t="n">
        <v>3</v>
      </c>
    </row>
    <row r="1616" spans="1:9">
      <c r="A1616" t="s">
        <v>4</v>
      </c>
      <c r="B1616" s="4" t="s">
        <v>5</v>
      </c>
      <c r="C1616" s="4" t="s">
        <v>11</v>
      </c>
      <c r="D1616" s="4" t="s">
        <v>7</v>
      </c>
    </row>
    <row r="1617" spans="1:4">
      <c r="A1617" t="n">
        <v>15541</v>
      </c>
      <c r="B1617" s="52" t="n">
        <v>21</v>
      </c>
      <c r="C1617" s="7" t="n">
        <v>88</v>
      </c>
      <c r="D1617" s="7" t="n">
        <v>3</v>
      </c>
    </row>
    <row r="1618" spans="1:4">
      <c r="A1618" t="s">
        <v>4</v>
      </c>
      <c r="B1618" s="4" t="s">
        <v>5</v>
      </c>
      <c r="C1618" s="4" t="s">
        <v>11</v>
      </c>
      <c r="D1618" s="4" t="s">
        <v>7</v>
      </c>
    </row>
    <row r="1619" spans="1:4">
      <c r="A1619" t="n">
        <v>15545</v>
      </c>
      <c r="B1619" s="52" t="n">
        <v>21</v>
      </c>
      <c r="C1619" s="7" t="n">
        <v>1660</v>
      </c>
      <c r="D1619" s="7" t="n">
        <v>3</v>
      </c>
    </row>
    <row r="1620" spans="1:4">
      <c r="A1620" t="s">
        <v>4</v>
      </c>
      <c r="B1620" s="4" t="s">
        <v>5</v>
      </c>
      <c r="C1620" s="4" t="s">
        <v>11</v>
      </c>
      <c r="D1620" s="4" t="s">
        <v>7</v>
      </c>
    </row>
    <row r="1621" spans="1:4">
      <c r="A1621" t="n">
        <v>15549</v>
      </c>
      <c r="B1621" s="52" t="n">
        <v>21</v>
      </c>
      <c r="C1621" s="7" t="n">
        <v>1661</v>
      </c>
      <c r="D1621" s="7" t="n">
        <v>3</v>
      </c>
    </row>
    <row r="1622" spans="1:4">
      <c r="A1622" t="s">
        <v>4</v>
      </c>
      <c r="B1622" s="4" t="s">
        <v>5</v>
      </c>
      <c r="C1622" s="4" t="s">
        <v>11</v>
      </c>
      <c r="D1622" s="4" t="s">
        <v>7</v>
      </c>
    </row>
    <row r="1623" spans="1:4">
      <c r="A1623" t="n">
        <v>15553</v>
      </c>
      <c r="B1623" s="52" t="n">
        <v>21</v>
      </c>
      <c r="C1623" s="7" t="n">
        <v>1663</v>
      </c>
      <c r="D1623" s="7" t="n">
        <v>3</v>
      </c>
    </row>
    <row r="1624" spans="1:4">
      <c r="A1624" t="s">
        <v>4</v>
      </c>
      <c r="B1624" s="4" t="s">
        <v>5</v>
      </c>
      <c r="C1624" s="4" t="s">
        <v>11</v>
      </c>
      <c r="D1624" s="4" t="s">
        <v>7</v>
      </c>
    </row>
    <row r="1625" spans="1:4">
      <c r="A1625" t="n">
        <v>15557</v>
      </c>
      <c r="B1625" s="52" t="n">
        <v>21</v>
      </c>
      <c r="C1625" s="7" t="n">
        <v>1662</v>
      </c>
      <c r="D1625" s="7" t="n">
        <v>3</v>
      </c>
    </row>
    <row r="1626" spans="1:4">
      <c r="A1626" t="s">
        <v>4</v>
      </c>
      <c r="B1626" s="4" t="s">
        <v>5</v>
      </c>
      <c r="C1626" s="4" t="s">
        <v>7</v>
      </c>
      <c r="D1626" s="4" t="s">
        <v>11</v>
      </c>
      <c r="E1626" s="4" t="s">
        <v>8</v>
      </c>
    </row>
    <row r="1627" spans="1:4">
      <c r="A1627" t="n">
        <v>15561</v>
      </c>
      <c r="B1627" s="30" t="n">
        <v>51</v>
      </c>
      <c r="C1627" s="7" t="n">
        <v>4</v>
      </c>
      <c r="D1627" s="7" t="n">
        <v>83</v>
      </c>
      <c r="E1627" s="7" t="s">
        <v>216</v>
      </c>
    </row>
    <row r="1628" spans="1:4">
      <c r="A1628" t="s">
        <v>4</v>
      </c>
      <c r="B1628" s="4" t="s">
        <v>5</v>
      </c>
      <c r="C1628" s="4" t="s">
        <v>11</v>
      </c>
    </row>
    <row r="1629" spans="1:4">
      <c r="A1629" t="n">
        <v>15574</v>
      </c>
      <c r="B1629" s="25" t="n">
        <v>16</v>
      </c>
      <c r="C1629" s="7" t="n">
        <v>0</v>
      </c>
    </row>
    <row r="1630" spans="1:4">
      <c r="A1630" t="s">
        <v>4</v>
      </c>
      <c r="B1630" s="4" t="s">
        <v>5</v>
      </c>
      <c r="C1630" s="4" t="s">
        <v>11</v>
      </c>
      <c r="D1630" s="4" t="s">
        <v>7</v>
      </c>
      <c r="E1630" s="4" t="s">
        <v>13</v>
      </c>
      <c r="F1630" s="4" t="s">
        <v>185</v>
      </c>
      <c r="G1630" s="4" t="s">
        <v>7</v>
      </c>
      <c r="H1630" s="4" t="s">
        <v>7</v>
      </c>
    </row>
    <row r="1631" spans="1:4">
      <c r="A1631" t="n">
        <v>15577</v>
      </c>
      <c r="B1631" s="44" t="n">
        <v>26</v>
      </c>
      <c r="C1631" s="7" t="n">
        <v>83</v>
      </c>
      <c r="D1631" s="7" t="n">
        <v>17</v>
      </c>
      <c r="E1631" s="7" t="n">
        <v>26323</v>
      </c>
      <c r="F1631" s="7" t="s">
        <v>217</v>
      </c>
      <c r="G1631" s="7" t="n">
        <v>2</v>
      </c>
      <c r="H1631" s="7" t="n">
        <v>0</v>
      </c>
    </row>
    <row r="1632" spans="1:4">
      <c r="A1632" t="s">
        <v>4</v>
      </c>
      <c r="B1632" s="4" t="s">
        <v>5</v>
      </c>
    </row>
    <row r="1633" spans="1:8">
      <c r="A1633" t="n">
        <v>15651</v>
      </c>
      <c r="B1633" s="45" t="n">
        <v>28</v>
      </c>
    </row>
    <row r="1634" spans="1:8">
      <c r="A1634" t="s">
        <v>4</v>
      </c>
      <c r="B1634" s="4" t="s">
        <v>5</v>
      </c>
      <c r="C1634" s="4" t="s">
        <v>7</v>
      </c>
      <c r="D1634" s="4" t="s">
        <v>11</v>
      </c>
      <c r="E1634" s="4" t="s">
        <v>8</v>
      </c>
    </row>
    <row r="1635" spans="1:8">
      <c r="A1635" t="n">
        <v>15652</v>
      </c>
      <c r="B1635" s="30" t="n">
        <v>51</v>
      </c>
      <c r="C1635" s="7" t="n">
        <v>4</v>
      </c>
      <c r="D1635" s="7" t="n">
        <v>86</v>
      </c>
      <c r="E1635" s="7" t="s">
        <v>218</v>
      </c>
    </row>
    <row r="1636" spans="1:8">
      <c r="A1636" t="s">
        <v>4</v>
      </c>
      <c r="B1636" s="4" t="s">
        <v>5</v>
      </c>
      <c r="C1636" s="4" t="s">
        <v>11</v>
      </c>
    </row>
    <row r="1637" spans="1:8">
      <c r="A1637" t="n">
        <v>15666</v>
      </c>
      <c r="B1637" s="25" t="n">
        <v>16</v>
      </c>
      <c r="C1637" s="7" t="n">
        <v>0</v>
      </c>
    </row>
    <row r="1638" spans="1:8">
      <c r="A1638" t="s">
        <v>4</v>
      </c>
      <c r="B1638" s="4" t="s">
        <v>5</v>
      </c>
      <c r="C1638" s="4" t="s">
        <v>11</v>
      </c>
      <c r="D1638" s="4" t="s">
        <v>7</v>
      </c>
      <c r="E1638" s="4" t="s">
        <v>13</v>
      </c>
      <c r="F1638" s="4" t="s">
        <v>185</v>
      </c>
      <c r="G1638" s="4" t="s">
        <v>7</v>
      </c>
      <c r="H1638" s="4" t="s">
        <v>7</v>
      </c>
    </row>
    <row r="1639" spans="1:8">
      <c r="A1639" t="n">
        <v>15669</v>
      </c>
      <c r="B1639" s="44" t="n">
        <v>26</v>
      </c>
      <c r="C1639" s="7" t="n">
        <v>86</v>
      </c>
      <c r="D1639" s="7" t="n">
        <v>17</v>
      </c>
      <c r="E1639" s="7" t="n">
        <v>21301</v>
      </c>
      <c r="F1639" s="7" t="s">
        <v>219</v>
      </c>
      <c r="G1639" s="7" t="n">
        <v>2</v>
      </c>
      <c r="H1639" s="7" t="n">
        <v>0</v>
      </c>
    </row>
    <row r="1640" spans="1:8">
      <c r="A1640" t="s">
        <v>4</v>
      </c>
      <c r="B1640" s="4" t="s">
        <v>5</v>
      </c>
    </row>
    <row r="1641" spans="1:8">
      <c r="A1641" t="n">
        <v>15700</v>
      </c>
      <c r="B1641" s="45" t="n">
        <v>28</v>
      </c>
    </row>
    <row r="1642" spans="1:8">
      <c r="A1642" t="s">
        <v>4</v>
      </c>
      <c r="B1642" s="4" t="s">
        <v>5</v>
      </c>
      <c r="C1642" s="4" t="s">
        <v>11</v>
      </c>
      <c r="D1642" s="4" t="s">
        <v>7</v>
      </c>
    </row>
    <row r="1643" spans="1:8">
      <c r="A1643" t="n">
        <v>15701</v>
      </c>
      <c r="B1643" s="48" t="n">
        <v>89</v>
      </c>
      <c r="C1643" s="7" t="n">
        <v>65533</v>
      </c>
      <c r="D1643" s="7" t="n">
        <v>1</v>
      </c>
    </row>
    <row r="1644" spans="1:8">
      <c r="A1644" t="s">
        <v>4</v>
      </c>
      <c r="B1644" s="4" t="s">
        <v>5</v>
      </c>
      <c r="C1644" s="4" t="s">
        <v>7</v>
      </c>
      <c r="D1644" s="4" t="s">
        <v>11</v>
      </c>
      <c r="E1644" s="4" t="s">
        <v>8</v>
      </c>
    </row>
    <row r="1645" spans="1:8">
      <c r="A1645" t="n">
        <v>15705</v>
      </c>
      <c r="B1645" s="30" t="n">
        <v>51</v>
      </c>
      <c r="C1645" s="7" t="n">
        <v>4</v>
      </c>
      <c r="D1645" s="7" t="n">
        <v>86</v>
      </c>
      <c r="E1645" s="7" t="s">
        <v>192</v>
      </c>
    </row>
    <row r="1646" spans="1:8">
      <c r="A1646" t="s">
        <v>4</v>
      </c>
      <c r="B1646" s="4" t="s">
        <v>5</v>
      </c>
      <c r="C1646" s="4" t="s">
        <v>11</v>
      </c>
    </row>
    <row r="1647" spans="1:8">
      <c r="A1647" t="n">
        <v>15718</v>
      </c>
      <c r="B1647" s="25" t="n">
        <v>16</v>
      </c>
      <c r="C1647" s="7" t="n">
        <v>0</v>
      </c>
    </row>
    <row r="1648" spans="1:8">
      <c r="A1648" t="s">
        <v>4</v>
      </c>
      <c r="B1648" s="4" t="s">
        <v>5</v>
      </c>
      <c r="C1648" s="4" t="s">
        <v>11</v>
      </c>
      <c r="D1648" s="4" t="s">
        <v>7</v>
      </c>
      <c r="E1648" s="4" t="s">
        <v>13</v>
      </c>
      <c r="F1648" s="4" t="s">
        <v>185</v>
      </c>
      <c r="G1648" s="4" t="s">
        <v>7</v>
      </c>
      <c r="H1648" s="4" t="s">
        <v>7</v>
      </c>
    </row>
    <row r="1649" spans="1:8">
      <c r="A1649" t="n">
        <v>15721</v>
      </c>
      <c r="B1649" s="44" t="n">
        <v>26</v>
      </c>
      <c r="C1649" s="7" t="n">
        <v>86</v>
      </c>
      <c r="D1649" s="7" t="n">
        <v>17</v>
      </c>
      <c r="E1649" s="7" t="n">
        <v>21302</v>
      </c>
      <c r="F1649" s="7" t="s">
        <v>220</v>
      </c>
      <c r="G1649" s="7" t="n">
        <v>2</v>
      </c>
      <c r="H1649" s="7" t="n">
        <v>0</v>
      </c>
    </row>
    <row r="1650" spans="1:8">
      <c r="A1650" t="s">
        <v>4</v>
      </c>
      <c r="B1650" s="4" t="s">
        <v>5</v>
      </c>
    </row>
    <row r="1651" spans="1:8">
      <c r="A1651" t="n">
        <v>15801</v>
      </c>
      <c r="B1651" s="45" t="n">
        <v>28</v>
      </c>
    </row>
    <row r="1652" spans="1:8">
      <c r="A1652" t="s">
        <v>4</v>
      </c>
      <c r="B1652" s="4" t="s">
        <v>5</v>
      </c>
      <c r="C1652" s="4" t="s">
        <v>7</v>
      </c>
      <c r="D1652" s="4" t="s">
        <v>11</v>
      </c>
      <c r="E1652" s="4" t="s">
        <v>8</v>
      </c>
      <c r="F1652" s="4" t="s">
        <v>8</v>
      </c>
      <c r="G1652" s="4" t="s">
        <v>8</v>
      </c>
      <c r="H1652" s="4" t="s">
        <v>8</v>
      </c>
    </row>
    <row r="1653" spans="1:8">
      <c r="A1653" t="n">
        <v>15802</v>
      </c>
      <c r="B1653" s="30" t="n">
        <v>51</v>
      </c>
      <c r="C1653" s="7" t="n">
        <v>3</v>
      </c>
      <c r="D1653" s="7" t="n">
        <v>83</v>
      </c>
      <c r="E1653" s="7" t="s">
        <v>221</v>
      </c>
      <c r="F1653" s="7" t="s">
        <v>121</v>
      </c>
      <c r="G1653" s="7" t="s">
        <v>122</v>
      </c>
      <c r="H1653" s="7" t="s">
        <v>123</v>
      </c>
    </row>
    <row r="1654" spans="1:8">
      <c r="A1654" t="s">
        <v>4</v>
      </c>
      <c r="B1654" s="4" t="s">
        <v>5</v>
      </c>
      <c r="C1654" s="4" t="s">
        <v>11</v>
      </c>
      <c r="D1654" s="4" t="s">
        <v>7</v>
      </c>
      <c r="E1654" s="4" t="s">
        <v>12</v>
      </c>
      <c r="F1654" s="4" t="s">
        <v>11</v>
      </c>
    </row>
    <row r="1655" spans="1:8">
      <c r="A1655" t="n">
        <v>15815</v>
      </c>
      <c r="B1655" s="53" t="n">
        <v>59</v>
      </c>
      <c r="C1655" s="7" t="n">
        <v>83</v>
      </c>
      <c r="D1655" s="7" t="n">
        <v>13</v>
      </c>
      <c r="E1655" s="7" t="n">
        <v>0.150000005960464</v>
      </c>
      <c r="F1655" s="7" t="n">
        <v>0</v>
      </c>
    </row>
    <row r="1656" spans="1:8">
      <c r="A1656" t="s">
        <v>4</v>
      </c>
      <c r="B1656" s="4" t="s">
        <v>5</v>
      </c>
      <c r="C1656" s="4" t="s">
        <v>11</v>
      </c>
    </row>
    <row r="1657" spans="1:8">
      <c r="A1657" t="n">
        <v>15825</v>
      </c>
      <c r="B1657" s="25" t="n">
        <v>16</v>
      </c>
      <c r="C1657" s="7" t="n">
        <v>1300</v>
      </c>
    </row>
    <row r="1658" spans="1:8">
      <c r="A1658" t="s">
        <v>4</v>
      </c>
      <c r="B1658" s="4" t="s">
        <v>5</v>
      </c>
      <c r="C1658" s="4" t="s">
        <v>7</v>
      </c>
      <c r="D1658" s="4" t="s">
        <v>11</v>
      </c>
      <c r="E1658" s="4" t="s">
        <v>8</v>
      </c>
    </row>
    <row r="1659" spans="1:8">
      <c r="A1659" t="n">
        <v>15828</v>
      </c>
      <c r="B1659" s="30" t="n">
        <v>51</v>
      </c>
      <c r="C1659" s="7" t="n">
        <v>4</v>
      </c>
      <c r="D1659" s="7" t="n">
        <v>83</v>
      </c>
      <c r="E1659" s="7" t="s">
        <v>216</v>
      </c>
    </row>
    <row r="1660" spans="1:8">
      <c r="A1660" t="s">
        <v>4</v>
      </c>
      <c r="B1660" s="4" t="s">
        <v>5</v>
      </c>
      <c r="C1660" s="4" t="s">
        <v>11</v>
      </c>
    </row>
    <row r="1661" spans="1:8">
      <c r="A1661" t="n">
        <v>15841</v>
      </c>
      <c r="B1661" s="25" t="n">
        <v>16</v>
      </c>
      <c r="C1661" s="7" t="n">
        <v>0</v>
      </c>
    </row>
    <row r="1662" spans="1:8">
      <c r="A1662" t="s">
        <v>4</v>
      </c>
      <c r="B1662" s="4" t="s">
        <v>5</v>
      </c>
      <c r="C1662" s="4" t="s">
        <v>11</v>
      </c>
      <c r="D1662" s="4" t="s">
        <v>7</v>
      </c>
      <c r="E1662" s="4" t="s">
        <v>13</v>
      </c>
      <c r="F1662" s="4" t="s">
        <v>185</v>
      </c>
      <c r="G1662" s="4" t="s">
        <v>7</v>
      </c>
      <c r="H1662" s="4" t="s">
        <v>7</v>
      </c>
      <c r="I1662" s="4" t="s">
        <v>7</v>
      </c>
      <c r="J1662" s="4" t="s">
        <v>13</v>
      </c>
      <c r="K1662" s="4" t="s">
        <v>185</v>
      </c>
      <c r="L1662" s="4" t="s">
        <v>7</v>
      </c>
      <c r="M1662" s="4" t="s">
        <v>7</v>
      </c>
    </row>
    <row r="1663" spans="1:8">
      <c r="A1663" t="n">
        <v>15844</v>
      </c>
      <c r="B1663" s="44" t="n">
        <v>26</v>
      </c>
      <c r="C1663" s="7" t="n">
        <v>83</v>
      </c>
      <c r="D1663" s="7" t="n">
        <v>17</v>
      </c>
      <c r="E1663" s="7" t="n">
        <v>26324</v>
      </c>
      <c r="F1663" s="7" t="s">
        <v>222</v>
      </c>
      <c r="G1663" s="7" t="n">
        <v>2</v>
      </c>
      <c r="H1663" s="7" t="n">
        <v>3</v>
      </c>
      <c r="I1663" s="7" t="n">
        <v>17</v>
      </c>
      <c r="J1663" s="7" t="n">
        <v>26325</v>
      </c>
      <c r="K1663" s="7" t="s">
        <v>223</v>
      </c>
      <c r="L1663" s="7" t="n">
        <v>2</v>
      </c>
      <c r="M1663" s="7" t="n">
        <v>0</v>
      </c>
    </row>
    <row r="1664" spans="1:8">
      <c r="A1664" t="s">
        <v>4</v>
      </c>
      <c r="B1664" s="4" t="s">
        <v>5</v>
      </c>
    </row>
    <row r="1665" spans="1:13">
      <c r="A1665" t="n">
        <v>15987</v>
      </c>
      <c r="B1665" s="45" t="n">
        <v>28</v>
      </c>
    </row>
    <row r="1666" spans="1:13">
      <c r="A1666" t="s">
        <v>4</v>
      </c>
      <c r="B1666" s="4" t="s">
        <v>5</v>
      </c>
      <c r="C1666" s="4" t="s">
        <v>11</v>
      </c>
      <c r="D1666" s="4" t="s">
        <v>7</v>
      </c>
    </row>
    <row r="1667" spans="1:13">
      <c r="A1667" t="n">
        <v>15988</v>
      </c>
      <c r="B1667" s="48" t="n">
        <v>89</v>
      </c>
      <c r="C1667" s="7" t="n">
        <v>65533</v>
      </c>
      <c r="D1667" s="7" t="n">
        <v>1</v>
      </c>
    </row>
    <row r="1668" spans="1:13">
      <c r="A1668" t="s">
        <v>4</v>
      </c>
      <c r="B1668" s="4" t="s">
        <v>5</v>
      </c>
      <c r="C1668" s="4" t="s">
        <v>7</v>
      </c>
      <c r="D1668" s="4" t="s">
        <v>11</v>
      </c>
      <c r="E1668" s="4" t="s">
        <v>12</v>
      </c>
    </row>
    <row r="1669" spans="1:13">
      <c r="A1669" t="n">
        <v>15992</v>
      </c>
      <c r="B1669" s="18" t="n">
        <v>58</v>
      </c>
      <c r="C1669" s="7" t="n">
        <v>101</v>
      </c>
      <c r="D1669" s="7" t="n">
        <v>300</v>
      </c>
      <c r="E1669" s="7" t="n">
        <v>1</v>
      </c>
    </row>
    <row r="1670" spans="1:13">
      <c r="A1670" t="s">
        <v>4</v>
      </c>
      <c r="B1670" s="4" t="s">
        <v>5</v>
      </c>
      <c r="C1670" s="4" t="s">
        <v>7</v>
      </c>
      <c r="D1670" s="4" t="s">
        <v>11</v>
      </c>
    </row>
    <row r="1671" spans="1:13">
      <c r="A1671" t="n">
        <v>16000</v>
      </c>
      <c r="B1671" s="18" t="n">
        <v>58</v>
      </c>
      <c r="C1671" s="7" t="n">
        <v>254</v>
      </c>
      <c r="D1671" s="7" t="n">
        <v>0</v>
      </c>
    </row>
    <row r="1672" spans="1:13">
      <c r="A1672" t="s">
        <v>4</v>
      </c>
      <c r="B1672" s="4" t="s">
        <v>5</v>
      </c>
      <c r="C1672" s="4" t="s">
        <v>7</v>
      </c>
      <c r="D1672" s="4" t="s">
        <v>7</v>
      </c>
      <c r="E1672" s="4" t="s">
        <v>12</v>
      </c>
      <c r="F1672" s="4" t="s">
        <v>12</v>
      </c>
      <c r="G1672" s="4" t="s">
        <v>12</v>
      </c>
      <c r="H1672" s="4" t="s">
        <v>11</v>
      </c>
    </row>
    <row r="1673" spans="1:13">
      <c r="A1673" t="n">
        <v>16004</v>
      </c>
      <c r="B1673" s="38" t="n">
        <v>45</v>
      </c>
      <c r="C1673" s="7" t="n">
        <v>2</v>
      </c>
      <c r="D1673" s="7" t="n">
        <v>3</v>
      </c>
      <c r="E1673" s="7" t="n">
        <v>0.00999999977648258</v>
      </c>
      <c r="F1673" s="7" t="n">
        <v>1.64999997615814</v>
      </c>
      <c r="G1673" s="7" t="n">
        <v>62.8400001525879</v>
      </c>
      <c r="H1673" s="7" t="n">
        <v>0</v>
      </c>
    </row>
    <row r="1674" spans="1:13">
      <c r="A1674" t="s">
        <v>4</v>
      </c>
      <c r="B1674" s="4" t="s">
        <v>5</v>
      </c>
      <c r="C1674" s="4" t="s">
        <v>7</v>
      </c>
      <c r="D1674" s="4" t="s">
        <v>7</v>
      </c>
      <c r="E1674" s="4" t="s">
        <v>12</v>
      </c>
      <c r="F1674" s="4" t="s">
        <v>12</v>
      </c>
      <c r="G1674" s="4" t="s">
        <v>12</v>
      </c>
      <c r="H1674" s="4" t="s">
        <v>11</v>
      </c>
      <c r="I1674" s="4" t="s">
        <v>7</v>
      </c>
    </row>
    <row r="1675" spans="1:13">
      <c r="A1675" t="n">
        <v>16021</v>
      </c>
      <c r="B1675" s="38" t="n">
        <v>45</v>
      </c>
      <c r="C1675" s="7" t="n">
        <v>4</v>
      </c>
      <c r="D1675" s="7" t="n">
        <v>3</v>
      </c>
      <c r="E1675" s="7" t="n">
        <v>357.070007324219</v>
      </c>
      <c r="F1675" s="7" t="n">
        <v>179.119995117188</v>
      </c>
      <c r="G1675" s="7" t="n">
        <v>0</v>
      </c>
      <c r="H1675" s="7" t="n">
        <v>0</v>
      </c>
      <c r="I1675" s="7" t="n">
        <v>1</v>
      </c>
    </row>
    <row r="1676" spans="1:13">
      <c r="A1676" t="s">
        <v>4</v>
      </c>
      <c r="B1676" s="4" t="s">
        <v>5</v>
      </c>
      <c r="C1676" s="4" t="s">
        <v>7</v>
      </c>
      <c r="D1676" s="4" t="s">
        <v>7</v>
      </c>
      <c r="E1676" s="4" t="s">
        <v>12</v>
      </c>
      <c r="F1676" s="4" t="s">
        <v>11</v>
      </c>
    </row>
    <row r="1677" spans="1:13">
      <c r="A1677" t="n">
        <v>16039</v>
      </c>
      <c r="B1677" s="38" t="n">
        <v>45</v>
      </c>
      <c r="C1677" s="7" t="n">
        <v>5</v>
      </c>
      <c r="D1677" s="7" t="n">
        <v>3</v>
      </c>
      <c r="E1677" s="7" t="n">
        <v>3.09999990463257</v>
      </c>
      <c r="F1677" s="7" t="n">
        <v>0</v>
      </c>
    </row>
    <row r="1678" spans="1:13">
      <c r="A1678" t="s">
        <v>4</v>
      </c>
      <c r="B1678" s="4" t="s">
        <v>5</v>
      </c>
      <c r="C1678" s="4" t="s">
        <v>7</v>
      </c>
      <c r="D1678" s="4" t="s">
        <v>7</v>
      </c>
      <c r="E1678" s="4" t="s">
        <v>12</v>
      </c>
      <c r="F1678" s="4" t="s">
        <v>11</v>
      </c>
    </row>
    <row r="1679" spans="1:13">
      <c r="A1679" t="n">
        <v>16048</v>
      </c>
      <c r="B1679" s="38" t="n">
        <v>45</v>
      </c>
      <c r="C1679" s="7" t="n">
        <v>11</v>
      </c>
      <c r="D1679" s="7" t="n">
        <v>3</v>
      </c>
      <c r="E1679" s="7" t="n">
        <v>28.8999996185303</v>
      </c>
      <c r="F1679" s="7" t="n">
        <v>0</v>
      </c>
    </row>
    <row r="1680" spans="1:13">
      <c r="A1680" t="s">
        <v>4</v>
      </c>
      <c r="B1680" s="4" t="s">
        <v>5</v>
      </c>
      <c r="C1680" s="4" t="s">
        <v>7</v>
      </c>
      <c r="D1680" s="4" t="s">
        <v>7</v>
      </c>
      <c r="E1680" s="4" t="s">
        <v>12</v>
      </c>
      <c r="F1680" s="4" t="s">
        <v>12</v>
      </c>
      <c r="G1680" s="4" t="s">
        <v>12</v>
      </c>
      <c r="H1680" s="4" t="s">
        <v>11</v>
      </c>
      <c r="I1680" s="4" t="s">
        <v>7</v>
      </c>
    </row>
    <row r="1681" spans="1:9">
      <c r="A1681" t="n">
        <v>16057</v>
      </c>
      <c r="B1681" s="38" t="n">
        <v>45</v>
      </c>
      <c r="C1681" s="7" t="n">
        <v>4</v>
      </c>
      <c r="D1681" s="7" t="n">
        <v>3</v>
      </c>
      <c r="E1681" s="7" t="n">
        <v>338.920013427734</v>
      </c>
      <c r="F1681" s="7" t="n">
        <v>179.119995117188</v>
      </c>
      <c r="G1681" s="7" t="n">
        <v>0</v>
      </c>
      <c r="H1681" s="7" t="n">
        <v>4000</v>
      </c>
      <c r="I1681" s="7" t="n">
        <v>1</v>
      </c>
    </row>
    <row r="1682" spans="1:9">
      <c r="A1682" t="s">
        <v>4</v>
      </c>
      <c r="B1682" s="4" t="s">
        <v>5</v>
      </c>
      <c r="C1682" s="4" t="s">
        <v>7</v>
      </c>
      <c r="D1682" s="4" t="s">
        <v>7</v>
      </c>
      <c r="E1682" s="4" t="s">
        <v>12</v>
      </c>
      <c r="F1682" s="4" t="s">
        <v>11</v>
      </c>
    </row>
    <row r="1683" spans="1:9">
      <c r="A1683" t="n">
        <v>16075</v>
      </c>
      <c r="B1683" s="38" t="n">
        <v>45</v>
      </c>
      <c r="C1683" s="7" t="n">
        <v>5</v>
      </c>
      <c r="D1683" s="7" t="n">
        <v>3</v>
      </c>
      <c r="E1683" s="7" t="n">
        <v>3.09999990463257</v>
      </c>
      <c r="F1683" s="7" t="n">
        <v>4000</v>
      </c>
    </row>
    <row r="1684" spans="1:9">
      <c r="A1684" t="s">
        <v>4</v>
      </c>
      <c r="B1684" s="4" t="s">
        <v>5</v>
      </c>
      <c r="C1684" s="4" t="s">
        <v>7</v>
      </c>
      <c r="D1684" s="4" t="s">
        <v>7</v>
      </c>
      <c r="E1684" s="4" t="s">
        <v>12</v>
      </c>
      <c r="F1684" s="4" t="s">
        <v>11</v>
      </c>
    </row>
    <row r="1685" spans="1:9">
      <c r="A1685" t="n">
        <v>16084</v>
      </c>
      <c r="B1685" s="38" t="n">
        <v>45</v>
      </c>
      <c r="C1685" s="7" t="n">
        <v>11</v>
      </c>
      <c r="D1685" s="7" t="n">
        <v>3</v>
      </c>
      <c r="E1685" s="7" t="n">
        <v>25.5</v>
      </c>
      <c r="F1685" s="7" t="n">
        <v>4000</v>
      </c>
    </row>
    <row r="1686" spans="1:9">
      <c r="A1686" t="s">
        <v>4</v>
      </c>
      <c r="B1686" s="4" t="s">
        <v>5</v>
      </c>
      <c r="C1686" s="4" t="s">
        <v>7</v>
      </c>
      <c r="D1686" s="4" t="s">
        <v>11</v>
      </c>
      <c r="E1686" s="4" t="s">
        <v>12</v>
      </c>
      <c r="F1686" s="4" t="s">
        <v>11</v>
      </c>
      <c r="G1686" s="4" t="s">
        <v>13</v>
      </c>
      <c r="H1686" s="4" t="s">
        <v>13</v>
      </c>
      <c r="I1686" s="4" t="s">
        <v>11</v>
      </c>
      <c r="J1686" s="4" t="s">
        <v>11</v>
      </c>
      <c r="K1686" s="4" t="s">
        <v>13</v>
      </c>
      <c r="L1686" s="4" t="s">
        <v>13</v>
      </c>
      <c r="M1686" s="4" t="s">
        <v>13</v>
      </c>
      <c r="N1686" s="4" t="s">
        <v>13</v>
      </c>
      <c r="O1686" s="4" t="s">
        <v>8</v>
      </c>
    </row>
    <row r="1687" spans="1:9">
      <c r="A1687" t="n">
        <v>16093</v>
      </c>
      <c r="B1687" s="9" t="n">
        <v>50</v>
      </c>
      <c r="C1687" s="7" t="n">
        <v>0</v>
      </c>
      <c r="D1687" s="7" t="n">
        <v>2243</v>
      </c>
      <c r="E1687" s="7" t="n">
        <v>0.800000011920929</v>
      </c>
      <c r="F1687" s="7" t="n">
        <v>100</v>
      </c>
      <c r="G1687" s="7" t="n">
        <v>0</v>
      </c>
      <c r="H1687" s="7" t="n">
        <v>-1073741824</v>
      </c>
      <c r="I1687" s="7" t="n">
        <v>0</v>
      </c>
      <c r="J1687" s="7" t="n">
        <v>65533</v>
      </c>
      <c r="K1687" s="7" t="n">
        <v>0</v>
      </c>
      <c r="L1687" s="7" t="n">
        <v>0</v>
      </c>
      <c r="M1687" s="7" t="n">
        <v>0</v>
      </c>
      <c r="N1687" s="7" t="n">
        <v>0</v>
      </c>
      <c r="O1687" s="7" t="s">
        <v>14</v>
      </c>
    </row>
    <row r="1688" spans="1:9">
      <c r="A1688" t="s">
        <v>4</v>
      </c>
      <c r="B1688" s="4" t="s">
        <v>5</v>
      </c>
      <c r="C1688" s="4" t="s">
        <v>7</v>
      </c>
      <c r="D1688" s="4" t="s">
        <v>11</v>
      </c>
      <c r="E1688" s="4" t="s">
        <v>11</v>
      </c>
      <c r="F1688" s="4" t="s">
        <v>11</v>
      </c>
      <c r="G1688" s="4" t="s">
        <v>11</v>
      </c>
      <c r="H1688" s="4" t="s">
        <v>11</v>
      </c>
      <c r="I1688" s="4" t="s">
        <v>8</v>
      </c>
      <c r="J1688" s="4" t="s">
        <v>12</v>
      </c>
      <c r="K1688" s="4" t="s">
        <v>12</v>
      </c>
      <c r="L1688" s="4" t="s">
        <v>12</v>
      </c>
      <c r="M1688" s="4" t="s">
        <v>13</v>
      </c>
      <c r="N1688" s="4" t="s">
        <v>13</v>
      </c>
      <c r="O1688" s="4" t="s">
        <v>12</v>
      </c>
      <c r="P1688" s="4" t="s">
        <v>12</v>
      </c>
      <c r="Q1688" s="4" t="s">
        <v>12</v>
      </c>
      <c r="R1688" s="4" t="s">
        <v>12</v>
      </c>
      <c r="S1688" s="4" t="s">
        <v>7</v>
      </c>
    </row>
    <row r="1689" spans="1:9">
      <c r="A1689" t="n">
        <v>16132</v>
      </c>
      <c r="B1689" s="26" t="n">
        <v>39</v>
      </c>
      <c r="C1689" s="7" t="n">
        <v>12</v>
      </c>
      <c r="D1689" s="7" t="n">
        <v>65533</v>
      </c>
      <c r="E1689" s="7" t="n">
        <v>203</v>
      </c>
      <c r="F1689" s="7" t="n">
        <v>0</v>
      </c>
      <c r="G1689" s="7" t="n">
        <v>1664</v>
      </c>
      <c r="H1689" s="7" t="n">
        <v>3</v>
      </c>
      <c r="I1689" s="7" t="s">
        <v>183</v>
      </c>
      <c r="J1689" s="7" t="n">
        <v>0</v>
      </c>
      <c r="K1689" s="7" t="n">
        <v>0</v>
      </c>
      <c r="L1689" s="7" t="n">
        <v>0</v>
      </c>
      <c r="M1689" s="7" t="n">
        <v>0</v>
      </c>
      <c r="N1689" s="7" t="n">
        <v>0</v>
      </c>
      <c r="O1689" s="7" t="n">
        <v>0</v>
      </c>
      <c r="P1689" s="7" t="n">
        <v>1</v>
      </c>
      <c r="Q1689" s="7" t="n">
        <v>1</v>
      </c>
      <c r="R1689" s="7" t="n">
        <v>1</v>
      </c>
      <c r="S1689" s="7" t="n">
        <v>103</v>
      </c>
    </row>
    <row r="1690" spans="1:9">
      <c r="A1690" t="s">
        <v>4</v>
      </c>
      <c r="B1690" s="4" t="s">
        <v>5</v>
      </c>
      <c r="C1690" s="4" t="s">
        <v>11</v>
      </c>
    </row>
    <row r="1691" spans="1:9">
      <c r="A1691" t="n">
        <v>16193</v>
      </c>
      <c r="B1691" s="25" t="n">
        <v>16</v>
      </c>
      <c r="C1691" s="7" t="n">
        <v>2000</v>
      </c>
    </row>
    <row r="1692" spans="1:9">
      <c r="A1692" t="s">
        <v>4</v>
      </c>
      <c r="B1692" s="4" t="s">
        <v>5</v>
      </c>
      <c r="C1692" s="4" t="s">
        <v>7</v>
      </c>
      <c r="D1692" s="4" t="s">
        <v>11</v>
      </c>
      <c r="E1692" s="4" t="s">
        <v>11</v>
      </c>
    </row>
    <row r="1693" spans="1:9">
      <c r="A1693" t="n">
        <v>16196</v>
      </c>
      <c r="B1693" s="9" t="n">
        <v>50</v>
      </c>
      <c r="C1693" s="7" t="n">
        <v>1</v>
      </c>
      <c r="D1693" s="7" t="n">
        <v>2243</v>
      </c>
      <c r="E1693" s="7" t="n">
        <v>1000</v>
      </c>
    </row>
    <row r="1694" spans="1:9">
      <c r="A1694" t="s">
        <v>4</v>
      </c>
      <c r="B1694" s="4" t="s">
        <v>5</v>
      </c>
      <c r="C1694" s="4" t="s">
        <v>7</v>
      </c>
      <c r="D1694" s="4" t="s">
        <v>11</v>
      </c>
      <c r="E1694" s="4" t="s">
        <v>12</v>
      </c>
      <c r="F1694" s="4" t="s">
        <v>11</v>
      </c>
      <c r="G1694" s="4" t="s">
        <v>13</v>
      </c>
      <c r="H1694" s="4" t="s">
        <v>13</v>
      </c>
      <c r="I1694" s="4" t="s">
        <v>11</v>
      </c>
      <c r="J1694" s="4" t="s">
        <v>11</v>
      </c>
      <c r="K1694" s="4" t="s">
        <v>13</v>
      </c>
      <c r="L1694" s="4" t="s">
        <v>13</v>
      </c>
      <c r="M1694" s="4" t="s">
        <v>13</v>
      </c>
      <c r="N1694" s="4" t="s">
        <v>13</v>
      </c>
      <c r="O1694" s="4" t="s">
        <v>8</v>
      </c>
    </row>
    <row r="1695" spans="1:9">
      <c r="A1695" t="n">
        <v>16202</v>
      </c>
      <c r="B1695" s="9" t="n">
        <v>50</v>
      </c>
      <c r="C1695" s="7" t="n">
        <v>0</v>
      </c>
      <c r="D1695" s="7" t="n">
        <v>2101</v>
      </c>
      <c r="E1695" s="7" t="n">
        <v>1</v>
      </c>
      <c r="F1695" s="7" t="n">
        <v>0</v>
      </c>
      <c r="G1695" s="7" t="n">
        <v>0</v>
      </c>
      <c r="H1695" s="7" t="n">
        <v>0</v>
      </c>
      <c r="I1695" s="7" t="n">
        <v>0</v>
      </c>
      <c r="J1695" s="7" t="n">
        <v>65533</v>
      </c>
      <c r="K1695" s="7" t="n">
        <v>0</v>
      </c>
      <c r="L1695" s="7" t="n">
        <v>0</v>
      </c>
      <c r="M1695" s="7" t="n">
        <v>0</v>
      </c>
      <c r="N1695" s="7" t="n">
        <v>0</v>
      </c>
      <c r="O1695" s="7" t="s">
        <v>14</v>
      </c>
    </row>
    <row r="1696" spans="1:9">
      <c r="A1696" t="s">
        <v>4</v>
      </c>
      <c r="B1696" s="4" t="s">
        <v>5</v>
      </c>
      <c r="C1696" s="4" t="s">
        <v>11</v>
      </c>
      <c r="D1696" s="4" t="s">
        <v>13</v>
      </c>
      <c r="E1696" s="4" t="s">
        <v>13</v>
      </c>
      <c r="F1696" s="4" t="s">
        <v>13</v>
      </c>
      <c r="G1696" s="4" t="s">
        <v>13</v>
      </c>
      <c r="H1696" s="4" t="s">
        <v>11</v>
      </c>
      <c r="I1696" s="4" t="s">
        <v>7</v>
      </c>
    </row>
    <row r="1697" spans="1:19">
      <c r="A1697" t="n">
        <v>16241</v>
      </c>
      <c r="B1697" s="31" t="n">
        <v>66</v>
      </c>
      <c r="C1697" s="7" t="n">
        <v>1664</v>
      </c>
      <c r="D1697" s="7" t="n">
        <v>1065353216</v>
      </c>
      <c r="E1697" s="7" t="n">
        <v>1065353216</v>
      </c>
      <c r="F1697" s="7" t="n">
        <v>1065353216</v>
      </c>
      <c r="G1697" s="7" t="n">
        <v>1065353216</v>
      </c>
      <c r="H1697" s="7" t="n">
        <v>300</v>
      </c>
      <c r="I1697" s="7" t="n">
        <v>3</v>
      </c>
    </row>
    <row r="1698" spans="1:19">
      <c r="A1698" t="s">
        <v>4</v>
      </c>
      <c r="B1698" s="4" t="s">
        <v>5</v>
      </c>
      <c r="C1698" s="4" t="s">
        <v>11</v>
      </c>
      <c r="D1698" s="4" t="s">
        <v>8</v>
      </c>
      <c r="E1698" s="4" t="s">
        <v>7</v>
      </c>
      <c r="F1698" s="4" t="s">
        <v>7</v>
      </c>
      <c r="G1698" s="4" t="s">
        <v>7</v>
      </c>
      <c r="H1698" s="4" t="s">
        <v>7</v>
      </c>
      <c r="I1698" s="4" t="s">
        <v>7</v>
      </c>
      <c r="J1698" s="4" t="s">
        <v>12</v>
      </c>
      <c r="K1698" s="4" t="s">
        <v>12</v>
      </c>
      <c r="L1698" s="4" t="s">
        <v>12</v>
      </c>
      <c r="M1698" s="4" t="s">
        <v>12</v>
      </c>
      <c r="N1698" s="4" t="s">
        <v>7</v>
      </c>
    </row>
    <row r="1699" spans="1:19">
      <c r="A1699" t="n">
        <v>16263</v>
      </c>
      <c r="B1699" s="35" t="n">
        <v>34</v>
      </c>
      <c r="C1699" s="7" t="n">
        <v>1664</v>
      </c>
      <c r="D1699" s="7" t="s">
        <v>224</v>
      </c>
      <c r="E1699" s="7" t="n">
        <v>0</v>
      </c>
      <c r="F1699" s="7" t="n">
        <v>0</v>
      </c>
      <c r="G1699" s="7" t="n">
        <v>0</v>
      </c>
      <c r="H1699" s="7" t="n">
        <v>0</v>
      </c>
      <c r="I1699" s="7" t="n">
        <v>0</v>
      </c>
      <c r="J1699" s="7" t="n">
        <v>0.200000002980232</v>
      </c>
      <c r="K1699" s="7" t="n">
        <v>-1</v>
      </c>
      <c r="L1699" s="7" t="n">
        <v>-1</v>
      </c>
      <c r="M1699" s="7" t="n">
        <v>-1</v>
      </c>
      <c r="N1699" s="7" t="n">
        <v>0</v>
      </c>
    </row>
    <row r="1700" spans="1:19">
      <c r="A1700" t="s">
        <v>4</v>
      </c>
      <c r="B1700" s="4" t="s">
        <v>5</v>
      </c>
      <c r="C1700" s="4" t="s">
        <v>7</v>
      </c>
      <c r="D1700" s="4" t="s">
        <v>11</v>
      </c>
      <c r="E1700" s="4" t="s">
        <v>12</v>
      </c>
      <c r="F1700" s="4" t="s">
        <v>11</v>
      </c>
      <c r="G1700" s="4" t="s">
        <v>13</v>
      </c>
      <c r="H1700" s="4" t="s">
        <v>13</v>
      </c>
      <c r="I1700" s="4" t="s">
        <v>11</v>
      </c>
      <c r="J1700" s="4" t="s">
        <v>11</v>
      </c>
      <c r="K1700" s="4" t="s">
        <v>13</v>
      </c>
      <c r="L1700" s="4" t="s">
        <v>13</v>
      </c>
      <c r="M1700" s="4" t="s">
        <v>13</v>
      </c>
      <c r="N1700" s="4" t="s">
        <v>13</v>
      </c>
      <c r="O1700" s="4" t="s">
        <v>8</v>
      </c>
    </row>
    <row r="1701" spans="1:19">
      <c r="A1701" t="n">
        <v>16300</v>
      </c>
      <c r="B1701" s="9" t="n">
        <v>50</v>
      </c>
      <c r="C1701" s="7" t="n">
        <v>0</v>
      </c>
      <c r="D1701" s="7" t="n">
        <v>4420</v>
      </c>
      <c r="E1701" s="7" t="n">
        <v>1</v>
      </c>
      <c r="F1701" s="7" t="n">
        <v>0</v>
      </c>
      <c r="G1701" s="7" t="n">
        <v>0</v>
      </c>
      <c r="H1701" s="7" t="n">
        <v>0</v>
      </c>
      <c r="I1701" s="7" t="n">
        <v>0</v>
      </c>
      <c r="J1701" s="7" t="n">
        <v>65533</v>
      </c>
      <c r="K1701" s="7" t="n">
        <v>0</v>
      </c>
      <c r="L1701" s="7" t="n">
        <v>0</v>
      </c>
      <c r="M1701" s="7" t="n">
        <v>0</v>
      </c>
      <c r="N1701" s="7" t="n">
        <v>0</v>
      </c>
      <c r="O1701" s="7" t="s">
        <v>14</v>
      </c>
    </row>
    <row r="1702" spans="1:19">
      <c r="A1702" t="s">
        <v>4</v>
      </c>
      <c r="B1702" s="4" t="s">
        <v>5</v>
      </c>
      <c r="C1702" s="4" t="s">
        <v>7</v>
      </c>
      <c r="D1702" s="4" t="s">
        <v>11</v>
      </c>
    </row>
    <row r="1703" spans="1:19">
      <c r="A1703" t="n">
        <v>16339</v>
      </c>
      <c r="B1703" s="38" t="n">
        <v>45</v>
      </c>
      <c r="C1703" s="7" t="n">
        <v>7</v>
      </c>
      <c r="D1703" s="7" t="n">
        <v>255</v>
      </c>
    </row>
    <row r="1704" spans="1:19">
      <c r="A1704" t="s">
        <v>4</v>
      </c>
      <c r="B1704" s="4" t="s">
        <v>5</v>
      </c>
      <c r="C1704" s="4" t="s">
        <v>11</v>
      </c>
      <c r="D1704" s="4" t="s">
        <v>7</v>
      </c>
      <c r="E1704" s="4" t="s">
        <v>8</v>
      </c>
      <c r="F1704" s="4" t="s">
        <v>12</v>
      </c>
      <c r="G1704" s="4" t="s">
        <v>12</v>
      </c>
      <c r="H1704" s="4" t="s">
        <v>12</v>
      </c>
    </row>
    <row r="1705" spans="1:19">
      <c r="A1705" t="n">
        <v>16343</v>
      </c>
      <c r="B1705" s="29" t="n">
        <v>48</v>
      </c>
      <c r="C1705" s="7" t="n">
        <v>86</v>
      </c>
      <c r="D1705" s="7" t="n">
        <v>0</v>
      </c>
      <c r="E1705" s="7" t="s">
        <v>124</v>
      </c>
      <c r="F1705" s="7" t="n">
        <v>1</v>
      </c>
      <c r="G1705" s="7" t="n">
        <v>1</v>
      </c>
      <c r="H1705" s="7" t="n">
        <v>0</v>
      </c>
    </row>
    <row r="1706" spans="1:19">
      <c r="A1706" t="s">
        <v>4</v>
      </c>
      <c r="B1706" s="4" t="s">
        <v>5</v>
      </c>
      <c r="C1706" s="4" t="s">
        <v>11</v>
      </c>
    </row>
    <row r="1707" spans="1:19">
      <c r="A1707" t="n">
        <v>16369</v>
      </c>
      <c r="B1707" s="25" t="n">
        <v>16</v>
      </c>
      <c r="C1707" s="7" t="n">
        <v>1000</v>
      </c>
    </row>
    <row r="1708" spans="1:19">
      <c r="A1708" t="s">
        <v>4</v>
      </c>
      <c r="B1708" s="4" t="s">
        <v>5</v>
      </c>
      <c r="C1708" s="4" t="s">
        <v>7</v>
      </c>
      <c r="D1708" s="4" t="s">
        <v>11</v>
      </c>
      <c r="E1708" s="4" t="s">
        <v>8</v>
      </c>
      <c r="F1708" s="4" t="s">
        <v>8</v>
      </c>
      <c r="G1708" s="4" t="s">
        <v>8</v>
      </c>
      <c r="H1708" s="4" t="s">
        <v>8</v>
      </c>
    </row>
    <row r="1709" spans="1:19">
      <c r="A1709" t="n">
        <v>16372</v>
      </c>
      <c r="B1709" s="30" t="n">
        <v>51</v>
      </c>
      <c r="C1709" s="7" t="n">
        <v>3</v>
      </c>
      <c r="D1709" s="7" t="n">
        <v>86</v>
      </c>
      <c r="E1709" s="7" t="s">
        <v>225</v>
      </c>
      <c r="F1709" s="7" t="s">
        <v>123</v>
      </c>
      <c r="G1709" s="7" t="s">
        <v>122</v>
      </c>
      <c r="H1709" s="7" t="s">
        <v>123</v>
      </c>
    </row>
    <row r="1710" spans="1:19">
      <c r="A1710" t="s">
        <v>4</v>
      </c>
      <c r="B1710" s="4" t="s">
        <v>5</v>
      </c>
      <c r="C1710" s="4" t="s">
        <v>11</v>
      </c>
      <c r="D1710" s="4" t="s">
        <v>7</v>
      </c>
      <c r="E1710" s="4" t="s">
        <v>7</v>
      </c>
      <c r="F1710" s="4" t="s">
        <v>8</v>
      </c>
    </row>
    <row r="1711" spans="1:19">
      <c r="A1711" t="n">
        <v>16385</v>
      </c>
      <c r="B1711" s="14" t="n">
        <v>20</v>
      </c>
      <c r="C1711" s="7" t="n">
        <v>86</v>
      </c>
      <c r="D1711" s="7" t="n">
        <v>2</v>
      </c>
      <c r="E1711" s="7" t="n">
        <v>10</v>
      </c>
      <c r="F1711" s="7" t="s">
        <v>226</v>
      </c>
    </row>
    <row r="1712" spans="1:19">
      <c r="A1712" t="s">
        <v>4</v>
      </c>
      <c r="B1712" s="4" t="s">
        <v>5</v>
      </c>
      <c r="C1712" s="4" t="s">
        <v>11</v>
      </c>
    </row>
    <row r="1713" spans="1:15">
      <c r="A1713" t="n">
        <v>16405</v>
      </c>
      <c r="B1713" s="25" t="n">
        <v>16</v>
      </c>
      <c r="C1713" s="7" t="n">
        <v>500</v>
      </c>
    </row>
    <row r="1714" spans="1:15">
      <c r="A1714" t="s">
        <v>4</v>
      </c>
      <c r="B1714" s="4" t="s">
        <v>5</v>
      </c>
      <c r="C1714" s="4" t="s">
        <v>7</v>
      </c>
      <c r="D1714" s="4" t="s">
        <v>11</v>
      </c>
      <c r="E1714" s="4" t="s">
        <v>8</v>
      </c>
    </row>
    <row r="1715" spans="1:15">
      <c r="A1715" t="n">
        <v>16408</v>
      </c>
      <c r="B1715" s="30" t="n">
        <v>51</v>
      </c>
      <c r="C1715" s="7" t="n">
        <v>4</v>
      </c>
      <c r="D1715" s="7" t="n">
        <v>86</v>
      </c>
      <c r="E1715" s="7" t="s">
        <v>227</v>
      </c>
    </row>
    <row r="1716" spans="1:15">
      <c r="A1716" t="s">
        <v>4</v>
      </c>
      <c r="B1716" s="4" t="s">
        <v>5</v>
      </c>
      <c r="C1716" s="4" t="s">
        <v>11</v>
      </c>
    </row>
    <row r="1717" spans="1:15">
      <c r="A1717" t="n">
        <v>16422</v>
      </c>
      <c r="B1717" s="25" t="n">
        <v>16</v>
      </c>
      <c r="C1717" s="7" t="n">
        <v>0</v>
      </c>
    </row>
    <row r="1718" spans="1:15">
      <c r="A1718" t="s">
        <v>4</v>
      </c>
      <c r="B1718" s="4" t="s">
        <v>5</v>
      </c>
      <c r="C1718" s="4" t="s">
        <v>11</v>
      </c>
      <c r="D1718" s="4" t="s">
        <v>7</v>
      </c>
      <c r="E1718" s="4" t="s">
        <v>13</v>
      </c>
      <c r="F1718" s="4" t="s">
        <v>185</v>
      </c>
      <c r="G1718" s="4" t="s">
        <v>7</v>
      </c>
      <c r="H1718" s="4" t="s">
        <v>7</v>
      </c>
    </row>
    <row r="1719" spans="1:15">
      <c r="A1719" t="n">
        <v>16425</v>
      </c>
      <c r="B1719" s="44" t="n">
        <v>26</v>
      </c>
      <c r="C1719" s="7" t="n">
        <v>86</v>
      </c>
      <c r="D1719" s="7" t="n">
        <v>17</v>
      </c>
      <c r="E1719" s="7" t="n">
        <v>21303</v>
      </c>
      <c r="F1719" s="7" t="s">
        <v>228</v>
      </c>
      <c r="G1719" s="7" t="n">
        <v>2</v>
      </c>
      <c r="H1719" s="7" t="n">
        <v>0</v>
      </c>
    </row>
    <row r="1720" spans="1:15">
      <c r="A1720" t="s">
        <v>4</v>
      </c>
      <c r="B1720" s="4" t="s">
        <v>5</v>
      </c>
    </row>
    <row r="1721" spans="1:15">
      <c r="A1721" t="n">
        <v>16513</v>
      </c>
      <c r="B1721" s="45" t="n">
        <v>28</v>
      </c>
    </row>
    <row r="1722" spans="1:15">
      <c r="A1722" t="s">
        <v>4</v>
      </c>
      <c r="B1722" s="4" t="s">
        <v>5</v>
      </c>
      <c r="C1722" s="4" t="s">
        <v>11</v>
      </c>
      <c r="D1722" s="4" t="s">
        <v>11</v>
      </c>
      <c r="E1722" s="4" t="s">
        <v>11</v>
      </c>
    </row>
    <row r="1723" spans="1:15">
      <c r="A1723" t="n">
        <v>16514</v>
      </c>
      <c r="B1723" s="51" t="n">
        <v>61</v>
      </c>
      <c r="C1723" s="7" t="n">
        <v>83</v>
      </c>
      <c r="D1723" s="7" t="n">
        <v>86</v>
      </c>
      <c r="E1723" s="7" t="n">
        <v>1000</v>
      </c>
    </row>
    <row r="1724" spans="1:15">
      <c r="A1724" t="s">
        <v>4</v>
      </c>
      <c r="B1724" s="4" t="s">
        <v>5</v>
      </c>
      <c r="C1724" s="4" t="s">
        <v>7</v>
      </c>
      <c r="D1724" s="4" t="s">
        <v>11</v>
      </c>
      <c r="E1724" s="4" t="s">
        <v>8</v>
      </c>
    </row>
    <row r="1725" spans="1:15">
      <c r="A1725" t="n">
        <v>16521</v>
      </c>
      <c r="B1725" s="30" t="n">
        <v>51</v>
      </c>
      <c r="C1725" s="7" t="n">
        <v>4</v>
      </c>
      <c r="D1725" s="7" t="n">
        <v>83</v>
      </c>
      <c r="E1725" s="7" t="s">
        <v>192</v>
      </c>
    </row>
    <row r="1726" spans="1:15">
      <c r="A1726" t="s">
        <v>4</v>
      </c>
      <c r="B1726" s="4" t="s">
        <v>5</v>
      </c>
      <c r="C1726" s="4" t="s">
        <v>11</v>
      </c>
    </row>
    <row r="1727" spans="1:15">
      <c r="A1727" t="n">
        <v>16534</v>
      </c>
      <c r="B1727" s="25" t="n">
        <v>16</v>
      </c>
      <c r="C1727" s="7" t="n">
        <v>0</v>
      </c>
    </row>
    <row r="1728" spans="1:15">
      <c r="A1728" t="s">
        <v>4</v>
      </c>
      <c r="B1728" s="4" t="s">
        <v>5</v>
      </c>
      <c r="C1728" s="4" t="s">
        <v>11</v>
      </c>
      <c r="D1728" s="4" t="s">
        <v>7</v>
      </c>
      <c r="E1728" s="4" t="s">
        <v>13</v>
      </c>
      <c r="F1728" s="4" t="s">
        <v>185</v>
      </c>
      <c r="G1728" s="4" t="s">
        <v>7</v>
      </c>
      <c r="H1728" s="4" t="s">
        <v>7</v>
      </c>
    </row>
    <row r="1729" spans="1:8">
      <c r="A1729" t="n">
        <v>16537</v>
      </c>
      <c r="B1729" s="44" t="n">
        <v>26</v>
      </c>
      <c r="C1729" s="7" t="n">
        <v>83</v>
      </c>
      <c r="D1729" s="7" t="n">
        <v>17</v>
      </c>
      <c r="E1729" s="7" t="n">
        <v>26326</v>
      </c>
      <c r="F1729" s="7" t="s">
        <v>229</v>
      </c>
      <c r="G1729" s="7" t="n">
        <v>2</v>
      </c>
      <c r="H1729" s="7" t="n">
        <v>0</v>
      </c>
    </row>
    <row r="1730" spans="1:8">
      <c r="A1730" t="s">
        <v>4</v>
      </c>
      <c r="B1730" s="4" t="s">
        <v>5</v>
      </c>
    </row>
    <row r="1731" spans="1:8">
      <c r="A1731" t="n">
        <v>16587</v>
      </c>
      <c r="B1731" s="45" t="n">
        <v>28</v>
      </c>
    </row>
    <row r="1732" spans="1:8">
      <c r="A1732" t="s">
        <v>4</v>
      </c>
      <c r="B1732" s="4" t="s">
        <v>5</v>
      </c>
      <c r="C1732" s="4" t="s">
        <v>11</v>
      </c>
      <c r="D1732" s="4" t="s">
        <v>7</v>
      </c>
    </row>
    <row r="1733" spans="1:8">
      <c r="A1733" t="n">
        <v>16588</v>
      </c>
      <c r="B1733" s="48" t="n">
        <v>89</v>
      </c>
      <c r="C1733" s="7" t="n">
        <v>65533</v>
      </c>
      <c r="D1733" s="7" t="n">
        <v>1</v>
      </c>
    </row>
    <row r="1734" spans="1:8">
      <c r="A1734" t="s">
        <v>4</v>
      </c>
      <c r="B1734" s="4" t="s">
        <v>5</v>
      </c>
      <c r="C1734" s="4" t="s">
        <v>7</v>
      </c>
      <c r="D1734" s="4" t="s">
        <v>11</v>
      </c>
      <c r="E1734" s="4" t="s">
        <v>12</v>
      </c>
      <c r="F1734" s="4" t="s">
        <v>11</v>
      </c>
      <c r="G1734" s="4" t="s">
        <v>13</v>
      </c>
      <c r="H1734" s="4" t="s">
        <v>13</v>
      </c>
      <c r="I1734" s="4" t="s">
        <v>11</v>
      </c>
      <c r="J1734" s="4" t="s">
        <v>11</v>
      </c>
      <c r="K1734" s="4" t="s">
        <v>13</v>
      </c>
      <c r="L1734" s="4" t="s">
        <v>13</v>
      </c>
      <c r="M1734" s="4" t="s">
        <v>13</v>
      </c>
      <c r="N1734" s="4" t="s">
        <v>13</v>
      </c>
      <c r="O1734" s="4" t="s">
        <v>8</v>
      </c>
    </row>
    <row r="1735" spans="1:8">
      <c r="A1735" t="n">
        <v>16592</v>
      </c>
      <c r="B1735" s="9" t="n">
        <v>50</v>
      </c>
      <c r="C1735" s="7" t="n">
        <v>0</v>
      </c>
      <c r="D1735" s="7" t="n">
        <v>4525</v>
      </c>
      <c r="E1735" s="7" t="n">
        <v>0.800000011920929</v>
      </c>
      <c r="F1735" s="7" t="n">
        <v>1000</v>
      </c>
      <c r="G1735" s="7" t="n">
        <v>0</v>
      </c>
      <c r="H1735" s="7" t="n">
        <v>0</v>
      </c>
      <c r="I1735" s="7" t="n">
        <v>0</v>
      </c>
      <c r="J1735" s="7" t="n">
        <v>65533</v>
      </c>
      <c r="K1735" s="7" t="n">
        <v>0</v>
      </c>
      <c r="L1735" s="7" t="n">
        <v>0</v>
      </c>
      <c r="M1735" s="7" t="n">
        <v>0</v>
      </c>
      <c r="N1735" s="7" t="n">
        <v>0</v>
      </c>
      <c r="O1735" s="7" t="s">
        <v>14</v>
      </c>
    </row>
    <row r="1736" spans="1:8">
      <c r="A1736" t="s">
        <v>4</v>
      </c>
      <c r="B1736" s="4" t="s">
        <v>5</v>
      </c>
      <c r="C1736" s="4" t="s">
        <v>7</v>
      </c>
      <c r="D1736" s="4" t="s">
        <v>7</v>
      </c>
      <c r="E1736" s="4" t="s">
        <v>12</v>
      </c>
      <c r="F1736" s="4" t="s">
        <v>12</v>
      </c>
      <c r="G1736" s="4" t="s">
        <v>12</v>
      </c>
      <c r="H1736" s="4" t="s">
        <v>11</v>
      </c>
    </row>
    <row r="1737" spans="1:8">
      <c r="A1737" t="n">
        <v>16631</v>
      </c>
      <c r="B1737" s="38" t="n">
        <v>45</v>
      </c>
      <c r="C1737" s="7" t="n">
        <v>2</v>
      </c>
      <c r="D1737" s="7" t="n">
        <v>3</v>
      </c>
      <c r="E1737" s="7" t="n">
        <v>-0.319999992847443</v>
      </c>
      <c r="F1737" s="7" t="n">
        <v>54.8199996948242</v>
      </c>
      <c r="G1737" s="7" t="n">
        <v>3.82999992370605</v>
      </c>
      <c r="H1737" s="7" t="n">
        <v>0</v>
      </c>
    </row>
    <row r="1738" spans="1:8">
      <c r="A1738" t="s">
        <v>4</v>
      </c>
      <c r="B1738" s="4" t="s">
        <v>5</v>
      </c>
      <c r="C1738" s="4" t="s">
        <v>7</v>
      </c>
      <c r="D1738" s="4" t="s">
        <v>7</v>
      </c>
      <c r="E1738" s="4" t="s">
        <v>12</v>
      </c>
      <c r="F1738" s="4" t="s">
        <v>12</v>
      </c>
      <c r="G1738" s="4" t="s">
        <v>12</v>
      </c>
      <c r="H1738" s="4" t="s">
        <v>11</v>
      </c>
      <c r="I1738" s="4" t="s">
        <v>7</v>
      </c>
    </row>
    <row r="1739" spans="1:8">
      <c r="A1739" t="n">
        <v>16648</v>
      </c>
      <c r="B1739" s="38" t="n">
        <v>45</v>
      </c>
      <c r="C1739" s="7" t="n">
        <v>4</v>
      </c>
      <c r="D1739" s="7" t="n">
        <v>3</v>
      </c>
      <c r="E1739" s="7" t="n">
        <v>358.529998779297</v>
      </c>
      <c r="F1739" s="7" t="n">
        <v>342.350006103516</v>
      </c>
      <c r="G1739" s="7" t="n">
        <v>346</v>
      </c>
      <c r="H1739" s="7" t="n">
        <v>0</v>
      </c>
      <c r="I1739" s="7" t="n">
        <v>1</v>
      </c>
    </row>
    <row r="1740" spans="1:8">
      <c r="A1740" t="s">
        <v>4</v>
      </c>
      <c r="B1740" s="4" t="s">
        <v>5</v>
      </c>
      <c r="C1740" s="4" t="s">
        <v>7</v>
      </c>
      <c r="D1740" s="4" t="s">
        <v>7</v>
      </c>
      <c r="E1740" s="4" t="s">
        <v>12</v>
      </c>
      <c r="F1740" s="4" t="s">
        <v>11</v>
      </c>
    </row>
    <row r="1741" spans="1:8">
      <c r="A1741" t="n">
        <v>16666</v>
      </c>
      <c r="B1741" s="38" t="n">
        <v>45</v>
      </c>
      <c r="C1741" s="7" t="n">
        <v>5</v>
      </c>
      <c r="D1741" s="7" t="n">
        <v>3</v>
      </c>
      <c r="E1741" s="7" t="n">
        <v>65.1999969482422</v>
      </c>
      <c r="F1741" s="7" t="n">
        <v>0</v>
      </c>
    </row>
    <row r="1742" spans="1:8">
      <c r="A1742" t="s">
        <v>4</v>
      </c>
      <c r="B1742" s="4" t="s">
        <v>5</v>
      </c>
      <c r="C1742" s="4" t="s">
        <v>7</v>
      </c>
      <c r="D1742" s="4" t="s">
        <v>7</v>
      </c>
      <c r="E1742" s="4" t="s">
        <v>12</v>
      </c>
      <c r="F1742" s="4" t="s">
        <v>11</v>
      </c>
    </row>
    <row r="1743" spans="1:8">
      <c r="A1743" t="n">
        <v>16675</v>
      </c>
      <c r="B1743" s="38" t="n">
        <v>45</v>
      </c>
      <c r="C1743" s="7" t="n">
        <v>11</v>
      </c>
      <c r="D1743" s="7" t="n">
        <v>3</v>
      </c>
      <c r="E1743" s="7" t="n">
        <v>49.5</v>
      </c>
      <c r="F1743" s="7" t="n">
        <v>0</v>
      </c>
    </row>
    <row r="1744" spans="1:8">
      <c r="A1744" t="s">
        <v>4</v>
      </c>
      <c r="B1744" s="4" t="s">
        <v>5</v>
      </c>
      <c r="C1744" s="4" t="s">
        <v>7</v>
      </c>
      <c r="D1744" s="4" t="s">
        <v>7</v>
      </c>
      <c r="E1744" s="4" t="s">
        <v>12</v>
      </c>
      <c r="F1744" s="4" t="s">
        <v>12</v>
      </c>
      <c r="G1744" s="4" t="s">
        <v>12</v>
      </c>
      <c r="H1744" s="4" t="s">
        <v>11</v>
      </c>
    </row>
    <row r="1745" spans="1:15">
      <c r="A1745" t="n">
        <v>16684</v>
      </c>
      <c r="B1745" s="38" t="n">
        <v>45</v>
      </c>
      <c r="C1745" s="7" t="n">
        <v>2</v>
      </c>
      <c r="D1745" s="7" t="n">
        <v>3</v>
      </c>
      <c r="E1745" s="7" t="n">
        <v>-2.20000004768372</v>
      </c>
      <c r="F1745" s="7" t="n">
        <v>25</v>
      </c>
      <c r="G1745" s="7" t="n">
        <v>-40.1199989318848</v>
      </c>
      <c r="H1745" s="7" t="n">
        <v>6000</v>
      </c>
    </row>
    <row r="1746" spans="1:15">
      <c r="A1746" t="s">
        <v>4</v>
      </c>
      <c r="B1746" s="4" t="s">
        <v>5</v>
      </c>
      <c r="C1746" s="4" t="s">
        <v>7</v>
      </c>
      <c r="D1746" s="4" t="s">
        <v>7</v>
      </c>
      <c r="E1746" s="4" t="s">
        <v>12</v>
      </c>
      <c r="F1746" s="4" t="s">
        <v>12</v>
      </c>
      <c r="G1746" s="4" t="s">
        <v>12</v>
      </c>
      <c r="H1746" s="4" t="s">
        <v>11</v>
      </c>
      <c r="I1746" s="4" t="s">
        <v>7</v>
      </c>
    </row>
    <row r="1747" spans="1:15">
      <c r="A1747" t="n">
        <v>16701</v>
      </c>
      <c r="B1747" s="38" t="n">
        <v>45</v>
      </c>
      <c r="C1747" s="7" t="n">
        <v>4</v>
      </c>
      <c r="D1747" s="7" t="n">
        <v>3</v>
      </c>
      <c r="E1747" s="7" t="n">
        <v>23.5</v>
      </c>
      <c r="F1747" s="7" t="n">
        <v>350.119995117188</v>
      </c>
      <c r="G1747" s="7" t="n">
        <v>346</v>
      </c>
      <c r="H1747" s="7" t="n">
        <v>6000</v>
      </c>
      <c r="I1747" s="7" t="n">
        <v>1</v>
      </c>
    </row>
    <row r="1748" spans="1:15">
      <c r="A1748" t="s">
        <v>4</v>
      </c>
      <c r="B1748" s="4" t="s">
        <v>5</v>
      </c>
      <c r="C1748" s="4" t="s">
        <v>7</v>
      </c>
    </row>
    <row r="1749" spans="1:15">
      <c r="A1749" t="n">
        <v>16719</v>
      </c>
      <c r="B1749" s="39" t="n">
        <v>116</v>
      </c>
      <c r="C1749" s="7" t="n">
        <v>0</v>
      </c>
    </row>
    <row r="1750" spans="1:15">
      <c r="A1750" t="s">
        <v>4</v>
      </c>
      <c r="B1750" s="4" t="s">
        <v>5</v>
      </c>
      <c r="C1750" s="4" t="s">
        <v>7</v>
      </c>
      <c r="D1750" s="4" t="s">
        <v>11</v>
      </c>
    </row>
    <row r="1751" spans="1:15">
      <c r="A1751" t="n">
        <v>16721</v>
      </c>
      <c r="B1751" s="39" t="n">
        <v>116</v>
      </c>
      <c r="C1751" s="7" t="n">
        <v>2</v>
      </c>
      <c r="D1751" s="7" t="n">
        <v>1</v>
      </c>
    </row>
    <row r="1752" spans="1:15">
      <c r="A1752" t="s">
        <v>4</v>
      </c>
      <c r="B1752" s="4" t="s">
        <v>5</v>
      </c>
      <c r="C1752" s="4" t="s">
        <v>7</v>
      </c>
      <c r="D1752" s="4" t="s">
        <v>13</v>
      </c>
    </row>
    <row r="1753" spans="1:15">
      <c r="A1753" t="n">
        <v>16725</v>
      </c>
      <c r="B1753" s="39" t="n">
        <v>116</v>
      </c>
      <c r="C1753" s="7" t="n">
        <v>5</v>
      </c>
      <c r="D1753" s="7" t="n">
        <v>1133903872</v>
      </c>
    </row>
    <row r="1754" spans="1:15">
      <c r="A1754" t="s">
        <v>4</v>
      </c>
      <c r="B1754" s="4" t="s">
        <v>5</v>
      </c>
      <c r="C1754" s="4" t="s">
        <v>7</v>
      </c>
      <c r="D1754" s="4" t="s">
        <v>11</v>
      </c>
    </row>
    <row r="1755" spans="1:15">
      <c r="A1755" t="n">
        <v>16731</v>
      </c>
      <c r="B1755" s="39" t="n">
        <v>116</v>
      </c>
      <c r="C1755" s="7" t="n">
        <v>6</v>
      </c>
      <c r="D1755" s="7" t="n">
        <v>1</v>
      </c>
    </row>
    <row r="1756" spans="1:15">
      <c r="A1756" t="s">
        <v>4</v>
      </c>
      <c r="B1756" s="4" t="s">
        <v>5</v>
      </c>
      <c r="C1756" s="4" t="s">
        <v>11</v>
      </c>
      <c r="D1756" s="4" t="s">
        <v>13</v>
      </c>
    </row>
    <row r="1757" spans="1:15">
      <c r="A1757" t="n">
        <v>16735</v>
      </c>
      <c r="B1757" s="42" t="n">
        <v>44</v>
      </c>
      <c r="C1757" s="7" t="n">
        <v>7036</v>
      </c>
      <c r="D1757" s="7" t="n">
        <v>1</v>
      </c>
    </row>
    <row r="1758" spans="1:15">
      <c r="A1758" t="s">
        <v>4</v>
      </c>
      <c r="B1758" s="4" t="s">
        <v>5</v>
      </c>
      <c r="C1758" s="4" t="s">
        <v>11</v>
      </c>
      <c r="D1758" s="4" t="s">
        <v>11</v>
      </c>
      <c r="E1758" s="4" t="s">
        <v>12</v>
      </c>
      <c r="F1758" s="4" t="s">
        <v>12</v>
      </c>
      <c r="G1758" s="4" t="s">
        <v>12</v>
      </c>
      <c r="H1758" s="4" t="s">
        <v>12</v>
      </c>
      <c r="I1758" s="4" t="s">
        <v>7</v>
      </c>
      <c r="J1758" s="4" t="s">
        <v>11</v>
      </c>
    </row>
    <row r="1759" spans="1:15">
      <c r="A1759" t="n">
        <v>16742</v>
      </c>
      <c r="B1759" s="40" t="n">
        <v>55</v>
      </c>
      <c r="C1759" s="7" t="n">
        <v>7036</v>
      </c>
      <c r="D1759" s="7" t="n">
        <v>65533</v>
      </c>
      <c r="E1759" s="7" t="n">
        <v>0</v>
      </c>
      <c r="F1759" s="7" t="n">
        <v>20</v>
      </c>
      <c r="G1759" s="7" t="n">
        <v>-35.8400001525879</v>
      </c>
      <c r="H1759" s="7" t="n">
        <v>25</v>
      </c>
      <c r="I1759" s="7" t="n">
        <v>0</v>
      </c>
      <c r="J1759" s="7" t="n">
        <v>0</v>
      </c>
    </row>
    <row r="1760" spans="1:15">
      <c r="A1760" t="s">
        <v>4</v>
      </c>
      <c r="B1760" s="4" t="s">
        <v>5</v>
      </c>
      <c r="C1760" s="4" t="s">
        <v>11</v>
      </c>
      <c r="D1760" s="4" t="s">
        <v>12</v>
      </c>
      <c r="E1760" s="4" t="s">
        <v>12</v>
      </c>
      <c r="F1760" s="4" t="s">
        <v>12</v>
      </c>
      <c r="G1760" s="4" t="s">
        <v>12</v>
      </c>
    </row>
    <row r="1761" spans="1:10">
      <c r="A1761" t="n">
        <v>16766</v>
      </c>
      <c r="B1761" s="41" t="n">
        <v>131</v>
      </c>
      <c r="C1761" s="7" t="n">
        <v>7036</v>
      </c>
      <c r="D1761" s="7" t="n">
        <v>1</v>
      </c>
      <c r="E1761" s="7" t="n">
        <v>1</v>
      </c>
      <c r="F1761" s="7" t="n">
        <v>30</v>
      </c>
      <c r="G1761" s="7" t="n">
        <v>0.100000001490116</v>
      </c>
    </row>
    <row r="1762" spans="1:10">
      <c r="A1762" t="s">
        <v>4</v>
      </c>
      <c r="B1762" s="4" t="s">
        <v>5</v>
      </c>
      <c r="C1762" s="4" t="s">
        <v>11</v>
      </c>
      <c r="D1762" s="4" t="s">
        <v>12</v>
      </c>
      <c r="E1762" s="4" t="s">
        <v>12</v>
      </c>
      <c r="F1762" s="4" t="s">
        <v>12</v>
      </c>
      <c r="G1762" s="4" t="s">
        <v>11</v>
      </c>
      <c r="H1762" s="4" t="s">
        <v>11</v>
      </c>
    </row>
    <row r="1763" spans="1:10">
      <c r="A1763" t="n">
        <v>16785</v>
      </c>
      <c r="B1763" s="33" t="n">
        <v>60</v>
      </c>
      <c r="C1763" s="7" t="n">
        <v>0</v>
      </c>
      <c r="D1763" s="7" t="n">
        <v>0</v>
      </c>
      <c r="E1763" s="7" t="n">
        <v>0</v>
      </c>
      <c r="F1763" s="7" t="n">
        <v>0</v>
      </c>
      <c r="G1763" s="7" t="n">
        <v>0</v>
      </c>
      <c r="H1763" s="7" t="n">
        <v>1</v>
      </c>
    </row>
    <row r="1764" spans="1:10">
      <c r="A1764" t="s">
        <v>4</v>
      </c>
      <c r="B1764" s="4" t="s">
        <v>5</v>
      </c>
      <c r="C1764" s="4" t="s">
        <v>11</v>
      </c>
      <c r="D1764" s="4" t="s">
        <v>12</v>
      </c>
      <c r="E1764" s="4" t="s">
        <v>12</v>
      </c>
      <c r="F1764" s="4" t="s">
        <v>12</v>
      </c>
      <c r="G1764" s="4" t="s">
        <v>11</v>
      </c>
      <c r="H1764" s="4" t="s">
        <v>11</v>
      </c>
    </row>
    <row r="1765" spans="1:10">
      <c r="A1765" t="n">
        <v>16804</v>
      </c>
      <c r="B1765" s="33" t="n">
        <v>60</v>
      </c>
      <c r="C1765" s="7" t="n">
        <v>0</v>
      </c>
      <c r="D1765" s="7" t="n">
        <v>0</v>
      </c>
      <c r="E1765" s="7" t="n">
        <v>0</v>
      </c>
      <c r="F1765" s="7" t="n">
        <v>0</v>
      </c>
      <c r="G1765" s="7" t="n">
        <v>0</v>
      </c>
      <c r="H1765" s="7" t="n">
        <v>0</v>
      </c>
    </row>
    <row r="1766" spans="1:10">
      <c r="A1766" t="s">
        <v>4</v>
      </c>
      <c r="B1766" s="4" t="s">
        <v>5</v>
      </c>
      <c r="C1766" s="4" t="s">
        <v>11</v>
      </c>
      <c r="D1766" s="4" t="s">
        <v>11</v>
      </c>
      <c r="E1766" s="4" t="s">
        <v>11</v>
      </c>
    </row>
    <row r="1767" spans="1:10">
      <c r="A1767" t="n">
        <v>16823</v>
      </c>
      <c r="B1767" s="51" t="n">
        <v>61</v>
      </c>
      <c r="C1767" s="7" t="n">
        <v>0</v>
      </c>
      <c r="D1767" s="7" t="n">
        <v>65533</v>
      </c>
      <c r="E1767" s="7" t="n">
        <v>0</v>
      </c>
    </row>
    <row r="1768" spans="1:10">
      <c r="A1768" t="s">
        <v>4</v>
      </c>
      <c r="B1768" s="4" t="s">
        <v>5</v>
      </c>
      <c r="C1768" s="4" t="s">
        <v>11</v>
      </c>
      <c r="D1768" s="4" t="s">
        <v>12</v>
      </c>
      <c r="E1768" s="4" t="s">
        <v>12</v>
      </c>
      <c r="F1768" s="4" t="s">
        <v>12</v>
      </c>
      <c r="G1768" s="4" t="s">
        <v>11</v>
      </c>
      <c r="H1768" s="4" t="s">
        <v>11</v>
      </c>
    </row>
    <row r="1769" spans="1:10">
      <c r="A1769" t="n">
        <v>16830</v>
      </c>
      <c r="B1769" s="33" t="n">
        <v>60</v>
      </c>
      <c r="C1769" s="7" t="n">
        <v>11</v>
      </c>
      <c r="D1769" s="7" t="n">
        <v>0</v>
      </c>
      <c r="E1769" s="7" t="n">
        <v>0</v>
      </c>
      <c r="F1769" s="7" t="n">
        <v>0</v>
      </c>
      <c r="G1769" s="7" t="n">
        <v>0</v>
      </c>
      <c r="H1769" s="7" t="n">
        <v>1</v>
      </c>
    </row>
    <row r="1770" spans="1:10">
      <c r="A1770" t="s">
        <v>4</v>
      </c>
      <c r="B1770" s="4" t="s">
        <v>5</v>
      </c>
      <c r="C1770" s="4" t="s">
        <v>11</v>
      </c>
      <c r="D1770" s="4" t="s">
        <v>12</v>
      </c>
      <c r="E1770" s="4" t="s">
        <v>12</v>
      </c>
      <c r="F1770" s="4" t="s">
        <v>12</v>
      </c>
      <c r="G1770" s="4" t="s">
        <v>11</v>
      </c>
      <c r="H1770" s="4" t="s">
        <v>11</v>
      </c>
    </row>
    <row r="1771" spans="1:10">
      <c r="A1771" t="n">
        <v>16849</v>
      </c>
      <c r="B1771" s="33" t="n">
        <v>60</v>
      </c>
      <c r="C1771" s="7" t="n">
        <v>11</v>
      </c>
      <c r="D1771" s="7" t="n">
        <v>0</v>
      </c>
      <c r="E1771" s="7" t="n">
        <v>0</v>
      </c>
      <c r="F1771" s="7" t="n">
        <v>0</v>
      </c>
      <c r="G1771" s="7" t="n">
        <v>0</v>
      </c>
      <c r="H1771" s="7" t="n">
        <v>0</v>
      </c>
    </row>
    <row r="1772" spans="1:10">
      <c r="A1772" t="s">
        <v>4</v>
      </c>
      <c r="B1772" s="4" t="s">
        <v>5</v>
      </c>
      <c r="C1772" s="4" t="s">
        <v>11</v>
      </c>
      <c r="D1772" s="4" t="s">
        <v>11</v>
      </c>
      <c r="E1772" s="4" t="s">
        <v>11</v>
      </c>
    </row>
    <row r="1773" spans="1:10">
      <c r="A1773" t="n">
        <v>16868</v>
      </c>
      <c r="B1773" s="51" t="n">
        <v>61</v>
      </c>
      <c r="C1773" s="7" t="n">
        <v>11</v>
      </c>
      <c r="D1773" s="7" t="n">
        <v>65533</v>
      </c>
      <c r="E1773" s="7" t="n">
        <v>0</v>
      </c>
    </row>
    <row r="1774" spans="1:10">
      <c r="A1774" t="s">
        <v>4</v>
      </c>
      <c r="B1774" s="4" t="s">
        <v>5</v>
      </c>
      <c r="C1774" s="4" t="s">
        <v>11</v>
      </c>
      <c r="D1774" s="4" t="s">
        <v>12</v>
      </c>
      <c r="E1774" s="4" t="s">
        <v>12</v>
      </c>
      <c r="F1774" s="4" t="s">
        <v>12</v>
      </c>
      <c r="G1774" s="4" t="s">
        <v>11</v>
      </c>
      <c r="H1774" s="4" t="s">
        <v>11</v>
      </c>
    </row>
    <row r="1775" spans="1:10">
      <c r="A1775" t="n">
        <v>16875</v>
      </c>
      <c r="B1775" s="33" t="n">
        <v>60</v>
      </c>
      <c r="C1775" s="7" t="n">
        <v>1</v>
      </c>
      <c r="D1775" s="7" t="n">
        <v>0</v>
      </c>
      <c r="E1775" s="7" t="n">
        <v>0</v>
      </c>
      <c r="F1775" s="7" t="n">
        <v>0</v>
      </c>
      <c r="G1775" s="7" t="n">
        <v>0</v>
      </c>
      <c r="H1775" s="7" t="n">
        <v>1</v>
      </c>
    </row>
    <row r="1776" spans="1:10">
      <c r="A1776" t="s">
        <v>4</v>
      </c>
      <c r="B1776" s="4" t="s">
        <v>5</v>
      </c>
      <c r="C1776" s="4" t="s">
        <v>11</v>
      </c>
      <c r="D1776" s="4" t="s">
        <v>12</v>
      </c>
      <c r="E1776" s="4" t="s">
        <v>12</v>
      </c>
      <c r="F1776" s="4" t="s">
        <v>12</v>
      </c>
      <c r="G1776" s="4" t="s">
        <v>11</v>
      </c>
      <c r="H1776" s="4" t="s">
        <v>11</v>
      </c>
    </row>
    <row r="1777" spans="1:8">
      <c r="A1777" t="n">
        <v>16894</v>
      </c>
      <c r="B1777" s="33" t="n">
        <v>60</v>
      </c>
      <c r="C1777" s="7" t="n">
        <v>1</v>
      </c>
      <c r="D1777" s="7" t="n">
        <v>0</v>
      </c>
      <c r="E1777" s="7" t="n">
        <v>0</v>
      </c>
      <c r="F1777" s="7" t="n">
        <v>0</v>
      </c>
      <c r="G1777" s="7" t="n">
        <v>0</v>
      </c>
      <c r="H1777" s="7" t="n">
        <v>0</v>
      </c>
    </row>
    <row r="1778" spans="1:8">
      <c r="A1778" t="s">
        <v>4</v>
      </c>
      <c r="B1778" s="4" t="s">
        <v>5</v>
      </c>
      <c r="C1778" s="4" t="s">
        <v>11</v>
      </c>
      <c r="D1778" s="4" t="s">
        <v>11</v>
      </c>
      <c r="E1778" s="4" t="s">
        <v>11</v>
      </c>
    </row>
    <row r="1779" spans="1:8">
      <c r="A1779" t="n">
        <v>16913</v>
      </c>
      <c r="B1779" s="51" t="n">
        <v>61</v>
      </c>
      <c r="C1779" s="7" t="n">
        <v>1</v>
      </c>
      <c r="D1779" s="7" t="n">
        <v>65533</v>
      </c>
      <c r="E1779" s="7" t="n">
        <v>0</v>
      </c>
    </row>
    <row r="1780" spans="1:8">
      <c r="A1780" t="s">
        <v>4</v>
      </c>
      <c r="B1780" s="4" t="s">
        <v>5</v>
      </c>
      <c r="C1780" s="4" t="s">
        <v>11</v>
      </c>
      <c r="D1780" s="4" t="s">
        <v>12</v>
      </c>
      <c r="E1780" s="4" t="s">
        <v>12</v>
      </c>
      <c r="F1780" s="4" t="s">
        <v>12</v>
      </c>
      <c r="G1780" s="4" t="s">
        <v>11</v>
      </c>
      <c r="H1780" s="4" t="s">
        <v>11</v>
      </c>
    </row>
    <row r="1781" spans="1:8">
      <c r="A1781" t="n">
        <v>16920</v>
      </c>
      <c r="B1781" s="33" t="n">
        <v>60</v>
      </c>
      <c r="C1781" s="7" t="n">
        <v>2</v>
      </c>
      <c r="D1781" s="7" t="n">
        <v>0</v>
      </c>
      <c r="E1781" s="7" t="n">
        <v>0</v>
      </c>
      <c r="F1781" s="7" t="n">
        <v>0</v>
      </c>
      <c r="G1781" s="7" t="n">
        <v>0</v>
      </c>
      <c r="H1781" s="7" t="n">
        <v>1</v>
      </c>
    </row>
    <row r="1782" spans="1:8">
      <c r="A1782" t="s">
        <v>4</v>
      </c>
      <c r="B1782" s="4" t="s">
        <v>5</v>
      </c>
      <c r="C1782" s="4" t="s">
        <v>11</v>
      </c>
      <c r="D1782" s="4" t="s">
        <v>12</v>
      </c>
      <c r="E1782" s="4" t="s">
        <v>12</v>
      </c>
      <c r="F1782" s="4" t="s">
        <v>12</v>
      </c>
      <c r="G1782" s="4" t="s">
        <v>11</v>
      </c>
      <c r="H1782" s="4" t="s">
        <v>11</v>
      </c>
    </row>
    <row r="1783" spans="1:8">
      <c r="A1783" t="n">
        <v>16939</v>
      </c>
      <c r="B1783" s="33" t="n">
        <v>60</v>
      </c>
      <c r="C1783" s="7" t="n">
        <v>2</v>
      </c>
      <c r="D1783" s="7" t="n">
        <v>0</v>
      </c>
      <c r="E1783" s="7" t="n">
        <v>0</v>
      </c>
      <c r="F1783" s="7" t="n">
        <v>0</v>
      </c>
      <c r="G1783" s="7" t="n">
        <v>0</v>
      </c>
      <c r="H1783" s="7" t="n">
        <v>0</v>
      </c>
    </row>
    <row r="1784" spans="1:8">
      <c r="A1784" t="s">
        <v>4</v>
      </c>
      <c r="B1784" s="4" t="s">
        <v>5</v>
      </c>
      <c r="C1784" s="4" t="s">
        <v>11</v>
      </c>
      <c r="D1784" s="4" t="s">
        <v>11</v>
      </c>
      <c r="E1784" s="4" t="s">
        <v>11</v>
      </c>
    </row>
    <row r="1785" spans="1:8">
      <c r="A1785" t="n">
        <v>16958</v>
      </c>
      <c r="B1785" s="51" t="n">
        <v>61</v>
      </c>
      <c r="C1785" s="7" t="n">
        <v>2</v>
      </c>
      <c r="D1785" s="7" t="n">
        <v>65533</v>
      </c>
      <c r="E1785" s="7" t="n">
        <v>0</v>
      </c>
    </row>
    <row r="1786" spans="1:8">
      <c r="A1786" t="s">
        <v>4</v>
      </c>
      <c r="B1786" s="4" t="s">
        <v>5</v>
      </c>
      <c r="C1786" s="4" t="s">
        <v>11</v>
      </c>
      <c r="D1786" s="4" t="s">
        <v>12</v>
      </c>
      <c r="E1786" s="4" t="s">
        <v>12</v>
      </c>
      <c r="F1786" s="4" t="s">
        <v>12</v>
      </c>
      <c r="G1786" s="4" t="s">
        <v>11</v>
      </c>
      <c r="H1786" s="4" t="s">
        <v>11</v>
      </c>
    </row>
    <row r="1787" spans="1:8">
      <c r="A1787" t="n">
        <v>16965</v>
      </c>
      <c r="B1787" s="33" t="n">
        <v>60</v>
      </c>
      <c r="C1787" s="7" t="n">
        <v>3</v>
      </c>
      <c r="D1787" s="7" t="n">
        <v>0</v>
      </c>
      <c r="E1787" s="7" t="n">
        <v>0</v>
      </c>
      <c r="F1787" s="7" t="n">
        <v>0</v>
      </c>
      <c r="G1787" s="7" t="n">
        <v>0</v>
      </c>
      <c r="H1787" s="7" t="n">
        <v>1</v>
      </c>
    </row>
    <row r="1788" spans="1:8">
      <c r="A1788" t="s">
        <v>4</v>
      </c>
      <c r="B1788" s="4" t="s">
        <v>5</v>
      </c>
      <c r="C1788" s="4" t="s">
        <v>11</v>
      </c>
      <c r="D1788" s="4" t="s">
        <v>12</v>
      </c>
      <c r="E1788" s="4" t="s">
        <v>12</v>
      </c>
      <c r="F1788" s="4" t="s">
        <v>12</v>
      </c>
      <c r="G1788" s="4" t="s">
        <v>11</v>
      </c>
      <c r="H1788" s="4" t="s">
        <v>11</v>
      </c>
    </row>
    <row r="1789" spans="1:8">
      <c r="A1789" t="n">
        <v>16984</v>
      </c>
      <c r="B1789" s="33" t="n">
        <v>60</v>
      </c>
      <c r="C1789" s="7" t="n">
        <v>3</v>
      </c>
      <c r="D1789" s="7" t="n">
        <v>0</v>
      </c>
      <c r="E1789" s="7" t="n">
        <v>0</v>
      </c>
      <c r="F1789" s="7" t="n">
        <v>0</v>
      </c>
      <c r="G1789" s="7" t="n">
        <v>0</v>
      </c>
      <c r="H1789" s="7" t="n">
        <v>0</v>
      </c>
    </row>
    <row r="1790" spans="1:8">
      <c r="A1790" t="s">
        <v>4</v>
      </c>
      <c r="B1790" s="4" t="s">
        <v>5</v>
      </c>
      <c r="C1790" s="4" t="s">
        <v>11</v>
      </c>
      <c r="D1790" s="4" t="s">
        <v>11</v>
      </c>
      <c r="E1790" s="4" t="s">
        <v>11</v>
      </c>
    </row>
    <row r="1791" spans="1:8">
      <c r="A1791" t="n">
        <v>17003</v>
      </c>
      <c r="B1791" s="51" t="n">
        <v>61</v>
      </c>
      <c r="C1791" s="7" t="n">
        <v>3</v>
      </c>
      <c r="D1791" s="7" t="n">
        <v>65533</v>
      </c>
      <c r="E1791" s="7" t="n">
        <v>0</v>
      </c>
    </row>
    <row r="1792" spans="1:8">
      <c r="A1792" t="s">
        <v>4</v>
      </c>
      <c r="B1792" s="4" t="s">
        <v>5</v>
      </c>
      <c r="C1792" s="4" t="s">
        <v>11</v>
      </c>
      <c r="D1792" s="4" t="s">
        <v>12</v>
      </c>
      <c r="E1792" s="4" t="s">
        <v>12</v>
      </c>
      <c r="F1792" s="4" t="s">
        <v>12</v>
      </c>
      <c r="G1792" s="4" t="s">
        <v>11</v>
      </c>
      <c r="H1792" s="4" t="s">
        <v>11</v>
      </c>
    </row>
    <row r="1793" spans="1:8">
      <c r="A1793" t="n">
        <v>17010</v>
      </c>
      <c r="B1793" s="33" t="n">
        <v>60</v>
      </c>
      <c r="C1793" s="7" t="n">
        <v>4</v>
      </c>
      <c r="D1793" s="7" t="n">
        <v>0</v>
      </c>
      <c r="E1793" s="7" t="n">
        <v>0</v>
      </c>
      <c r="F1793" s="7" t="n">
        <v>0</v>
      </c>
      <c r="G1793" s="7" t="n">
        <v>0</v>
      </c>
      <c r="H1793" s="7" t="n">
        <v>1</v>
      </c>
    </row>
    <row r="1794" spans="1:8">
      <c r="A1794" t="s">
        <v>4</v>
      </c>
      <c r="B1794" s="4" t="s">
        <v>5</v>
      </c>
      <c r="C1794" s="4" t="s">
        <v>11</v>
      </c>
      <c r="D1794" s="4" t="s">
        <v>12</v>
      </c>
      <c r="E1794" s="4" t="s">
        <v>12</v>
      </c>
      <c r="F1794" s="4" t="s">
        <v>12</v>
      </c>
      <c r="G1794" s="4" t="s">
        <v>11</v>
      </c>
      <c r="H1794" s="4" t="s">
        <v>11</v>
      </c>
    </row>
    <row r="1795" spans="1:8">
      <c r="A1795" t="n">
        <v>17029</v>
      </c>
      <c r="B1795" s="33" t="n">
        <v>60</v>
      </c>
      <c r="C1795" s="7" t="n">
        <v>4</v>
      </c>
      <c r="D1795" s="7" t="n">
        <v>0</v>
      </c>
      <c r="E1795" s="7" t="n">
        <v>0</v>
      </c>
      <c r="F1795" s="7" t="n">
        <v>0</v>
      </c>
      <c r="G1795" s="7" t="n">
        <v>0</v>
      </c>
      <c r="H1795" s="7" t="n">
        <v>0</v>
      </c>
    </row>
    <row r="1796" spans="1:8">
      <c r="A1796" t="s">
        <v>4</v>
      </c>
      <c r="B1796" s="4" t="s">
        <v>5</v>
      </c>
      <c r="C1796" s="4" t="s">
        <v>11</v>
      </c>
      <c r="D1796" s="4" t="s">
        <v>11</v>
      </c>
      <c r="E1796" s="4" t="s">
        <v>11</v>
      </c>
    </row>
    <row r="1797" spans="1:8">
      <c r="A1797" t="n">
        <v>17048</v>
      </c>
      <c r="B1797" s="51" t="n">
        <v>61</v>
      </c>
      <c r="C1797" s="7" t="n">
        <v>4</v>
      </c>
      <c r="D1797" s="7" t="n">
        <v>65533</v>
      </c>
      <c r="E1797" s="7" t="n">
        <v>0</v>
      </c>
    </row>
    <row r="1798" spans="1:8">
      <c r="A1798" t="s">
        <v>4</v>
      </c>
      <c r="B1798" s="4" t="s">
        <v>5</v>
      </c>
      <c r="C1798" s="4" t="s">
        <v>11</v>
      </c>
      <c r="D1798" s="4" t="s">
        <v>12</v>
      </c>
      <c r="E1798" s="4" t="s">
        <v>12</v>
      </c>
      <c r="F1798" s="4" t="s">
        <v>12</v>
      </c>
      <c r="G1798" s="4" t="s">
        <v>11</v>
      </c>
      <c r="H1798" s="4" t="s">
        <v>11</v>
      </c>
    </row>
    <row r="1799" spans="1:8">
      <c r="A1799" t="n">
        <v>17055</v>
      </c>
      <c r="B1799" s="33" t="n">
        <v>60</v>
      </c>
      <c r="C1799" s="7" t="n">
        <v>5</v>
      </c>
      <c r="D1799" s="7" t="n">
        <v>0</v>
      </c>
      <c r="E1799" s="7" t="n">
        <v>0</v>
      </c>
      <c r="F1799" s="7" t="n">
        <v>0</v>
      </c>
      <c r="G1799" s="7" t="n">
        <v>0</v>
      </c>
      <c r="H1799" s="7" t="n">
        <v>1</v>
      </c>
    </row>
    <row r="1800" spans="1:8">
      <c r="A1800" t="s">
        <v>4</v>
      </c>
      <c r="B1800" s="4" t="s">
        <v>5</v>
      </c>
      <c r="C1800" s="4" t="s">
        <v>11</v>
      </c>
      <c r="D1800" s="4" t="s">
        <v>12</v>
      </c>
      <c r="E1800" s="4" t="s">
        <v>12</v>
      </c>
      <c r="F1800" s="4" t="s">
        <v>12</v>
      </c>
      <c r="G1800" s="4" t="s">
        <v>11</v>
      </c>
      <c r="H1800" s="4" t="s">
        <v>11</v>
      </c>
    </row>
    <row r="1801" spans="1:8">
      <c r="A1801" t="n">
        <v>17074</v>
      </c>
      <c r="B1801" s="33" t="n">
        <v>60</v>
      </c>
      <c r="C1801" s="7" t="n">
        <v>5</v>
      </c>
      <c r="D1801" s="7" t="n">
        <v>0</v>
      </c>
      <c r="E1801" s="7" t="n">
        <v>0</v>
      </c>
      <c r="F1801" s="7" t="n">
        <v>0</v>
      </c>
      <c r="G1801" s="7" t="n">
        <v>0</v>
      </c>
      <c r="H1801" s="7" t="n">
        <v>0</v>
      </c>
    </row>
    <row r="1802" spans="1:8">
      <c r="A1802" t="s">
        <v>4</v>
      </c>
      <c r="B1802" s="4" t="s">
        <v>5</v>
      </c>
      <c r="C1802" s="4" t="s">
        <v>11</v>
      </c>
      <c r="D1802" s="4" t="s">
        <v>11</v>
      </c>
      <c r="E1802" s="4" t="s">
        <v>11</v>
      </c>
    </row>
    <row r="1803" spans="1:8">
      <c r="A1803" t="n">
        <v>17093</v>
      </c>
      <c r="B1803" s="51" t="n">
        <v>61</v>
      </c>
      <c r="C1803" s="7" t="n">
        <v>5</v>
      </c>
      <c r="D1803" s="7" t="n">
        <v>65533</v>
      </c>
      <c r="E1803" s="7" t="n">
        <v>0</v>
      </c>
    </row>
    <row r="1804" spans="1:8">
      <c r="A1804" t="s">
        <v>4</v>
      </c>
      <c r="B1804" s="4" t="s">
        <v>5</v>
      </c>
      <c r="C1804" s="4" t="s">
        <v>11</v>
      </c>
      <c r="D1804" s="4" t="s">
        <v>12</v>
      </c>
      <c r="E1804" s="4" t="s">
        <v>12</v>
      </c>
      <c r="F1804" s="4" t="s">
        <v>12</v>
      </c>
      <c r="G1804" s="4" t="s">
        <v>11</v>
      </c>
      <c r="H1804" s="4" t="s">
        <v>11</v>
      </c>
    </row>
    <row r="1805" spans="1:8">
      <c r="A1805" t="n">
        <v>17100</v>
      </c>
      <c r="B1805" s="33" t="n">
        <v>60</v>
      </c>
      <c r="C1805" s="7" t="n">
        <v>6</v>
      </c>
      <c r="D1805" s="7" t="n">
        <v>0</v>
      </c>
      <c r="E1805" s="7" t="n">
        <v>0</v>
      </c>
      <c r="F1805" s="7" t="n">
        <v>0</v>
      </c>
      <c r="G1805" s="7" t="n">
        <v>0</v>
      </c>
      <c r="H1805" s="7" t="n">
        <v>1</v>
      </c>
    </row>
    <row r="1806" spans="1:8">
      <c r="A1806" t="s">
        <v>4</v>
      </c>
      <c r="B1806" s="4" t="s">
        <v>5</v>
      </c>
      <c r="C1806" s="4" t="s">
        <v>11</v>
      </c>
      <c r="D1806" s="4" t="s">
        <v>12</v>
      </c>
      <c r="E1806" s="4" t="s">
        <v>12</v>
      </c>
      <c r="F1806" s="4" t="s">
        <v>12</v>
      </c>
      <c r="G1806" s="4" t="s">
        <v>11</v>
      </c>
      <c r="H1806" s="4" t="s">
        <v>11</v>
      </c>
    </row>
    <row r="1807" spans="1:8">
      <c r="A1807" t="n">
        <v>17119</v>
      </c>
      <c r="B1807" s="33" t="n">
        <v>60</v>
      </c>
      <c r="C1807" s="7" t="n">
        <v>6</v>
      </c>
      <c r="D1807" s="7" t="n">
        <v>0</v>
      </c>
      <c r="E1807" s="7" t="n">
        <v>0</v>
      </c>
      <c r="F1807" s="7" t="n">
        <v>0</v>
      </c>
      <c r="G1807" s="7" t="n">
        <v>0</v>
      </c>
      <c r="H1807" s="7" t="n">
        <v>0</v>
      </c>
    </row>
    <row r="1808" spans="1:8">
      <c r="A1808" t="s">
        <v>4</v>
      </c>
      <c r="B1808" s="4" t="s">
        <v>5</v>
      </c>
      <c r="C1808" s="4" t="s">
        <v>11</v>
      </c>
      <c r="D1808" s="4" t="s">
        <v>11</v>
      </c>
      <c r="E1808" s="4" t="s">
        <v>11</v>
      </c>
    </row>
    <row r="1809" spans="1:8">
      <c r="A1809" t="n">
        <v>17138</v>
      </c>
      <c r="B1809" s="51" t="n">
        <v>61</v>
      </c>
      <c r="C1809" s="7" t="n">
        <v>6</v>
      </c>
      <c r="D1809" s="7" t="n">
        <v>65533</v>
      </c>
      <c r="E1809" s="7" t="n">
        <v>0</v>
      </c>
    </row>
    <row r="1810" spans="1:8">
      <c r="A1810" t="s">
        <v>4</v>
      </c>
      <c r="B1810" s="4" t="s">
        <v>5</v>
      </c>
      <c r="C1810" s="4" t="s">
        <v>11</v>
      </c>
      <c r="D1810" s="4" t="s">
        <v>12</v>
      </c>
      <c r="E1810" s="4" t="s">
        <v>12</v>
      </c>
      <c r="F1810" s="4" t="s">
        <v>12</v>
      </c>
      <c r="G1810" s="4" t="s">
        <v>11</v>
      </c>
      <c r="H1810" s="4" t="s">
        <v>11</v>
      </c>
    </row>
    <row r="1811" spans="1:8">
      <c r="A1811" t="n">
        <v>17145</v>
      </c>
      <c r="B1811" s="33" t="n">
        <v>60</v>
      </c>
      <c r="C1811" s="7" t="n">
        <v>7</v>
      </c>
      <c r="D1811" s="7" t="n">
        <v>0</v>
      </c>
      <c r="E1811" s="7" t="n">
        <v>0</v>
      </c>
      <c r="F1811" s="7" t="n">
        <v>0</v>
      </c>
      <c r="G1811" s="7" t="n">
        <v>0</v>
      </c>
      <c r="H1811" s="7" t="n">
        <v>1</v>
      </c>
    </row>
    <row r="1812" spans="1:8">
      <c r="A1812" t="s">
        <v>4</v>
      </c>
      <c r="B1812" s="4" t="s">
        <v>5</v>
      </c>
      <c r="C1812" s="4" t="s">
        <v>11</v>
      </c>
      <c r="D1812" s="4" t="s">
        <v>12</v>
      </c>
      <c r="E1812" s="4" t="s">
        <v>12</v>
      </c>
      <c r="F1812" s="4" t="s">
        <v>12</v>
      </c>
      <c r="G1812" s="4" t="s">
        <v>11</v>
      </c>
      <c r="H1812" s="4" t="s">
        <v>11</v>
      </c>
    </row>
    <row r="1813" spans="1:8">
      <c r="A1813" t="n">
        <v>17164</v>
      </c>
      <c r="B1813" s="33" t="n">
        <v>60</v>
      </c>
      <c r="C1813" s="7" t="n">
        <v>7</v>
      </c>
      <c r="D1813" s="7" t="n">
        <v>0</v>
      </c>
      <c r="E1813" s="7" t="n">
        <v>0</v>
      </c>
      <c r="F1813" s="7" t="n">
        <v>0</v>
      </c>
      <c r="G1813" s="7" t="n">
        <v>0</v>
      </c>
      <c r="H1813" s="7" t="n">
        <v>0</v>
      </c>
    </row>
    <row r="1814" spans="1:8">
      <c r="A1814" t="s">
        <v>4</v>
      </c>
      <c r="B1814" s="4" t="s">
        <v>5</v>
      </c>
      <c r="C1814" s="4" t="s">
        <v>11</v>
      </c>
      <c r="D1814" s="4" t="s">
        <v>11</v>
      </c>
      <c r="E1814" s="4" t="s">
        <v>11</v>
      </c>
    </row>
    <row r="1815" spans="1:8">
      <c r="A1815" t="n">
        <v>17183</v>
      </c>
      <c r="B1815" s="51" t="n">
        <v>61</v>
      </c>
      <c r="C1815" s="7" t="n">
        <v>7</v>
      </c>
      <c r="D1815" s="7" t="n">
        <v>65533</v>
      </c>
      <c r="E1815" s="7" t="n">
        <v>0</v>
      </c>
    </row>
    <row r="1816" spans="1:8">
      <c r="A1816" t="s">
        <v>4</v>
      </c>
      <c r="B1816" s="4" t="s">
        <v>5</v>
      </c>
      <c r="C1816" s="4" t="s">
        <v>11</v>
      </c>
      <c r="D1816" s="4" t="s">
        <v>12</v>
      </c>
      <c r="E1816" s="4" t="s">
        <v>12</v>
      </c>
      <c r="F1816" s="4" t="s">
        <v>12</v>
      </c>
      <c r="G1816" s="4" t="s">
        <v>11</v>
      </c>
      <c r="H1816" s="4" t="s">
        <v>11</v>
      </c>
    </row>
    <row r="1817" spans="1:8">
      <c r="A1817" t="n">
        <v>17190</v>
      </c>
      <c r="B1817" s="33" t="n">
        <v>60</v>
      </c>
      <c r="C1817" s="7" t="n">
        <v>8</v>
      </c>
      <c r="D1817" s="7" t="n">
        <v>0</v>
      </c>
      <c r="E1817" s="7" t="n">
        <v>0</v>
      </c>
      <c r="F1817" s="7" t="n">
        <v>0</v>
      </c>
      <c r="G1817" s="7" t="n">
        <v>0</v>
      </c>
      <c r="H1817" s="7" t="n">
        <v>1</v>
      </c>
    </row>
    <row r="1818" spans="1:8">
      <c r="A1818" t="s">
        <v>4</v>
      </c>
      <c r="B1818" s="4" t="s">
        <v>5</v>
      </c>
      <c r="C1818" s="4" t="s">
        <v>11</v>
      </c>
      <c r="D1818" s="4" t="s">
        <v>12</v>
      </c>
      <c r="E1818" s="4" t="s">
        <v>12</v>
      </c>
      <c r="F1818" s="4" t="s">
        <v>12</v>
      </c>
      <c r="G1818" s="4" t="s">
        <v>11</v>
      </c>
      <c r="H1818" s="4" t="s">
        <v>11</v>
      </c>
    </row>
    <row r="1819" spans="1:8">
      <c r="A1819" t="n">
        <v>17209</v>
      </c>
      <c r="B1819" s="33" t="n">
        <v>60</v>
      </c>
      <c r="C1819" s="7" t="n">
        <v>8</v>
      </c>
      <c r="D1819" s="7" t="n">
        <v>0</v>
      </c>
      <c r="E1819" s="7" t="n">
        <v>0</v>
      </c>
      <c r="F1819" s="7" t="n">
        <v>0</v>
      </c>
      <c r="G1819" s="7" t="n">
        <v>0</v>
      </c>
      <c r="H1819" s="7" t="n">
        <v>0</v>
      </c>
    </row>
    <row r="1820" spans="1:8">
      <c r="A1820" t="s">
        <v>4</v>
      </c>
      <c r="B1820" s="4" t="s">
        <v>5</v>
      </c>
      <c r="C1820" s="4" t="s">
        <v>11</v>
      </c>
      <c r="D1820" s="4" t="s">
        <v>11</v>
      </c>
      <c r="E1820" s="4" t="s">
        <v>11</v>
      </c>
    </row>
    <row r="1821" spans="1:8">
      <c r="A1821" t="n">
        <v>17228</v>
      </c>
      <c r="B1821" s="51" t="n">
        <v>61</v>
      </c>
      <c r="C1821" s="7" t="n">
        <v>8</v>
      </c>
      <c r="D1821" s="7" t="n">
        <v>65533</v>
      </c>
      <c r="E1821" s="7" t="n">
        <v>0</v>
      </c>
    </row>
    <row r="1822" spans="1:8">
      <c r="A1822" t="s">
        <v>4</v>
      </c>
      <c r="B1822" s="4" t="s">
        <v>5</v>
      </c>
      <c r="C1822" s="4" t="s">
        <v>11</v>
      </c>
      <c r="D1822" s="4" t="s">
        <v>12</v>
      </c>
      <c r="E1822" s="4" t="s">
        <v>12</v>
      </c>
      <c r="F1822" s="4" t="s">
        <v>12</v>
      </c>
      <c r="G1822" s="4" t="s">
        <v>11</v>
      </c>
      <c r="H1822" s="4" t="s">
        <v>11</v>
      </c>
    </row>
    <row r="1823" spans="1:8">
      <c r="A1823" t="n">
        <v>17235</v>
      </c>
      <c r="B1823" s="33" t="n">
        <v>60</v>
      </c>
      <c r="C1823" s="7" t="n">
        <v>9</v>
      </c>
      <c r="D1823" s="7" t="n">
        <v>0</v>
      </c>
      <c r="E1823" s="7" t="n">
        <v>0</v>
      </c>
      <c r="F1823" s="7" t="n">
        <v>0</v>
      </c>
      <c r="G1823" s="7" t="n">
        <v>0</v>
      </c>
      <c r="H1823" s="7" t="n">
        <v>1</v>
      </c>
    </row>
    <row r="1824" spans="1:8">
      <c r="A1824" t="s">
        <v>4</v>
      </c>
      <c r="B1824" s="4" t="s">
        <v>5</v>
      </c>
      <c r="C1824" s="4" t="s">
        <v>11</v>
      </c>
      <c r="D1824" s="4" t="s">
        <v>12</v>
      </c>
      <c r="E1824" s="4" t="s">
        <v>12</v>
      </c>
      <c r="F1824" s="4" t="s">
        <v>12</v>
      </c>
      <c r="G1824" s="4" t="s">
        <v>11</v>
      </c>
      <c r="H1824" s="4" t="s">
        <v>11</v>
      </c>
    </row>
    <row r="1825" spans="1:8">
      <c r="A1825" t="n">
        <v>17254</v>
      </c>
      <c r="B1825" s="33" t="n">
        <v>60</v>
      </c>
      <c r="C1825" s="7" t="n">
        <v>9</v>
      </c>
      <c r="D1825" s="7" t="n">
        <v>0</v>
      </c>
      <c r="E1825" s="7" t="n">
        <v>0</v>
      </c>
      <c r="F1825" s="7" t="n">
        <v>0</v>
      </c>
      <c r="G1825" s="7" t="n">
        <v>0</v>
      </c>
      <c r="H1825" s="7" t="n">
        <v>0</v>
      </c>
    </row>
    <row r="1826" spans="1:8">
      <c r="A1826" t="s">
        <v>4</v>
      </c>
      <c r="B1826" s="4" t="s">
        <v>5</v>
      </c>
      <c r="C1826" s="4" t="s">
        <v>11</v>
      </c>
      <c r="D1826" s="4" t="s">
        <v>11</v>
      </c>
      <c r="E1826" s="4" t="s">
        <v>11</v>
      </c>
    </row>
    <row r="1827" spans="1:8">
      <c r="A1827" t="n">
        <v>17273</v>
      </c>
      <c r="B1827" s="51" t="n">
        <v>61</v>
      </c>
      <c r="C1827" s="7" t="n">
        <v>9</v>
      </c>
      <c r="D1827" s="7" t="n">
        <v>65533</v>
      </c>
      <c r="E1827" s="7" t="n">
        <v>0</v>
      </c>
    </row>
    <row r="1828" spans="1:8">
      <c r="A1828" t="s">
        <v>4</v>
      </c>
      <c r="B1828" s="4" t="s">
        <v>5</v>
      </c>
      <c r="C1828" s="4" t="s">
        <v>11</v>
      </c>
      <c r="D1828" s="4" t="s">
        <v>13</v>
      </c>
    </row>
    <row r="1829" spans="1:8">
      <c r="A1829" t="n">
        <v>17280</v>
      </c>
      <c r="B1829" s="28" t="n">
        <v>43</v>
      </c>
      <c r="C1829" s="7" t="n">
        <v>1660</v>
      </c>
      <c r="D1829" s="7" t="n">
        <v>1</v>
      </c>
    </row>
    <row r="1830" spans="1:8">
      <c r="A1830" t="s">
        <v>4</v>
      </c>
      <c r="B1830" s="4" t="s">
        <v>5</v>
      </c>
      <c r="C1830" s="4" t="s">
        <v>11</v>
      </c>
      <c r="D1830" s="4" t="s">
        <v>13</v>
      </c>
    </row>
    <row r="1831" spans="1:8">
      <c r="A1831" t="n">
        <v>17287</v>
      </c>
      <c r="B1831" s="28" t="n">
        <v>43</v>
      </c>
      <c r="C1831" s="7" t="n">
        <v>1661</v>
      </c>
      <c r="D1831" s="7" t="n">
        <v>1</v>
      </c>
    </row>
    <row r="1832" spans="1:8">
      <c r="A1832" t="s">
        <v>4</v>
      </c>
      <c r="B1832" s="4" t="s">
        <v>5</v>
      </c>
      <c r="C1832" s="4" t="s">
        <v>11</v>
      </c>
      <c r="D1832" s="4" t="s">
        <v>13</v>
      </c>
    </row>
    <row r="1833" spans="1:8">
      <c r="A1833" t="n">
        <v>17294</v>
      </c>
      <c r="B1833" s="28" t="n">
        <v>43</v>
      </c>
      <c r="C1833" s="7" t="n">
        <v>1662</v>
      </c>
      <c r="D1833" s="7" t="n">
        <v>1</v>
      </c>
    </row>
    <row r="1834" spans="1:8">
      <c r="A1834" t="s">
        <v>4</v>
      </c>
      <c r="B1834" s="4" t="s">
        <v>5</v>
      </c>
      <c r="C1834" s="4" t="s">
        <v>11</v>
      </c>
      <c r="D1834" s="4" t="s">
        <v>13</v>
      </c>
    </row>
    <row r="1835" spans="1:8">
      <c r="A1835" t="n">
        <v>17301</v>
      </c>
      <c r="B1835" s="28" t="n">
        <v>43</v>
      </c>
      <c r="C1835" s="7" t="n">
        <v>1663</v>
      </c>
      <c r="D1835" s="7" t="n">
        <v>1</v>
      </c>
    </row>
    <row r="1836" spans="1:8">
      <c r="A1836" t="s">
        <v>4</v>
      </c>
      <c r="B1836" s="4" t="s">
        <v>5</v>
      </c>
      <c r="C1836" s="4" t="s">
        <v>11</v>
      </c>
      <c r="D1836" s="4" t="s">
        <v>13</v>
      </c>
    </row>
    <row r="1837" spans="1:8">
      <c r="A1837" t="n">
        <v>17308</v>
      </c>
      <c r="B1837" s="28" t="n">
        <v>43</v>
      </c>
      <c r="C1837" s="7" t="n">
        <v>1664</v>
      </c>
      <c r="D1837" s="7" t="n">
        <v>1</v>
      </c>
    </row>
    <row r="1838" spans="1:8">
      <c r="A1838" t="s">
        <v>4</v>
      </c>
      <c r="B1838" s="4" t="s">
        <v>5</v>
      </c>
      <c r="C1838" s="4" t="s">
        <v>11</v>
      </c>
      <c r="D1838" s="4" t="s">
        <v>13</v>
      </c>
    </row>
    <row r="1839" spans="1:8">
      <c r="A1839" t="n">
        <v>17315</v>
      </c>
      <c r="B1839" s="28" t="n">
        <v>43</v>
      </c>
      <c r="C1839" s="7" t="n">
        <v>30</v>
      </c>
      <c r="D1839" s="7" t="n">
        <v>1</v>
      </c>
    </row>
    <row r="1840" spans="1:8">
      <c r="A1840" t="s">
        <v>4</v>
      </c>
      <c r="B1840" s="4" t="s">
        <v>5</v>
      </c>
      <c r="C1840" s="4" t="s">
        <v>11</v>
      </c>
      <c r="D1840" s="4" t="s">
        <v>13</v>
      </c>
    </row>
    <row r="1841" spans="1:8">
      <c r="A1841" t="n">
        <v>17322</v>
      </c>
      <c r="B1841" s="28" t="n">
        <v>43</v>
      </c>
      <c r="C1841" s="7" t="n">
        <v>89</v>
      </c>
      <c r="D1841" s="7" t="n">
        <v>1</v>
      </c>
    </row>
    <row r="1842" spans="1:8">
      <c r="A1842" t="s">
        <v>4</v>
      </c>
      <c r="B1842" s="4" t="s">
        <v>5</v>
      </c>
      <c r="C1842" s="4" t="s">
        <v>11</v>
      </c>
      <c r="D1842" s="4" t="s">
        <v>13</v>
      </c>
    </row>
    <row r="1843" spans="1:8">
      <c r="A1843" t="n">
        <v>17329</v>
      </c>
      <c r="B1843" s="28" t="n">
        <v>43</v>
      </c>
      <c r="C1843" s="7" t="n">
        <v>83</v>
      </c>
      <c r="D1843" s="7" t="n">
        <v>1</v>
      </c>
    </row>
    <row r="1844" spans="1:8">
      <c r="A1844" t="s">
        <v>4</v>
      </c>
      <c r="B1844" s="4" t="s">
        <v>5</v>
      </c>
      <c r="C1844" s="4" t="s">
        <v>11</v>
      </c>
      <c r="D1844" s="4" t="s">
        <v>13</v>
      </c>
    </row>
    <row r="1845" spans="1:8">
      <c r="A1845" t="n">
        <v>17336</v>
      </c>
      <c r="B1845" s="28" t="n">
        <v>43</v>
      </c>
      <c r="C1845" s="7" t="n">
        <v>86</v>
      </c>
      <c r="D1845" s="7" t="n">
        <v>1</v>
      </c>
    </row>
    <row r="1846" spans="1:8">
      <c r="A1846" t="s">
        <v>4</v>
      </c>
      <c r="B1846" s="4" t="s">
        <v>5</v>
      </c>
      <c r="C1846" s="4" t="s">
        <v>11</v>
      </c>
      <c r="D1846" s="4" t="s">
        <v>13</v>
      </c>
    </row>
    <row r="1847" spans="1:8">
      <c r="A1847" t="n">
        <v>17343</v>
      </c>
      <c r="B1847" s="28" t="n">
        <v>43</v>
      </c>
      <c r="C1847" s="7" t="n">
        <v>118</v>
      </c>
      <c r="D1847" s="7" t="n">
        <v>1</v>
      </c>
    </row>
    <row r="1848" spans="1:8">
      <c r="A1848" t="s">
        <v>4</v>
      </c>
      <c r="B1848" s="4" t="s">
        <v>5</v>
      </c>
      <c r="C1848" s="4" t="s">
        <v>11</v>
      </c>
      <c r="D1848" s="4" t="s">
        <v>13</v>
      </c>
    </row>
    <row r="1849" spans="1:8">
      <c r="A1849" t="n">
        <v>17350</v>
      </c>
      <c r="B1849" s="28" t="n">
        <v>43</v>
      </c>
      <c r="C1849" s="7" t="n">
        <v>95</v>
      </c>
      <c r="D1849" s="7" t="n">
        <v>1</v>
      </c>
    </row>
    <row r="1850" spans="1:8">
      <c r="A1850" t="s">
        <v>4</v>
      </c>
      <c r="B1850" s="4" t="s">
        <v>5</v>
      </c>
      <c r="C1850" s="4" t="s">
        <v>11</v>
      </c>
      <c r="D1850" s="4" t="s">
        <v>13</v>
      </c>
    </row>
    <row r="1851" spans="1:8">
      <c r="A1851" t="n">
        <v>17357</v>
      </c>
      <c r="B1851" s="28" t="n">
        <v>43</v>
      </c>
      <c r="C1851" s="7" t="n">
        <v>119</v>
      </c>
      <c r="D1851" s="7" t="n">
        <v>1</v>
      </c>
    </row>
    <row r="1852" spans="1:8">
      <c r="A1852" t="s">
        <v>4</v>
      </c>
      <c r="B1852" s="4" t="s">
        <v>5</v>
      </c>
      <c r="C1852" s="4" t="s">
        <v>11</v>
      </c>
      <c r="D1852" s="4" t="s">
        <v>13</v>
      </c>
    </row>
    <row r="1853" spans="1:8">
      <c r="A1853" t="n">
        <v>17364</v>
      </c>
      <c r="B1853" s="28" t="n">
        <v>43</v>
      </c>
      <c r="C1853" s="7" t="n">
        <v>110</v>
      </c>
      <c r="D1853" s="7" t="n">
        <v>1</v>
      </c>
    </row>
    <row r="1854" spans="1:8">
      <c r="A1854" t="s">
        <v>4</v>
      </c>
      <c r="B1854" s="4" t="s">
        <v>5</v>
      </c>
      <c r="C1854" s="4" t="s">
        <v>11</v>
      </c>
      <c r="D1854" s="4" t="s">
        <v>13</v>
      </c>
    </row>
    <row r="1855" spans="1:8">
      <c r="A1855" t="n">
        <v>17371</v>
      </c>
      <c r="B1855" s="28" t="n">
        <v>43</v>
      </c>
      <c r="C1855" s="7" t="n">
        <v>100</v>
      </c>
      <c r="D1855" s="7" t="n">
        <v>1</v>
      </c>
    </row>
    <row r="1856" spans="1:8">
      <c r="A1856" t="s">
        <v>4</v>
      </c>
      <c r="B1856" s="4" t="s">
        <v>5</v>
      </c>
      <c r="C1856" s="4" t="s">
        <v>11</v>
      </c>
      <c r="D1856" s="4" t="s">
        <v>13</v>
      </c>
    </row>
    <row r="1857" spans="1:4">
      <c r="A1857" t="n">
        <v>17378</v>
      </c>
      <c r="B1857" s="28" t="n">
        <v>43</v>
      </c>
      <c r="C1857" s="7" t="n">
        <v>88</v>
      </c>
      <c r="D1857" s="7" t="n">
        <v>1</v>
      </c>
    </row>
    <row r="1858" spans="1:4">
      <c r="A1858" t="s">
        <v>4</v>
      </c>
      <c r="B1858" s="4" t="s">
        <v>5</v>
      </c>
      <c r="C1858" s="4" t="s">
        <v>11</v>
      </c>
      <c r="D1858" s="4" t="s">
        <v>13</v>
      </c>
    </row>
    <row r="1859" spans="1:4">
      <c r="A1859" t="n">
        <v>17385</v>
      </c>
      <c r="B1859" s="28" t="n">
        <v>43</v>
      </c>
      <c r="C1859" s="7" t="n">
        <v>120</v>
      </c>
      <c r="D1859" s="7" t="n">
        <v>1</v>
      </c>
    </row>
    <row r="1860" spans="1:4">
      <c r="A1860" t="s">
        <v>4</v>
      </c>
      <c r="B1860" s="4" t="s">
        <v>5</v>
      </c>
      <c r="C1860" s="4" t="s">
        <v>11</v>
      </c>
      <c r="D1860" s="4" t="s">
        <v>13</v>
      </c>
    </row>
    <row r="1861" spans="1:4">
      <c r="A1861" t="n">
        <v>17392</v>
      </c>
      <c r="B1861" s="28" t="n">
        <v>43</v>
      </c>
      <c r="C1861" s="7" t="n">
        <v>92</v>
      </c>
      <c r="D1861" s="7" t="n">
        <v>1</v>
      </c>
    </row>
    <row r="1862" spans="1:4">
      <c r="A1862" t="s">
        <v>4</v>
      </c>
      <c r="B1862" s="4" t="s">
        <v>5</v>
      </c>
      <c r="C1862" s="4" t="s">
        <v>11</v>
      </c>
      <c r="D1862" s="4" t="s">
        <v>13</v>
      </c>
    </row>
    <row r="1863" spans="1:4">
      <c r="A1863" t="n">
        <v>17399</v>
      </c>
      <c r="B1863" s="28" t="n">
        <v>43</v>
      </c>
      <c r="C1863" s="7" t="n">
        <v>101</v>
      </c>
      <c r="D1863" s="7" t="n">
        <v>1</v>
      </c>
    </row>
    <row r="1864" spans="1:4">
      <c r="A1864" t="s">
        <v>4</v>
      </c>
      <c r="B1864" s="4" t="s">
        <v>5</v>
      </c>
      <c r="C1864" s="4" t="s">
        <v>11</v>
      </c>
      <c r="D1864" s="4" t="s">
        <v>13</v>
      </c>
    </row>
    <row r="1865" spans="1:4">
      <c r="A1865" t="n">
        <v>17406</v>
      </c>
      <c r="B1865" s="28" t="n">
        <v>43</v>
      </c>
      <c r="C1865" s="7" t="n">
        <v>7030</v>
      </c>
      <c r="D1865" s="7" t="n">
        <v>1</v>
      </c>
    </row>
    <row r="1866" spans="1:4">
      <c r="A1866" t="s">
        <v>4</v>
      </c>
      <c r="B1866" s="4" t="s">
        <v>5</v>
      </c>
      <c r="C1866" s="4" t="s">
        <v>11</v>
      </c>
      <c r="D1866" s="4" t="s">
        <v>12</v>
      </c>
      <c r="E1866" s="4" t="s">
        <v>12</v>
      </c>
      <c r="F1866" s="4" t="s">
        <v>12</v>
      </c>
      <c r="G1866" s="4" t="s">
        <v>12</v>
      </c>
    </row>
    <row r="1867" spans="1:4">
      <c r="A1867" t="n">
        <v>17413</v>
      </c>
      <c r="B1867" s="37" t="n">
        <v>46</v>
      </c>
      <c r="C1867" s="7" t="n">
        <v>11</v>
      </c>
      <c r="D1867" s="7" t="n">
        <v>0</v>
      </c>
      <c r="E1867" s="7" t="n">
        <v>29.3799991607666</v>
      </c>
      <c r="F1867" s="7" t="n">
        <v>-55.5400009155273</v>
      </c>
      <c r="G1867" s="7" t="n">
        <v>180</v>
      </c>
    </row>
    <row r="1868" spans="1:4">
      <c r="A1868" t="s">
        <v>4</v>
      </c>
      <c r="B1868" s="4" t="s">
        <v>5</v>
      </c>
      <c r="C1868" s="4" t="s">
        <v>11</v>
      </c>
      <c r="D1868" s="4" t="s">
        <v>12</v>
      </c>
      <c r="E1868" s="4" t="s">
        <v>12</v>
      </c>
      <c r="F1868" s="4" t="s">
        <v>12</v>
      </c>
      <c r="G1868" s="4" t="s">
        <v>12</v>
      </c>
    </row>
    <row r="1869" spans="1:4">
      <c r="A1869" t="n">
        <v>17432</v>
      </c>
      <c r="B1869" s="37" t="n">
        <v>46</v>
      </c>
      <c r="C1869" s="7" t="n">
        <v>1</v>
      </c>
      <c r="D1869" s="7" t="n">
        <v>0.800000011920929</v>
      </c>
      <c r="E1869" s="7" t="n">
        <v>29.3799991607666</v>
      </c>
      <c r="F1869" s="7" t="n">
        <v>-55.7900009155273</v>
      </c>
      <c r="G1869" s="7" t="n">
        <v>180</v>
      </c>
    </row>
    <row r="1870" spans="1:4">
      <c r="A1870" t="s">
        <v>4</v>
      </c>
      <c r="B1870" s="4" t="s">
        <v>5</v>
      </c>
      <c r="C1870" s="4" t="s">
        <v>11</v>
      </c>
      <c r="D1870" s="4" t="s">
        <v>12</v>
      </c>
      <c r="E1870" s="4" t="s">
        <v>12</v>
      </c>
      <c r="F1870" s="4" t="s">
        <v>12</v>
      </c>
      <c r="G1870" s="4" t="s">
        <v>12</v>
      </c>
    </row>
    <row r="1871" spans="1:4">
      <c r="A1871" t="n">
        <v>17451</v>
      </c>
      <c r="B1871" s="37" t="n">
        <v>46</v>
      </c>
      <c r="C1871" s="7" t="n">
        <v>2</v>
      </c>
      <c r="D1871" s="7" t="n">
        <v>-0.800000011920929</v>
      </c>
      <c r="E1871" s="7" t="n">
        <v>29.3799991607666</v>
      </c>
      <c r="F1871" s="7" t="n">
        <v>-55.7799987792969</v>
      </c>
      <c r="G1871" s="7" t="n">
        <v>180</v>
      </c>
    </row>
    <row r="1872" spans="1:4">
      <c r="A1872" t="s">
        <v>4</v>
      </c>
      <c r="B1872" s="4" t="s">
        <v>5</v>
      </c>
      <c r="C1872" s="4" t="s">
        <v>11</v>
      </c>
      <c r="D1872" s="4" t="s">
        <v>12</v>
      </c>
      <c r="E1872" s="4" t="s">
        <v>12</v>
      </c>
      <c r="F1872" s="4" t="s">
        <v>12</v>
      </c>
      <c r="G1872" s="4" t="s">
        <v>12</v>
      </c>
    </row>
    <row r="1873" spans="1:7">
      <c r="A1873" t="n">
        <v>17470</v>
      </c>
      <c r="B1873" s="37" t="n">
        <v>46</v>
      </c>
      <c r="C1873" s="7" t="n">
        <v>3</v>
      </c>
      <c r="D1873" s="7" t="n">
        <v>0.400000005960464</v>
      </c>
      <c r="E1873" s="7" t="n">
        <v>29.3799991607666</v>
      </c>
      <c r="F1873" s="7" t="n">
        <v>-54.5299987792969</v>
      </c>
      <c r="G1873" s="7" t="n">
        <v>180</v>
      </c>
    </row>
    <row r="1874" spans="1:7">
      <c r="A1874" t="s">
        <v>4</v>
      </c>
      <c r="B1874" s="4" t="s">
        <v>5</v>
      </c>
      <c r="C1874" s="4" t="s">
        <v>11</v>
      </c>
      <c r="D1874" s="4" t="s">
        <v>12</v>
      </c>
      <c r="E1874" s="4" t="s">
        <v>12</v>
      </c>
      <c r="F1874" s="4" t="s">
        <v>12</v>
      </c>
      <c r="G1874" s="4" t="s">
        <v>12</v>
      </c>
    </row>
    <row r="1875" spans="1:7">
      <c r="A1875" t="n">
        <v>17489</v>
      </c>
      <c r="B1875" s="37" t="n">
        <v>46</v>
      </c>
      <c r="C1875" s="7" t="n">
        <v>4</v>
      </c>
      <c r="D1875" s="7" t="n">
        <v>-0.400000005960464</v>
      </c>
      <c r="E1875" s="7" t="n">
        <v>29.3799991607666</v>
      </c>
      <c r="F1875" s="7" t="n">
        <v>-54.5699996948242</v>
      </c>
      <c r="G1875" s="7" t="n">
        <v>180</v>
      </c>
    </row>
    <row r="1876" spans="1:7">
      <c r="A1876" t="s">
        <v>4</v>
      </c>
      <c r="B1876" s="4" t="s">
        <v>5</v>
      </c>
      <c r="C1876" s="4" t="s">
        <v>11</v>
      </c>
      <c r="D1876" s="4" t="s">
        <v>12</v>
      </c>
      <c r="E1876" s="4" t="s">
        <v>12</v>
      </c>
      <c r="F1876" s="4" t="s">
        <v>12</v>
      </c>
      <c r="G1876" s="4" t="s">
        <v>12</v>
      </c>
    </row>
    <row r="1877" spans="1:7">
      <c r="A1877" t="n">
        <v>17508</v>
      </c>
      <c r="B1877" s="37" t="n">
        <v>46</v>
      </c>
      <c r="C1877" s="7" t="n">
        <v>5</v>
      </c>
      <c r="D1877" s="7" t="n">
        <v>-1.89999997615814</v>
      </c>
      <c r="E1877" s="7" t="n">
        <v>29.3799991607666</v>
      </c>
      <c r="F1877" s="7" t="n">
        <v>-55.560001373291</v>
      </c>
      <c r="G1877" s="7" t="n">
        <v>180</v>
      </c>
    </row>
    <row r="1878" spans="1:7">
      <c r="A1878" t="s">
        <v>4</v>
      </c>
      <c r="B1878" s="4" t="s">
        <v>5</v>
      </c>
      <c r="C1878" s="4" t="s">
        <v>11</v>
      </c>
      <c r="D1878" s="4" t="s">
        <v>12</v>
      </c>
      <c r="E1878" s="4" t="s">
        <v>12</v>
      </c>
      <c r="F1878" s="4" t="s">
        <v>12</v>
      </c>
      <c r="G1878" s="4" t="s">
        <v>12</v>
      </c>
    </row>
    <row r="1879" spans="1:7">
      <c r="A1879" t="n">
        <v>17527</v>
      </c>
      <c r="B1879" s="37" t="n">
        <v>46</v>
      </c>
      <c r="C1879" s="7" t="n">
        <v>6</v>
      </c>
      <c r="D1879" s="7" t="n">
        <v>1.20000004768372</v>
      </c>
      <c r="E1879" s="7" t="n">
        <v>29.3799991607666</v>
      </c>
      <c r="F1879" s="7" t="n">
        <v>-54.5999984741211</v>
      </c>
      <c r="G1879" s="7" t="n">
        <v>180</v>
      </c>
    </row>
    <row r="1880" spans="1:7">
      <c r="A1880" t="s">
        <v>4</v>
      </c>
      <c r="B1880" s="4" t="s">
        <v>5</v>
      </c>
      <c r="C1880" s="4" t="s">
        <v>11</v>
      </c>
      <c r="D1880" s="4" t="s">
        <v>12</v>
      </c>
      <c r="E1880" s="4" t="s">
        <v>12</v>
      </c>
      <c r="F1880" s="4" t="s">
        <v>12</v>
      </c>
      <c r="G1880" s="4" t="s">
        <v>12</v>
      </c>
    </row>
    <row r="1881" spans="1:7">
      <c r="A1881" t="n">
        <v>17546</v>
      </c>
      <c r="B1881" s="37" t="n">
        <v>46</v>
      </c>
      <c r="C1881" s="7" t="n">
        <v>7</v>
      </c>
      <c r="D1881" s="7" t="n">
        <v>1.60000002384186</v>
      </c>
      <c r="E1881" s="7" t="n">
        <v>29.3799991607666</v>
      </c>
      <c r="F1881" s="7" t="n">
        <v>-55.5400009155273</v>
      </c>
      <c r="G1881" s="7" t="n">
        <v>180</v>
      </c>
    </row>
    <row r="1882" spans="1:7">
      <c r="A1882" t="s">
        <v>4</v>
      </c>
      <c r="B1882" s="4" t="s">
        <v>5</v>
      </c>
      <c r="C1882" s="4" t="s">
        <v>11</v>
      </c>
      <c r="D1882" s="4" t="s">
        <v>12</v>
      </c>
      <c r="E1882" s="4" t="s">
        <v>12</v>
      </c>
      <c r="F1882" s="4" t="s">
        <v>12</v>
      </c>
      <c r="G1882" s="4" t="s">
        <v>12</v>
      </c>
    </row>
    <row r="1883" spans="1:7">
      <c r="A1883" t="n">
        <v>17565</v>
      </c>
      <c r="B1883" s="37" t="n">
        <v>46</v>
      </c>
      <c r="C1883" s="7" t="n">
        <v>8</v>
      </c>
      <c r="D1883" s="7" t="n">
        <v>-1.29999995231628</v>
      </c>
      <c r="E1883" s="7" t="n">
        <v>29.3799991607666</v>
      </c>
      <c r="F1883" s="7" t="n">
        <v>-54.6300010681152</v>
      </c>
      <c r="G1883" s="7" t="n">
        <v>180</v>
      </c>
    </row>
    <row r="1884" spans="1:7">
      <c r="A1884" t="s">
        <v>4</v>
      </c>
      <c r="B1884" s="4" t="s">
        <v>5</v>
      </c>
      <c r="C1884" s="4" t="s">
        <v>11</v>
      </c>
      <c r="D1884" s="4" t="s">
        <v>12</v>
      </c>
      <c r="E1884" s="4" t="s">
        <v>12</v>
      </c>
      <c r="F1884" s="4" t="s">
        <v>12</v>
      </c>
      <c r="G1884" s="4" t="s">
        <v>12</v>
      </c>
    </row>
    <row r="1885" spans="1:7">
      <c r="A1885" t="n">
        <v>17584</v>
      </c>
      <c r="B1885" s="37" t="n">
        <v>46</v>
      </c>
      <c r="C1885" s="7" t="n">
        <v>9</v>
      </c>
      <c r="D1885" s="7" t="n">
        <v>2.09999990463257</v>
      </c>
      <c r="E1885" s="7" t="n">
        <v>29.3799991607666</v>
      </c>
      <c r="F1885" s="7" t="n">
        <v>-55</v>
      </c>
      <c r="G1885" s="7" t="n">
        <v>180</v>
      </c>
    </row>
    <row r="1886" spans="1:7">
      <c r="A1886" t="s">
        <v>4</v>
      </c>
      <c r="B1886" s="4" t="s">
        <v>5</v>
      </c>
      <c r="C1886" s="4" t="s">
        <v>11</v>
      </c>
      <c r="D1886" s="4" t="s">
        <v>12</v>
      </c>
      <c r="E1886" s="4" t="s">
        <v>12</v>
      </c>
      <c r="F1886" s="4" t="s">
        <v>12</v>
      </c>
      <c r="G1886" s="4" t="s">
        <v>12</v>
      </c>
    </row>
    <row r="1887" spans="1:7">
      <c r="A1887" t="n">
        <v>17603</v>
      </c>
      <c r="B1887" s="37" t="n">
        <v>46</v>
      </c>
      <c r="C1887" s="7" t="n">
        <v>7032</v>
      </c>
      <c r="D1887" s="7" t="n">
        <v>-2.09999990463257</v>
      </c>
      <c r="E1887" s="7" t="n">
        <v>29.3799991607666</v>
      </c>
      <c r="F1887" s="7" t="n">
        <v>-54.9799995422363</v>
      </c>
      <c r="G1887" s="7" t="n">
        <v>180</v>
      </c>
    </row>
    <row r="1888" spans="1:7">
      <c r="A1888" t="s">
        <v>4</v>
      </c>
      <c r="B1888" s="4" t="s">
        <v>5</v>
      </c>
      <c r="C1888" s="4" t="s">
        <v>11</v>
      </c>
      <c r="D1888" s="4" t="s">
        <v>12</v>
      </c>
      <c r="E1888" s="4" t="s">
        <v>12</v>
      </c>
      <c r="F1888" s="4" t="s">
        <v>12</v>
      </c>
      <c r="G1888" s="4" t="s">
        <v>12</v>
      </c>
    </row>
    <row r="1889" spans="1:7">
      <c r="A1889" t="n">
        <v>17622</v>
      </c>
      <c r="B1889" s="37" t="n">
        <v>46</v>
      </c>
      <c r="C1889" s="7" t="n">
        <v>7033</v>
      </c>
      <c r="D1889" s="7" t="n">
        <v>0</v>
      </c>
      <c r="E1889" s="7" t="n">
        <v>29.3799991607666</v>
      </c>
      <c r="F1889" s="7" t="n">
        <v>-50.2099990844727</v>
      </c>
      <c r="G1889" s="7" t="n">
        <v>180</v>
      </c>
    </row>
    <row r="1890" spans="1:7">
      <c r="A1890" t="s">
        <v>4</v>
      </c>
      <c r="B1890" s="4" t="s">
        <v>5</v>
      </c>
      <c r="C1890" s="4" t="s">
        <v>11</v>
      </c>
      <c r="D1890" s="4" t="s">
        <v>7</v>
      </c>
    </row>
    <row r="1891" spans="1:7">
      <c r="A1891" t="n">
        <v>17641</v>
      </c>
      <c r="B1891" s="49" t="n">
        <v>56</v>
      </c>
      <c r="C1891" s="7" t="n">
        <v>7036</v>
      </c>
      <c r="D1891" s="7" t="n">
        <v>0</v>
      </c>
    </row>
    <row r="1892" spans="1:7">
      <c r="A1892" t="s">
        <v>4</v>
      </c>
      <c r="B1892" s="4" t="s">
        <v>5</v>
      </c>
      <c r="C1892" s="4" t="s">
        <v>7</v>
      </c>
      <c r="D1892" s="4" t="s">
        <v>7</v>
      </c>
      <c r="E1892" s="4" t="s">
        <v>12</v>
      </c>
      <c r="F1892" s="4" t="s">
        <v>12</v>
      </c>
      <c r="G1892" s="4" t="s">
        <v>12</v>
      </c>
      <c r="H1892" s="4" t="s">
        <v>11</v>
      </c>
    </row>
    <row r="1893" spans="1:7">
      <c r="A1893" t="n">
        <v>17645</v>
      </c>
      <c r="B1893" s="38" t="n">
        <v>45</v>
      </c>
      <c r="C1893" s="7" t="n">
        <v>2</v>
      </c>
      <c r="D1893" s="7" t="n">
        <v>3</v>
      </c>
      <c r="E1893" s="7" t="n">
        <v>-0.0199999995529652</v>
      </c>
      <c r="F1893" s="7" t="n">
        <v>32.439998626709</v>
      </c>
      <c r="G1893" s="7" t="n">
        <v>-51.9000015258789</v>
      </c>
      <c r="H1893" s="7" t="n">
        <v>0</v>
      </c>
    </row>
    <row r="1894" spans="1:7">
      <c r="A1894" t="s">
        <v>4</v>
      </c>
      <c r="B1894" s="4" t="s">
        <v>5</v>
      </c>
      <c r="C1894" s="4" t="s">
        <v>7</v>
      </c>
      <c r="D1894" s="4" t="s">
        <v>7</v>
      </c>
      <c r="E1894" s="4" t="s">
        <v>12</v>
      </c>
      <c r="F1894" s="4" t="s">
        <v>12</v>
      </c>
      <c r="G1894" s="4" t="s">
        <v>12</v>
      </c>
      <c r="H1894" s="4" t="s">
        <v>11</v>
      </c>
      <c r="I1894" s="4" t="s">
        <v>7</v>
      </c>
    </row>
    <row r="1895" spans="1:7">
      <c r="A1895" t="n">
        <v>17662</v>
      </c>
      <c r="B1895" s="38" t="n">
        <v>45</v>
      </c>
      <c r="C1895" s="7" t="n">
        <v>4</v>
      </c>
      <c r="D1895" s="7" t="n">
        <v>3</v>
      </c>
      <c r="E1895" s="7" t="n">
        <v>350.829986572266</v>
      </c>
      <c r="F1895" s="7" t="n">
        <v>213</v>
      </c>
      <c r="G1895" s="7" t="n">
        <v>352</v>
      </c>
      <c r="H1895" s="7" t="n">
        <v>0</v>
      </c>
      <c r="I1895" s="7" t="n">
        <v>1</v>
      </c>
    </row>
    <row r="1896" spans="1:7">
      <c r="A1896" t="s">
        <v>4</v>
      </c>
      <c r="B1896" s="4" t="s">
        <v>5</v>
      </c>
      <c r="C1896" s="4" t="s">
        <v>7</v>
      </c>
      <c r="D1896" s="4" t="s">
        <v>7</v>
      </c>
      <c r="E1896" s="4" t="s">
        <v>12</v>
      </c>
      <c r="F1896" s="4" t="s">
        <v>11</v>
      </c>
    </row>
    <row r="1897" spans="1:7">
      <c r="A1897" t="n">
        <v>17680</v>
      </c>
      <c r="B1897" s="38" t="n">
        <v>45</v>
      </c>
      <c r="C1897" s="7" t="n">
        <v>5</v>
      </c>
      <c r="D1897" s="7" t="n">
        <v>3</v>
      </c>
      <c r="E1897" s="7" t="n">
        <v>9.69999980926514</v>
      </c>
      <c r="F1897" s="7" t="n">
        <v>0</v>
      </c>
    </row>
    <row r="1898" spans="1:7">
      <c r="A1898" t="s">
        <v>4</v>
      </c>
      <c r="B1898" s="4" t="s">
        <v>5</v>
      </c>
      <c r="C1898" s="4" t="s">
        <v>7</v>
      </c>
      <c r="D1898" s="4" t="s">
        <v>7</v>
      </c>
      <c r="E1898" s="4" t="s">
        <v>12</v>
      </c>
      <c r="F1898" s="4" t="s">
        <v>11</v>
      </c>
    </row>
    <row r="1899" spans="1:7">
      <c r="A1899" t="n">
        <v>17689</v>
      </c>
      <c r="B1899" s="38" t="n">
        <v>45</v>
      </c>
      <c r="C1899" s="7" t="n">
        <v>11</v>
      </c>
      <c r="D1899" s="7" t="n">
        <v>3</v>
      </c>
      <c r="E1899" s="7" t="n">
        <v>38</v>
      </c>
      <c r="F1899" s="7" t="n">
        <v>0</v>
      </c>
    </row>
    <row r="1900" spans="1:7">
      <c r="A1900" t="s">
        <v>4</v>
      </c>
      <c r="B1900" s="4" t="s">
        <v>5</v>
      </c>
      <c r="C1900" s="4" t="s">
        <v>7</v>
      </c>
      <c r="D1900" s="4" t="s">
        <v>7</v>
      </c>
      <c r="E1900" s="4" t="s">
        <v>12</v>
      </c>
      <c r="F1900" s="4" t="s">
        <v>12</v>
      </c>
      <c r="G1900" s="4" t="s">
        <v>12</v>
      </c>
      <c r="H1900" s="4" t="s">
        <v>11</v>
      </c>
    </row>
    <row r="1901" spans="1:7">
      <c r="A1901" t="n">
        <v>17698</v>
      </c>
      <c r="B1901" s="38" t="n">
        <v>45</v>
      </c>
      <c r="C1901" s="7" t="n">
        <v>2</v>
      </c>
      <c r="D1901" s="7" t="n">
        <v>3</v>
      </c>
      <c r="E1901" s="7" t="n">
        <v>-0.0199999995529652</v>
      </c>
      <c r="F1901" s="7" t="n">
        <v>32.439998626709</v>
      </c>
      <c r="G1901" s="7" t="n">
        <v>-51.9000015258789</v>
      </c>
      <c r="H1901" s="7" t="n">
        <v>15000</v>
      </c>
    </row>
    <row r="1902" spans="1:7">
      <c r="A1902" t="s">
        <v>4</v>
      </c>
      <c r="B1902" s="4" t="s">
        <v>5</v>
      </c>
      <c r="C1902" s="4" t="s">
        <v>7</v>
      </c>
      <c r="D1902" s="4" t="s">
        <v>7</v>
      </c>
      <c r="E1902" s="4" t="s">
        <v>12</v>
      </c>
      <c r="F1902" s="4" t="s">
        <v>12</v>
      </c>
      <c r="G1902" s="4" t="s">
        <v>12</v>
      </c>
      <c r="H1902" s="4" t="s">
        <v>11</v>
      </c>
      <c r="I1902" s="4" t="s">
        <v>7</v>
      </c>
    </row>
    <row r="1903" spans="1:7">
      <c r="A1903" t="n">
        <v>17715</v>
      </c>
      <c r="B1903" s="38" t="n">
        <v>45</v>
      </c>
      <c r="C1903" s="7" t="n">
        <v>4</v>
      </c>
      <c r="D1903" s="7" t="n">
        <v>3</v>
      </c>
      <c r="E1903" s="7" t="n">
        <v>343.529998779297</v>
      </c>
      <c r="F1903" s="7" t="n">
        <v>183</v>
      </c>
      <c r="G1903" s="7" t="n">
        <v>352</v>
      </c>
      <c r="H1903" s="7" t="n">
        <v>15000</v>
      </c>
      <c r="I1903" s="7" t="n">
        <v>1</v>
      </c>
    </row>
    <row r="1904" spans="1:7">
      <c r="A1904" t="s">
        <v>4</v>
      </c>
      <c r="B1904" s="4" t="s">
        <v>5</v>
      </c>
      <c r="C1904" s="4" t="s">
        <v>7</v>
      </c>
      <c r="D1904" s="4" t="s">
        <v>7</v>
      </c>
      <c r="E1904" s="4" t="s">
        <v>12</v>
      </c>
      <c r="F1904" s="4" t="s">
        <v>11</v>
      </c>
    </row>
    <row r="1905" spans="1:9">
      <c r="A1905" t="n">
        <v>17733</v>
      </c>
      <c r="B1905" s="38" t="n">
        <v>45</v>
      </c>
      <c r="C1905" s="7" t="n">
        <v>5</v>
      </c>
      <c r="D1905" s="7" t="n">
        <v>3</v>
      </c>
      <c r="E1905" s="7" t="n">
        <v>9</v>
      </c>
      <c r="F1905" s="7" t="n">
        <v>15000</v>
      </c>
    </row>
    <row r="1906" spans="1:9">
      <c r="A1906" t="s">
        <v>4</v>
      </c>
      <c r="B1906" s="4" t="s">
        <v>5</v>
      </c>
      <c r="C1906" s="4" t="s">
        <v>7</v>
      </c>
      <c r="D1906" s="4" t="s">
        <v>7</v>
      </c>
      <c r="E1906" s="4" t="s">
        <v>12</v>
      </c>
      <c r="F1906" s="4" t="s">
        <v>11</v>
      </c>
    </row>
    <row r="1907" spans="1:9">
      <c r="A1907" t="n">
        <v>17742</v>
      </c>
      <c r="B1907" s="38" t="n">
        <v>45</v>
      </c>
      <c r="C1907" s="7" t="n">
        <v>11</v>
      </c>
      <c r="D1907" s="7" t="n">
        <v>3</v>
      </c>
      <c r="E1907" s="7" t="n">
        <v>38</v>
      </c>
      <c r="F1907" s="7" t="n">
        <v>15000</v>
      </c>
    </row>
    <row r="1908" spans="1:9">
      <c r="A1908" t="s">
        <v>4</v>
      </c>
      <c r="B1908" s="4" t="s">
        <v>5</v>
      </c>
      <c r="C1908" s="4" t="s">
        <v>7</v>
      </c>
      <c r="D1908" s="4" t="s">
        <v>11</v>
      </c>
      <c r="E1908" s="4" t="s">
        <v>13</v>
      </c>
      <c r="F1908" s="4" t="s">
        <v>11</v>
      </c>
    </row>
    <row r="1909" spans="1:9">
      <c r="A1909" t="n">
        <v>17751</v>
      </c>
      <c r="B1909" s="9" t="n">
        <v>50</v>
      </c>
      <c r="C1909" s="7" t="n">
        <v>3</v>
      </c>
      <c r="D1909" s="7" t="n">
        <v>4525</v>
      </c>
      <c r="E1909" s="7" t="n">
        <v>1050253722</v>
      </c>
      <c r="F1909" s="7" t="n">
        <v>1000</v>
      </c>
    </row>
    <row r="1910" spans="1:9">
      <c r="A1910" t="s">
        <v>4</v>
      </c>
      <c r="B1910" s="4" t="s">
        <v>5</v>
      </c>
      <c r="C1910" s="4" t="s">
        <v>7</v>
      </c>
      <c r="D1910" s="4" t="s">
        <v>7</v>
      </c>
      <c r="E1910" s="4" t="s">
        <v>12</v>
      </c>
      <c r="F1910" s="4" t="s">
        <v>12</v>
      </c>
      <c r="G1910" s="4" t="s">
        <v>12</v>
      </c>
      <c r="H1910" s="4" t="s">
        <v>11</v>
      </c>
    </row>
    <row r="1911" spans="1:9">
      <c r="A1911" t="n">
        <v>17761</v>
      </c>
      <c r="B1911" s="38" t="n">
        <v>45</v>
      </c>
      <c r="C1911" s="7" t="n">
        <v>2</v>
      </c>
      <c r="D1911" s="7" t="n">
        <v>3</v>
      </c>
      <c r="E1911" s="7" t="n">
        <v>-0.0500000007450581</v>
      </c>
      <c r="F1911" s="7" t="n">
        <v>33.3199996948242</v>
      </c>
      <c r="G1911" s="7" t="n">
        <v>-52.3499984741211</v>
      </c>
      <c r="H1911" s="7" t="n">
        <v>0</v>
      </c>
    </row>
    <row r="1912" spans="1:9">
      <c r="A1912" t="s">
        <v>4</v>
      </c>
      <c r="B1912" s="4" t="s">
        <v>5</v>
      </c>
      <c r="C1912" s="4" t="s">
        <v>7</v>
      </c>
      <c r="D1912" s="4" t="s">
        <v>7</v>
      </c>
      <c r="E1912" s="4" t="s">
        <v>12</v>
      </c>
      <c r="F1912" s="4" t="s">
        <v>12</v>
      </c>
      <c r="G1912" s="4" t="s">
        <v>12</v>
      </c>
      <c r="H1912" s="4" t="s">
        <v>11</v>
      </c>
      <c r="I1912" s="4" t="s">
        <v>7</v>
      </c>
    </row>
    <row r="1913" spans="1:9">
      <c r="A1913" t="n">
        <v>17778</v>
      </c>
      <c r="B1913" s="38" t="n">
        <v>45</v>
      </c>
      <c r="C1913" s="7" t="n">
        <v>4</v>
      </c>
      <c r="D1913" s="7" t="n">
        <v>3</v>
      </c>
      <c r="E1913" s="7" t="n">
        <v>350.690002441406</v>
      </c>
      <c r="F1913" s="7" t="n">
        <v>177.479995727539</v>
      </c>
      <c r="G1913" s="7" t="n">
        <v>350</v>
      </c>
      <c r="H1913" s="7" t="n">
        <v>0</v>
      </c>
      <c r="I1913" s="7" t="n">
        <v>1</v>
      </c>
    </row>
    <row r="1914" spans="1:9">
      <c r="A1914" t="s">
        <v>4</v>
      </c>
      <c r="B1914" s="4" t="s">
        <v>5</v>
      </c>
      <c r="C1914" s="4" t="s">
        <v>7</v>
      </c>
      <c r="D1914" s="4" t="s">
        <v>7</v>
      </c>
      <c r="E1914" s="4" t="s">
        <v>12</v>
      </c>
      <c r="F1914" s="4" t="s">
        <v>11</v>
      </c>
    </row>
    <row r="1915" spans="1:9">
      <c r="A1915" t="n">
        <v>17796</v>
      </c>
      <c r="B1915" s="38" t="n">
        <v>45</v>
      </c>
      <c r="C1915" s="7" t="n">
        <v>5</v>
      </c>
      <c r="D1915" s="7" t="n">
        <v>3</v>
      </c>
      <c r="E1915" s="7" t="n">
        <v>8.89999961853027</v>
      </c>
      <c r="F1915" s="7" t="n">
        <v>0</v>
      </c>
    </row>
    <row r="1916" spans="1:9">
      <c r="A1916" t="s">
        <v>4</v>
      </c>
      <c r="B1916" s="4" t="s">
        <v>5</v>
      </c>
      <c r="C1916" s="4" t="s">
        <v>7</v>
      </c>
      <c r="D1916" s="4" t="s">
        <v>7</v>
      </c>
      <c r="E1916" s="4" t="s">
        <v>12</v>
      </c>
      <c r="F1916" s="4" t="s">
        <v>11</v>
      </c>
    </row>
    <row r="1917" spans="1:9">
      <c r="A1917" t="n">
        <v>17805</v>
      </c>
      <c r="B1917" s="38" t="n">
        <v>45</v>
      </c>
      <c r="C1917" s="7" t="n">
        <v>11</v>
      </c>
      <c r="D1917" s="7" t="n">
        <v>3</v>
      </c>
      <c r="E1917" s="7" t="n">
        <v>30</v>
      </c>
      <c r="F1917" s="7" t="n">
        <v>0</v>
      </c>
    </row>
    <row r="1918" spans="1:9">
      <c r="A1918" t="s">
        <v>4</v>
      </c>
      <c r="B1918" s="4" t="s">
        <v>5</v>
      </c>
      <c r="C1918" s="4" t="s">
        <v>7</v>
      </c>
      <c r="D1918" s="4" t="s">
        <v>7</v>
      </c>
      <c r="E1918" s="4" t="s">
        <v>12</v>
      </c>
      <c r="F1918" s="4" t="s">
        <v>12</v>
      </c>
      <c r="G1918" s="4" t="s">
        <v>12</v>
      </c>
      <c r="H1918" s="4" t="s">
        <v>11</v>
      </c>
    </row>
    <row r="1919" spans="1:9">
      <c r="A1919" t="n">
        <v>17814</v>
      </c>
      <c r="B1919" s="38" t="n">
        <v>45</v>
      </c>
      <c r="C1919" s="7" t="n">
        <v>2</v>
      </c>
      <c r="D1919" s="7" t="n">
        <v>3</v>
      </c>
      <c r="E1919" s="7" t="n">
        <v>-0.0199999995529652</v>
      </c>
      <c r="F1919" s="7" t="n">
        <v>31.4200000762939</v>
      </c>
      <c r="G1919" s="7" t="n">
        <v>-53.3899993896484</v>
      </c>
      <c r="H1919" s="7" t="n">
        <v>4000</v>
      </c>
    </row>
    <row r="1920" spans="1:9">
      <c r="A1920" t="s">
        <v>4</v>
      </c>
      <c r="B1920" s="4" t="s">
        <v>5</v>
      </c>
      <c r="C1920" s="4" t="s">
        <v>7</v>
      </c>
      <c r="D1920" s="4" t="s">
        <v>7</v>
      </c>
      <c r="E1920" s="4" t="s">
        <v>12</v>
      </c>
      <c r="F1920" s="4" t="s">
        <v>12</v>
      </c>
      <c r="G1920" s="4" t="s">
        <v>12</v>
      </c>
      <c r="H1920" s="4" t="s">
        <v>11</v>
      </c>
      <c r="I1920" s="4" t="s">
        <v>7</v>
      </c>
    </row>
    <row r="1921" spans="1:9">
      <c r="A1921" t="n">
        <v>17831</v>
      </c>
      <c r="B1921" s="38" t="n">
        <v>45</v>
      </c>
      <c r="C1921" s="7" t="n">
        <v>4</v>
      </c>
      <c r="D1921" s="7" t="n">
        <v>3</v>
      </c>
      <c r="E1921" s="7" t="n">
        <v>354.529998779297</v>
      </c>
      <c r="F1921" s="7" t="n">
        <v>187.360000610352</v>
      </c>
      <c r="G1921" s="7" t="n">
        <v>350</v>
      </c>
      <c r="H1921" s="7" t="n">
        <v>4000</v>
      </c>
      <c r="I1921" s="7" t="n">
        <v>1</v>
      </c>
    </row>
    <row r="1922" spans="1:9">
      <c r="A1922" t="s">
        <v>4</v>
      </c>
      <c r="B1922" s="4" t="s">
        <v>5</v>
      </c>
      <c r="C1922" s="4" t="s">
        <v>7</v>
      </c>
      <c r="D1922" s="4" t="s">
        <v>7</v>
      </c>
      <c r="E1922" s="4" t="s">
        <v>12</v>
      </c>
      <c r="F1922" s="4" t="s">
        <v>11</v>
      </c>
    </row>
    <row r="1923" spans="1:9">
      <c r="A1923" t="n">
        <v>17849</v>
      </c>
      <c r="B1923" s="38" t="n">
        <v>45</v>
      </c>
      <c r="C1923" s="7" t="n">
        <v>5</v>
      </c>
      <c r="D1923" s="7" t="n">
        <v>3</v>
      </c>
      <c r="E1923" s="7" t="n">
        <v>7.90000009536743</v>
      </c>
      <c r="F1923" s="7" t="n">
        <v>15000</v>
      </c>
    </row>
    <row r="1924" spans="1:9">
      <c r="A1924" t="s">
        <v>4</v>
      </c>
      <c r="B1924" s="4" t="s">
        <v>5</v>
      </c>
      <c r="C1924" s="4" t="s">
        <v>7</v>
      </c>
      <c r="D1924" s="4" t="s">
        <v>7</v>
      </c>
      <c r="E1924" s="4" t="s">
        <v>12</v>
      </c>
      <c r="F1924" s="4" t="s">
        <v>11</v>
      </c>
    </row>
    <row r="1925" spans="1:9">
      <c r="A1925" t="n">
        <v>17858</v>
      </c>
      <c r="B1925" s="38" t="n">
        <v>45</v>
      </c>
      <c r="C1925" s="7" t="n">
        <v>11</v>
      </c>
      <c r="D1925" s="7" t="n">
        <v>3</v>
      </c>
      <c r="E1925" s="7" t="n">
        <v>27.1000003814697</v>
      </c>
      <c r="F1925" s="7" t="n">
        <v>15000</v>
      </c>
    </row>
    <row r="1926" spans="1:9">
      <c r="A1926" t="s">
        <v>4</v>
      </c>
      <c r="B1926" s="4" t="s">
        <v>5</v>
      </c>
      <c r="C1926" s="4" t="s">
        <v>11</v>
      </c>
      <c r="D1926" s="4" t="s">
        <v>13</v>
      </c>
    </row>
    <row r="1927" spans="1:9">
      <c r="A1927" t="n">
        <v>17867</v>
      </c>
      <c r="B1927" s="42" t="n">
        <v>44</v>
      </c>
      <c r="C1927" s="7" t="n">
        <v>0</v>
      </c>
      <c r="D1927" s="7" t="n">
        <v>1</v>
      </c>
    </row>
    <row r="1928" spans="1:9">
      <c r="A1928" t="s">
        <v>4</v>
      </c>
      <c r="B1928" s="4" t="s">
        <v>5</v>
      </c>
      <c r="C1928" s="4" t="s">
        <v>11</v>
      </c>
      <c r="D1928" s="4" t="s">
        <v>13</v>
      </c>
    </row>
    <row r="1929" spans="1:9">
      <c r="A1929" t="n">
        <v>17874</v>
      </c>
      <c r="B1929" s="42" t="n">
        <v>44</v>
      </c>
      <c r="C1929" s="7" t="n">
        <v>11</v>
      </c>
      <c r="D1929" s="7" t="n">
        <v>1</v>
      </c>
    </row>
    <row r="1930" spans="1:9">
      <c r="A1930" t="s">
        <v>4</v>
      </c>
      <c r="B1930" s="4" t="s">
        <v>5</v>
      </c>
      <c r="C1930" s="4" t="s">
        <v>11</v>
      </c>
      <c r="D1930" s="4" t="s">
        <v>13</v>
      </c>
    </row>
    <row r="1931" spans="1:9">
      <c r="A1931" t="n">
        <v>17881</v>
      </c>
      <c r="B1931" s="42" t="n">
        <v>44</v>
      </c>
      <c r="C1931" s="7" t="n">
        <v>1</v>
      </c>
      <c r="D1931" s="7" t="n">
        <v>1</v>
      </c>
    </row>
    <row r="1932" spans="1:9">
      <c r="A1932" t="s">
        <v>4</v>
      </c>
      <c r="B1932" s="4" t="s">
        <v>5</v>
      </c>
      <c r="C1932" s="4" t="s">
        <v>11</v>
      </c>
      <c r="D1932" s="4" t="s">
        <v>13</v>
      </c>
    </row>
    <row r="1933" spans="1:9">
      <c r="A1933" t="n">
        <v>17888</v>
      </c>
      <c r="B1933" s="42" t="n">
        <v>44</v>
      </c>
      <c r="C1933" s="7" t="n">
        <v>2</v>
      </c>
      <c r="D1933" s="7" t="n">
        <v>1</v>
      </c>
    </row>
    <row r="1934" spans="1:9">
      <c r="A1934" t="s">
        <v>4</v>
      </c>
      <c r="B1934" s="4" t="s">
        <v>5</v>
      </c>
      <c r="C1934" s="4" t="s">
        <v>11</v>
      </c>
      <c r="D1934" s="4" t="s">
        <v>13</v>
      </c>
    </row>
    <row r="1935" spans="1:9">
      <c r="A1935" t="n">
        <v>17895</v>
      </c>
      <c r="B1935" s="42" t="n">
        <v>44</v>
      </c>
      <c r="C1935" s="7" t="n">
        <v>3</v>
      </c>
      <c r="D1935" s="7" t="n">
        <v>1</v>
      </c>
    </row>
    <row r="1936" spans="1:9">
      <c r="A1936" t="s">
        <v>4</v>
      </c>
      <c r="B1936" s="4" t="s">
        <v>5</v>
      </c>
      <c r="C1936" s="4" t="s">
        <v>11</v>
      </c>
      <c r="D1936" s="4" t="s">
        <v>13</v>
      </c>
    </row>
    <row r="1937" spans="1:9">
      <c r="A1937" t="n">
        <v>17902</v>
      </c>
      <c r="B1937" s="42" t="n">
        <v>44</v>
      </c>
      <c r="C1937" s="7" t="n">
        <v>4</v>
      </c>
      <c r="D1937" s="7" t="n">
        <v>1</v>
      </c>
    </row>
    <row r="1938" spans="1:9">
      <c r="A1938" t="s">
        <v>4</v>
      </c>
      <c r="B1938" s="4" t="s">
        <v>5</v>
      </c>
      <c r="C1938" s="4" t="s">
        <v>11</v>
      </c>
      <c r="D1938" s="4" t="s">
        <v>13</v>
      </c>
    </row>
    <row r="1939" spans="1:9">
      <c r="A1939" t="n">
        <v>17909</v>
      </c>
      <c r="B1939" s="42" t="n">
        <v>44</v>
      </c>
      <c r="C1939" s="7" t="n">
        <v>5</v>
      </c>
      <c r="D1939" s="7" t="n">
        <v>1</v>
      </c>
    </row>
    <row r="1940" spans="1:9">
      <c r="A1940" t="s">
        <v>4</v>
      </c>
      <c r="B1940" s="4" t="s">
        <v>5</v>
      </c>
      <c r="C1940" s="4" t="s">
        <v>11</v>
      </c>
      <c r="D1940" s="4" t="s">
        <v>13</v>
      </c>
    </row>
    <row r="1941" spans="1:9">
      <c r="A1941" t="n">
        <v>17916</v>
      </c>
      <c r="B1941" s="42" t="n">
        <v>44</v>
      </c>
      <c r="C1941" s="7" t="n">
        <v>6</v>
      </c>
      <c r="D1941" s="7" t="n">
        <v>1</v>
      </c>
    </row>
    <row r="1942" spans="1:9">
      <c r="A1942" t="s">
        <v>4</v>
      </c>
      <c r="B1942" s="4" t="s">
        <v>5</v>
      </c>
      <c r="C1942" s="4" t="s">
        <v>11</v>
      </c>
      <c r="D1942" s="4" t="s">
        <v>13</v>
      </c>
    </row>
    <row r="1943" spans="1:9">
      <c r="A1943" t="n">
        <v>17923</v>
      </c>
      <c r="B1943" s="42" t="n">
        <v>44</v>
      </c>
      <c r="C1943" s="7" t="n">
        <v>7</v>
      </c>
      <c r="D1943" s="7" t="n">
        <v>1</v>
      </c>
    </row>
    <row r="1944" spans="1:9">
      <c r="A1944" t="s">
        <v>4</v>
      </c>
      <c r="B1944" s="4" t="s">
        <v>5</v>
      </c>
      <c r="C1944" s="4" t="s">
        <v>11</v>
      </c>
      <c r="D1944" s="4" t="s">
        <v>13</v>
      </c>
    </row>
    <row r="1945" spans="1:9">
      <c r="A1945" t="n">
        <v>17930</v>
      </c>
      <c r="B1945" s="42" t="n">
        <v>44</v>
      </c>
      <c r="C1945" s="7" t="n">
        <v>8</v>
      </c>
      <c r="D1945" s="7" t="n">
        <v>1</v>
      </c>
    </row>
    <row r="1946" spans="1:9">
      <c r="A1946" t="s">
        <v>4</v>
      </c>
      <c r="B1946" s="4" t="s">
        <v>5</v>
      </c>
      <c r="C1946" s="4" t="s">
        <v>11</v>
      </c>
      <c r="D1946" s="4" t="s">
        <v>13</v>
      </c>
    </row>
    <row r="1947" spans="1:9">
      <c r="A1947" t="n">
        <v>17937</v>
      </c>
      <c r="B1947" s="42" t="n">
        <v>44</v>
      </c>
      <c r="C1947" s="7" t="n">
        <v>9</v>
      </c>
      <c r="D1947" s="7" t="n">
        <v>1</v>
      </c>
    </row>
    <row r="1948" spans="1:9">
      <c r="A1948" t="s">
        <v>4</v>
      </c>
      <c r="B1948" s="4" t="s">
        <v>5</v>
      </c>
      <c r="C1948" s="4" t="s">
        <v>11</v>
      </c>
      <c r="D1948" s="4" t="s">
        <v>13</v>
      </c>
    </row>
    <row r="1949" spans="1:9">
      <c r="A1949" t="n">
        <v>17944</v>
      </c>
      <c r="B1949" s="42" t="n">
        <v>44</v>
      </c>
      <c r="C1949" s="7" t="n">
        <v>7033</v>
      </c>
      <c r="D1949" s="7" t="n">
        <v>1</v>
      </c>
    </row>
    <row r="1950" spans="1:9">
      <c r="A1950" t="s">
        <v>4</v>
      </c>
      <c r="B1950" s="4" t="s">
        <v>5</v>
      </c>
      <c r="C1950" s="4" t="s">
        <v>11</v>
      </c>
      <c r="D1950" s="4" t="s">
        <v>13</v>
      </c>
    </row>
    <row r="1951" spans="1:9">
      <c r="A1951" t="n">
        <v>17951</v>
      </c>
      <c r="B1951" s="42" t="n">
        <v>44</v>
      </c>
      <c r="C1951" s="7" t="n">
        <v>7032</v>
      </c>
      <c r="D1951" s="7" t="n">
        <v>1</v>
      </c>
    </row>
    <row r="1952" spans="1:9">
      <c r="A1952" t="s">
        <v>4</v>
      </c>
      <c r="B1952" s="4" t="s">
        <v>5</v>
      </c>
      <c r="C1952" s="4" t="s">
        <v>7</v>
      </c>
      <c r="D1952" s="4" t="s">
        <v>11</v>
      </c>
      <c r="E1952" s="4" t="s">
        <v>8</v>
      </c>
      <c r="F1952" s="4" t="s">
        <v>8</v>
      </c>
      <c r="G1952" s="4" t="s">
        <v>8</v>
      </c>
      <c r="H1952" s="4" t="s">
        <v>8</v>
      </c>
    </row>
    <row r="1953" spans="1:8">
      <c r="A1953" t="n">
        <v>17958</v>
      </c>
      <c r="B1953" s="30" t="n">
        <v>51</v>
      </c>
      <c r="C1953" s="7" t="n">
        <v>3</v>
      </c>
      <c r="D1953" s="7" t="n">
        <v>0</v>
      </c>
      <c r="E1953" s="7" t="s">
        <v>230</v>
      </c>
      <c r="F1953" s="7" t="s">
        <v>121</v>
      </c>
      <c r="G1953" s="7" t="s">
        <v>122</v>
      </c>
      <c r="H1953" s="7" t="s">
        <v>123</v>
      </c>
    </row>
    <row r="1954" spans="1:8">
      <c r="A1954" t="s">
        <v>4</v>
      </c>
      <c r="B1954" s="4" t="s">
        <v>5</v>
      </c>
      <c r="C1954" s="4" t="s">
        <v>7</v>
      </c>
      <c r="D1954" s="4" t="s">
        <v>11</v>
      </c>
      <c r="E1954" s="4" t="s">
        <v>8</v>
      </c>
      <c r="F1954" s="4" t="s">
        <v>8</v>
      </c>
      <c r="G1954" s="4" t="s">
        <v>8</v>
      </c>
      <c r="H1954" s="4" t="s">
        <v>8</v>
      </c>
    </row>
    <row r="1955" spans="1:8">
      <c r="A1955" t="n">
        <v>17979</v>
      </c>
      <c r="B1955" s="30" t="n">
        <v>51</v>
      </c>
      <c r="C1955" s="7" t="n">
        <v>3</v>
      </c>
      <c r="D1955" s="7" t="n">
        <v>11</v>
      </c>
      <c r="E1955" s="7" t="s">
        <v>230</v>
      </c>
      <c r="F1955" s="7" t="s">
        <v>121</v>
      </c>
      <c r="G1955" s="7" t="s">
        <v>122</v>
      </c>
      <c r="H1955" s="7" t="s">
        <v>123</v>
      </c>
    </row>
    <row r="1956" spans="1:8">
      <c r="A1956" t="s">
        <v>4</v>
      </c>
      <c r="B1956" s="4" t="s">
        <v>5</v>
      </c>
      <c r="C1956" s="4" t="s">
        <v>7</v>
      </c>
      <c r="D1956" s="4" t="s">
        <v>11</v>
      </c>
      <c r="E1956" s="4" t="s">
        <v>8</v>
      </c>
      <c r="F1956" s="4" t="s">
        <v>8</v>
      </c>
      <c r="G1956" s="4" t="s">
        <v>8</v>
      </c>
      <c r="H1956" s="4" t="s">
        <v>8</v>
      </c>
    </row>
    <row r="1957" spans="1:8">
      <c r="A1957" t="n">
        <v>18000</v>
      </c>
      <c r="B1957" s="30" t="n">
        <v>51</v>
      </c>
      <c r="C1957" s="7" t="n">
        <v>3</v>
      </c>
      <c r="D1957" s="7" t="n">
        <v>1</v>
      </c>
      <c r="E1957" s="7" t="s">
        <v>230</v>
      </c>
      <c r="F1957" s="7" t="s">
        <v>121</v>
      </c>
      <c r="G1957" s="7" t="s">
        <v>122</v>
      </c>
      <c r="H1957" s="7" t="s">
        <v>123</v>
      </c>
    </row>
    <row r="1958" spans="1:8">
      <c r="A1958" t="s">
        <v>4</v>
      </c>
      <c r="B1958" s="4" t="s">
        <v>5</v>
      </c>
      <c r="C1958" s="4" t="s">
        <v>7</v>
      </c>
      <c r="D1958" s="4" t="s">
        <v>11</v>
      </c>
      <c r="E1958" s="4" t="s">
        <v>8</v>
      </c>
      <c r="F1958" s="4" t="s">
        <v>8</v>
      </c>
      <c r="G1958" s="4" t="s">
        <v>8</v>
      </c>
      <c r="H1958" s="4" t="s">
        <v>8</v>
      </c>
    </row>
    <row r="1959" spans="1:8">
      <c r="A1959" t="n">
        <v>18021</v>
      </c>
      <c r="B1959" s="30" t="n">
        <v>51</v>
      </c>
      <c r="C1959" s="7" t="n">
        <v>3</v>
      </c>
      <c r="D1959" s="7" t="n">
        <v>2</v>
      </c>
      <c r="E1959" s="7" t="s">
        <v>230</v>
      </c>
      <c r="F1959" s="7" t="s">
        <v>121</v>
      </c>
      <c r="G1959" s="7" t="s">
        <v>122</v>
      </c>
      <c r="H1959" s="7" t="s">
        <v>123</v>
      </c>
    </row>
    <row r="1960" spans="1:8">
      <c r="A1960" t="s">
        <v>4</v>
      </c>
      <c r="B1960" s="4" t="s">
        <v>5</v>
      </c>
      <c r="C1960" s="4" t="s">
        <v>7</v>
      </c>
      <c r="D1960" s="4" t="s">
        <v>11</v>
      </c>
      <c r="E1960" s="4" t="s">
        <v>8</v>
      </c>
      <c r="F1960" s="4" t="s">
        <v>8</v>
      </c>
      <c r="G1960" s="4" t="s">
        <v>8</v>
      </c>
      <c r="H1960" s="4" t="s">
        <v>8</v>
      </c>
    </row>
    <row r="1961" spans="1:8">
      <c r="A1961" t="n">
        <v>18042</v>
      </c>
      <c r="B1961" s="30" t="n">
        <v>51</v>
      </c>
      <c r="C1961" s="7" t="n">
        <v>3</v>
      </c>
      <c r="D1961" s="7" t="n">
        <v>3</v>
      </c>
      <c r="E1961" s="7" t="s">
        <v>230</v>
      </c>
      <c r="F1961" s="7" t="s">
        <v>121</v>
      </c>
      <c r="G1961" s="7" t="s">
        <v>122</v>
      </c>
      <c r="H1961" s="7" t="s">
        <v>123</v>
      </c>
    </row>
    <row r="1962" spans="1:8">
      <c r="A1962" t="s">
        <v>4</v>
      </c>
      <c r="B1962" s="4" t="s">
        <v>5</v>
      </c>
      <c r="C1962" s="4" t="s">
        <v>7</v>
      </c>
      <c r="D1962" s="4" t="s">
        <v>11</v>
      </c>
      <c r="E1962" s="4" t="s">
        <v>8</v>
      </c>
      <c r="F1962" s="4" t="s">
        <v>8</v>
      </c>
      <c r="G1962" s="4" t="s">
        <v>8</v>
      </c>
      <c r="H1962" s="4" t="s">
        <v>8</v>
      </c>
    </row>
    <row r="1963" spans="1:8">
      <c r="A1963" t="n">
        <v>18063</v>
      </c>
      <c r="B1963" s="30" t="n">
        <v>51</v>
      </c>
      <c r="C1963" s="7" t="n">
        <v>3</v>
      </c>
      <c r="D1963" s="7" t="n">
        <v>4</v>
      </c>
      <c r="E1963" s="7" t="s">
        <v>230</v>
      </c>
      <c r="F1963" s="7" t="s">
        <v>121</v>
      </c>
      <c r="G1963" s="7" t="s">
        <v>122</v>
      </c>
      <c r="H1963" s="7" t="s">
        <v>123</v>
      </c>
    </row>
    <row r="1964" spans="1:8">
      <c r="A1964" t="s">
        <v>4</v>
      </c>
      <c r="B1964" s="4" t="s">
        <v>5</v>
      </c>
      <c r="C1964" s="4" t="s">
        <v>7</v>
      </c>
      <c r="D1964" s="4" t="s">
        <v>11</v>
      </c>
      <c r="E1964" s="4" t="s">
        <v>8</v>
      </c>
      <c r="F1964" s="4" t="s">
        <v>8</v>
      </c>
      <c r="G1964" s="4" t="s">
        <v>8</v>
      </c>
      <c r="H1964" s="4" t="s">
        <v>8</v>
      </c>
    </row>
    <row r="1965" spans="1:8">
      <c r="A1965" t="n">
        <v>18084</v>
      </c>
      <c r="B1965" s="30" t="n">
        <v>51</v>
      </c>
      <c r="C1965" s="7" t="n">
        <v>3</v>
      </c>
      <c r="D1965" s="7" t="n">
        <v>5</v>
      </c>
      <c r="E1965" s="7" t="s">
        <v>230</v>
      </c>
      <c r="F1965" s="7" t="s">
        <v>121</v>
      </c>
      <c r="G1965" s="7" t="s">
        <v>122</v>
      </c>
      <c r="H1965" s="7" t="s">
        <v>123</v>
      </c>
    </row>
    <row r="1966" spans="1:8">
      <c r="A1966" t="s">
        <v>4</v>
      </c>
      <c r="B1966" s="4" t="s">
        <v>5</v>
      </c>
      <c r="C1966" s="4" t="s">
        <v>7</v>
      </c>
      <c r="D1966" s="4" t="s">
        <v>11</v>
      </c>
      <c r="E1966" s="4" t="s">
        <v>8</v>
      </c>
      <c r="F1966" s="4" t="s">
        <v>8</v>
      </c>
      <c r="G1966" s="4" t="s">
        <v>8</v>
      </c>
      <c r="H1966" s="4" t="s">
        <v>8</v>
      </c>
    </row>
    <row r="1967" spans="1:8">
      <c r="A1967" t="n">
        <v>18105</v>
      </c>
      <c r="B1967" s="30" t="n">
        <v>51</v>
      </c>
      <c r="C1967" s="7" t="n">
        <v>3</v>
      </c>
      <c r="D1967" s="7" t="n">
        <v>6</v>
      </c>
      <c r="E1967" s="7" t="s">
        <v>230</v>
      </c>
      <c r="F1967" s="7" t="s">
        <v>121</v>
      </c>
      <c r="G1967" s="7" t="s">
        <v>122</v>
      </c>
      <c r="H1967" s="7" t="s">
        <v>123</v>
      </c>
    </row>
    <row r="1968" spans="1:8">
      <c r="A1968" t="s">
        <v>4</v>
      </c>
      <c r="B1968" s="4" t="s">
        <v>5</v>
      </c>
      <c r="C1968" s="4" t="s">
        <v>7</v>
      </c>
      <c r="D1968" s="4" t="s">
        <v>11</v>
      </c>
      <c r="E1968" s="4" t="s">
        <v>8</v>
      </c>
      <c r="F1968" s="4" t="s">
        <v>8</v>
      </c>
      <c r="G1968" s="4" t="s">
        <v>8</v>
      </c>
      <c r="H1968" s="4" t="s">
        <v>8</v>
      </c>
    </row>
    <row r="1969" spans="1:8">
      <c r="A1969" t="n">
        <v>18126</v>
      </c>
      <c r="B1969" s="30" t="n">
        <v>51</v>
      </c>
      <c r="C1969" s="7" t="n">
        <v>3</v>
      </c>
      <c r="D1969" s="7" t="n">
        <v>7</v>
      </c>
      <c r="E1969" s="7" t="s">
        <v>230</v>
      </c>
      <c r="F1969" s="7" t="s">
        <v>121</v>
      </c>
      <c r="G1969" s="7" t="s">
        <v>122</v>
      </c>
      <c r="H1969" s="7" t="s">
        <v>123</v>
      </c>
    </row>
    <row r="1970" spans="1:8">
      <c r="A1970" t="s">
        <v>4</v>
      </c>
      <c r="B1970" s="4" t="s">
        <v>5</v>
      </c>
      <c r="C1970" s="4" t="s">
        <v>7</v>
      </c>
      <c r="D1970" s="4" t="s">
        <v>11</v>
      </c>
      <c r="E1970" s="4" t="s">
        <v>8</v>
      </c>
      <c r="F1970" s="4" t="s">
        <v>8</v>
      </c>
      <c r="G1970" s="4" t="s">
        <v>8</v>
      </c>
      <c r="H1970" s="4" t="s">
        <v>8</v>
      </c>
    </row>
    <row r="1971" spans="1:8">
      <c r="A1971" t="n">
        <v>18147</v>
      </c>
      <c r="B1971" s="30" t="n">
        <v>51</v>
      </c>
      <c r="C1971" s="7" t="n">
        <v>3</v>
      </c>
      <c r="D1971" s="7" t="n">
        <v>8</v>
      </c>
      <c r="E1971" s="7" t="s">
        <v>230</v>
      </c>
      <c r="F1971" s="7" t="s">
        <v>121</v>
      </c>
      <c r="G1971" s="7" t="s">
        <v>122</v>
      </c>
      <c r="H1971" s="7" t="s">
        <v>123</v>
      </c>
    </row>
    <row r="1972" spans="1:8">
      <c r="A1972" t="s">
        <v>4</v>
      </c>
      <c r="B1972" s="4" t="s">
        <v>5</v>
      </c>
      <c r="C1972" s="4" t="s">
        <v>7</v>
      </c>
      <c r="D1972" s="4" t="s">
        <v>11</v>
      </c>
      <c r="E1972" s="4" t="s">
        <v>8</v>
      </c>
      <c r="F1972" s="4" t="s">
        <v>8</v>
      </c>
      <c r="G1972" s="4" t="s">
        <v>8</v>
      </c>
      <c r="H1972" s="4" t="s">
        <v>8</v>
      </c>
    </row>
    <row r="1973" spans="1:8">
      <c r="A1973" t="n">
        <v>18168</v>
      </c>
      <c r="B1973" s="30" t="n">
        <v>51</v>
      </c>
      <c r="C1973" s="7" t="n">
        <v>3</v>
      </c>
      <c r="D1973" s="7" t="n">
        <v>9</v>
      </c>
      <c r="E1973" s="7" t="s">
        <v>230</v>
      </c>
      <c r="F1973" s="7" t="s">
        <v>121</v>
      </c>
      <c r="G1973" s="7" t="s">
        <v>122</v>
      </c>
      <c r="H1973" s="7" t="s">
        <v>123</v>
      </c>
    </row>
    <row r="1974" spans="1:8">
      <c r="A1974" t="s">
        <v>4</v>
      </c>
      <c r="B1974" s="4" t="s">
        <v>5</v>
      </c>
      <c r="C1974" s="4" t="s">
        <v>7</v>
      </c>
      <c r="D1974" s="4" t="s">
        <v>11</v>
      </c>
      <c r="E1974" s="4" t="s">
        <v>8</v>
      </c>
      <c r="F1974" s="4" t="s">
        <v>8</v>
      </c>
      <c r="G1974" s="4" t="s">
        <v>8</v>
      </c>
      <c r="H1974" s="4" t="s">
        <v>8</v>
      </c>
    </row>
    <row r="1975" spans="1:8">
      <c r="A1975" t="n">
        <v>18189</v>
      </c>
      <c r="B1975" s="30" t="n">
        <v>51</v>
      </c>
      <c r="C1975" s="7" t="n">
        <v>3</v>
      </c>
      <c r="D1975" s="7" t="n">
        <v>7032</v>
      </c>
      <c r="E1975" s="7" t="s">
        <v>230</v>
      </c>
      <c r="F1975" s="7" t="s">
        <v>121</v>
      </c>
      <c r="G1975" s="7" t="s">
        <v>122</v>
      </c>
      <c r="H1975" s="7" t="s">
        <v>123</v>
      </c>
    </row>
    <row r="1976" spans="1:8">
      <c r="A1976" t="s">
        <v>4</v>
      </c>
      <c r="B1976" s="4" t="s">
        <v>5</v>
      </c>
      <c r="C1976" s="4" t="s">
        <v>11</v>
      </c>
    </row>
    <row r="1977" spans="1:8">
      <c r="A1977" t="n">
        <v>18210</v>
      </c>
      <c r="B1977" s="25" t="n">
        <v>16</v>
      </c>
      <c r="C1977" s="7" t="n">
        <v>4000</v>
      </c>
    </row>
    <row r="1978" spans="1:8">
      <c r="A1978" t="s">
        <v>4</v>
      </c>
      <c r="B1978" s="4" t="s">
        <v>5</v>
      </c>
      <c r="C1978" s="4" t="s">
        <v>7</v>
      </c>
      <c r="D1978" s="4" t="s">
        <v>11</v>
      </c>
      <c r="E1978" s="4" t="s">
        <v>11</v>
      </c>
      <c r="F1978" s="4" t="s">
        <v>7</v>
      </c>
    </row>
    <row r="1979" spans="1:8">
      <c r="A1979" t="n">
        <v>18213</v>
      </c>
      <c r="B1979" s="47" t="n">
        <v>25</v>
      </c>
      <c r="C1979" s="7" t="n">
        <v>1</v>
      </c>
      <c r="D1979" s="7" t="n">
        <v>400</v>
      </c>
      <c r="E1979" s="7" t="n">
        <v>140</v>
      </c>
      <c r="F1979" s="7" t="n">
        <v>3</v>
      </c>
    </row>
    <row r="1980" spans="1:8">
      <c r="A1980" t="s">
        <v>4</v>
      </c>
      <c r="B1980" s="4" t="s">
        <v>5</v>
      </c>
      <c r="C1980" s="4" t="s">
        <v>8</v>
      </c>
      <c r="D1980" s="4" t="s">
        <v>11</v>
      </c>
    </row>
    <row r="1981" spans="1:8">
      <c r="A1981" t="n">
        <v>18220</v>
      </c>
      <c r="B1981" s="46" t="n">
        <v>29</v>
      </c>
      <c r="C1981" s="7" t="s">
        <v>231</v>
      </c>
      <c r="D1981" s="7" t="n">
        <v>65533</v>
      </c>
    </row>
    <row r="1982" spans="1:8">
      <c r="A1982" t="s">
        <v>4</v>
      </c>
      <c r="B1982" s="4" t="s">
        <v>5</v>
      </c>
      <c r="C1982" s="4" t="s">
        <v>7</v>
      </c>
      <c r="D1982" s="4" t="s">
        <v>11</v>
      </c>
      <c r="E1982" s="4" t="s">
        <v>8</v>
      </c>
    </row>
    <row r="1983" spans="1:8">
      <c r="A1983" t="n">
        <v>18240</v>
      </c>
      <c r="B1983" s="30" t="n">
        <v>51</v>
      </c>
      <c r="C1983" s="7" t="n">
        <v>4</v>
      </c>
      <c r="D1983" s="7" t="n">
        <v>7036</v>
      </c>
      <c r="E1983" s="7" t="s">
        <v>232</v>
      </c>
    </row>
    <row r="1984" spans="1:8">
      <c r="A1984" t="s">
        <v>4</v>
      </c>
      <c r="B1984" s="4" t="s">
        <v>5</v>
      </c>
      <c r="C1984" s="4" t="s">
        <v>11</v>
      </c>
    </row>
    <row r="1985" spans="1:8">
      <c r="A1985" t="n">
        <v>18253</v>
      </c>
      <c r="B1985" s="25" t="n">
        <v>16</v>
      </c>
      <c r="C1985" s="7" t="n">
        <v>0</v>
      </c>
    </row>
    <row r="1986" spans="1:8">
      <c r="A1986" t="s">
        <v>4</v>
      </c>
      <c r="B1986" s="4" t="s">
        <v>5</v>
      </c>
      <c r="C1986" s="4" t="s">
        <v>11</v>
      </c>
      <c r="D1986" s="4" t="s">
        <v>7</v>
      </c>
      <c r="E1986" s="4" t="s">
        <v>13</v>
      </c>
      <c r="F1986" s="4" t="s">
        <v>185</v>
      </c>
      <c r="G1986" s="4" t="s">
        <v>7</v>
      </c>
      <c r="H1986" s="4" t="s">
        <v>7</v>
      </c>
    </row>
    <row r="1987" spans="1:8">
      <c r="A1987" t="n">
        <v>18256</v>
      </c>
      <c r="B1987" s="44" t="n">
        <v>26</v>
      </c>
      <c r="C1987" s="7" t="n">
        <v>7036</v>
      </c>
      <c r="D1987" s="7" t="n">
        <v>17</v>
      </c>
      <c r="E1987" s="7" t="n">
        <v>12370</v>
      </c>
      <c r="F1987" s="7" t="s">
        <v>233</v>
      </c>
      <c r="G1987" s="7" t="n">
        <v>2</v>
      </c>
      <c r="H1987" s="7" t="n">
        <v>0</v>
      </c>
    </row>
    <row r="1988" spans="1:8">
      <c r="A1988" t="s">
        <v>4</v>
      </c>
      <c r="B1988" s="4" t="s">
        <v>5</v>
      </c>
    </row>
    <row r="1989" spans="1:8">
      <c r="A1989" t="n">
        <v>18292</v>
      </c>
      <c r="B1989" s="45" t="n">
        <v>28</v>
      </c>
    </row>
    <row r="1990" spans="1:8">
      <c r="A1990" t="s">
        <v>4</v>
      </c>
      <c r="B1990" s="4" t="s">
        <v>5</v>
      </c>
      <c r="C1990" s="4" t="s">
        <v>11</v>
      </c>
      <c r="D1990" s="4" t="s">
        <v>7</v>
      </c>
    </row>
    <row r="1991" spans="1:8">
      <c r="A1991" t="n">
        <v>18293</v>
      </c>
      <c r="B1991" s="48" t="n">
        <v>89</v>
      </c>
      <c r="C1991" s="7" t="n">
        <v>65533</v>
      </c>
      <c r="D1991" s="7" t="n">
        <v>1</v>
      </c>
    </row>
    <row r="1992" spans="1:8">
      <c r="A1992" t="s">
        <v>4</v>
      </c>
      <c r="B1992" s="4" t="s">
        <v>5</v>
      </c>
      <c r="C1992" s="4" t="s">
        <v>8</v>
      </c>
      <c r="D1992" s="4" t="s">
        <v>11</v>
      </c>
    </row>
    <row r="1993" spans="1:8">
      <c r="A1993" t="n">
        <v>18297</v>
      </c>
      <c r="B1993" s="46" t="n">
        <v>29</v>
      </c>
      <c r="C1993" s="7" t="s">
        <v>14</v>
      </c>
      <c r="D1993" s="7" t="n">
        <v>65533</v>
      </c>
    </row>
    <row r="1994" spans="1:8">
      <c r="A1994" t="s">
        <v>4</v>
      </c>
      <c r="B1994" s="4" t="s">
        <v>5</v>
      </c>
      <c r="C1994" s="4" t="s">
        <v>7</v>
      </c>
      <c r="D1994" s="4" t="s">
        <v>11</v>
      </c>
      <c r="E1994" s="4" t="s">
        <v>11</v>
      </c>
      <c r="F1994" s="4" t="s">
        <v>7</v>
      </c>
    </row>
    <row r="1995" spans="1:8">
      <c r="A1995" t="n">
        <v>18301</v>
      </c>
      <c r="B1995" s="47" t="n">
        <v>25</v>
      </c>
      <c r="C1995" s="7" t="n">
        <v>1</v>
      </c>
      <c r="D1995" s="7" t="n">
        <v>520</v>
      </c>
      <c r="E1995" s="7" t="n">
        <v>80</v>
      </c>
      <c r="F1995" s="7" t="n">
        <v>3</v>
      </c>
    </row>
    <row r="1996" spans="1:8">
      <c r="A1996" t="s">
        <v>4</v>
      </c>
      <c r="B1996" s="4" t="s">
        <v>5</v>
      </c>
      <c r="C1996" s="4" t="s">
        <v>8</v>
      </c>
      <c r="D1996" s="4" t="s">
        <v>11</v>
      </c>
    </row>
    <row r="1997" spans="1:8">
      <c r="A1997" t="n">
        <v>18308</v>
      </c>
      <c r="B1997" s="46" t="n">
        <v>29</v>
      </c>
      <c r="C1997" s="7" t="s">
        <v>234</v>
      </c>
      <c r="D1997" s="7" t="n">
        <v>65533</v>
      </c>
    </row>
    <row r="1998" spans="1:8">
      <c r="A1998" t="s">
        <v>4</v>
      </c>
      <c r="B1998" s="4" t="s">
        <v>5</v>
      </c>
      <c r="C1998" s="4" t="s">
        <v>7</v>
      </c>
      <c r="D1998" s="4" t="s">
        <v>11</v>
      </c>
      <c r="E1998" s="4" t="s">
        <v>8</v>
      </c>
    </row>
    <row r="1999" spans="1:8">
      <c r="A1999" t="n">
        <v>18324</v>
      </c>
      <c r="B1999" s="30" t="n">
        <v>51</v>
      </c>
      <c r="C1999" s="7" t="n">
        <v>4</v>
      </c>
      <c r="D1999" s="7" t="n">
        <v>7036</v>
      </c>
      <c r="E1999" s="7" t="s">
        <v>232</v>
      </c>
    </row>
    <row r="2000" spans="1:8">
      <c r="A2000" t="s">
        <v>4</v>
      </c>
      <c r="B2000" s="4" t="s">
        <v>5</v>
      </c>
      <c r="C2000" s="4" t="s">
        <v>11</v>
      </c>
    </row>
    <row r="2001" spans="1:8">
      <c r="A2001" t="n">
        <v>18337</v>
      </c>
      <c r="B2001" s="25" t="n">
        <v>16</v>
      </c>
      <c r="C2001" s="7" t="n">
        <v>0</v>
      </c>
    </row>
    <row r="2002" spans="1:8">
      <c r="A2002" t="s">
        <v>4</v>
      </c>
      <c r="B2002" s="4" t="s">
        <v>5</v>
      </c>
      <c r="C2002" s="4" t="s">
        <v>11</v>
      </c>
      <c r="D2002" s="4" t="s">
        <v>7</v>
      </c>
      <c r="E2002" s="4" t="s">
        <v>13</v>
      </c>
      <c r="F2002" s="4" t="s">
        <v>185</v>
      </c>
      <c r="G2002" s="4" t="s">
        <v>7</v>
      </c>
      <c r="H2002" s="4" t="s">
        <v>7</v>
      </c>
    </row>
    <row r="2003" spans="1:8">
      <c r="A2003" t="n">
        <v>18340</v>
      </c>
      <c r="B2003" s="44" t="n">
        <v>26</v>
      </c>
      <c r="C2003" s="7" t="n">
        <v>7036</v>
      </c>
      <c r="D2003" s="7" t="n">
        <v>17</v>
      </c>
      <c r="E2003" s="7" t="n">
        <v>11380</v>
      </c>
      <c r="F2003" s="7" t="s">
        <v>235</v>
      </c>
      <c r="G2003" s="7" t="n">
        <v>2</v>
      </c>
      <c r="H2003" s="7" t="n">
        <v>0</v>
      </c>
    </row>
    <row r="2004" spans="1:8">
      <c r="A2004" t="s">
        <v>4</v>
      </c>
      <c r="B2004" s="4" t="s">
        <v>5</v>
      </c>
    </row>
    <row r="2005" spans="1:8">
      <c r="A2005" t="n">
        <v>18379</v>
      </c>
      <c r="B2005" s="45" t="n">
        <v>28</v>
      </c>
    </row>
    <row r="2006" spans="1:8">
      <c r="A2006" t="s">
        <v>4</v>
      </c>
      <c r="B2006" s="4" t="s">
        <v>5</v>
      </c>
      <c r="C2006" s="4" t="s">
        <v>11</v>
      </c>
      <c r="D2006" s="4" t="s">
        <v>7</v>
      </c>
    </row>
    <row r="2007" spans="1:8">
      <c r="A2007" t="n">
        <v>18380</v>
      </c>
      <c r="B2007" s="48" t="n">
        <v>89</v>
      </c>
      <c r="C2007" s="7" t="n">
        <v>65533</v>
      </c>
      <c r="D2007" s="7" t="n">
        <v>1</v>
      </c>
    </row>
    <row r="2008" spans="1:8">
      <c r="A2008" t="s">
        <v>4</v>
      </c>
      <c r="B2008" s="4" t="s">
        <v>5</v>
      </c>
      <c r="C2008" s="4" t="s">
        <v>8</v>
      </c>
      <c r="D2008" s="4" t="s">
        <v>11</v>
      </c>
    </row>
    <row r="2009" spans="1:8">
      <c r="A2009" t="n">
        <v>18384</v>
      </c>
      <c r="B2009" s="46" t="n">
        <v>29</v>
      </c>
      <c r="C2009" s="7" t="s">
        <v>14</v>
      </c>
      <c r="D2009" s="7" t="n">
        <v>65533</v>
      </c>
    </row>
    <row r="2010" spans="1:8">
      <c r="A2010" t="s">
        <v>4</v>
      </c>
      <c r="B2010" s="4" t="s">
        <v>5</v>
      </c>
      <c r="C2010" s="4" t="s">
        <v>7</v>
      </c>
      <c r="D2010" s="4" t="s">
        <v>11</v>
      </c>
      <c r="E2010" s="4" t="s">
        <v>11</v>
      </c>
      <c r="F2010" s="4" t="s">
        <v>7</v>
      </c>
    </row>
    <row r="2011" spans="1:8">
      <c r="A2011" t="n">
        <v>18388</v>
      </c>
      <c r="B2011" s="47" t="n">
        <v>25</v>
      </c>
      <c r="C2011" s="7" t="n">
        <v>1</v>
      </c>
      <c r="D2011" s="7" t="n">
        <v>400</v>
      </c>
      <c r="E2011" s="7" t="n">
        <v>80</v>
      </c>
      <c r="F2011" s="7" t="n">
        <v>3</v>
      </c>
    </row>
    <row r="2012" spans="1:8">
      <c r="A2012" t="s">
        <v>4</v>
      </c>
      <c r="B2012" s="4" t="s">
        <v>5</v>
      </c>
      <c r="C2012" s="4" t="s">
        <v>8</v>
      </c>
      <c r="D2012" s="4" t="s">
        <v>11</v>
      </c>
    </row>
    <row r="2013" spans="1:8">
      <c r="A2013" t="n">
        <v>18395</v>
      </c>
      <c r="B2013" s="46" t="n">
        <v>29</v>
      </c>
      <c r="C2013" s="7" t="s">
        <v>236</v>
      </c>
      <c r="D2013" s="7" t="n">
        <v>65533</v>
      </c>
    </row>
    <row r="2014" spans="1:8">
      <c r="A2014" t="s">
        <v>4</v>
      </c>
      <c r="B2014" s="4" t="s">
        <v>5</v>
      </c>
      <c r="C2014" s="4" t="s">
        <v>7</v>
      </c>
      <c r="D2014" s="4" t="s">
        <v>11</v>
      </c>
      <c r="E2014" s="4" t="s">
        <v>8</v>
      </c>
    </row>
    <row r="2015" spans="1:8">
      <c r="A2015" t="n">
        <v>18412</v>
      </c>
      <c r="B2015" s="30" t="n">
        <v>51</v>
      </c>
      <c r="C2015" s="7" t="n">
        <v>4</v>
      </c>
      <c r="D2015" s="7" t="n">
        <v>7036</v>
      </c>
      <c r="E2015" s="7" t="s">
        <v>232</v>
      </c>
    </row>
    <row r="2016" spans="1:8">
      <c r="A2016" t="s">
        <v>4</v>
      </c>
      <c r="B2016" s="4" t="s">
        <v>5</v>
      </c>
      <c r="C2016" s="4" t="s">
        <v>11</v>
      </c>
    </row>
    <row r="2017" spans="1:8">
      <c r="A2017" t="n">
        <v>18425</v>
      </c>
      <c r="B2017" s="25" t="n">
        <v>16</v>
      </c>
      <c r="C2017" s="7" t="n">
        <v>0</v>
      </c>
    </row>
    <row r="2018" spans="1:8">
      <c r="A2018" t="s">
        <v>4</v>
      </c>
      <c r="B2018" s="4" t="s">
        <v>5</v>
      </c>
      <c r="C2018" s="4" t="s">
        <v>11</v>
      </c>
      <c r="D2018" s="4" t="s">
        <v>7</v>
      </c>
      <c r="E2018" s="4" t="s">
        <v>13</v>
      </c>
      <c r="F2018" s="4" t="s">
        <v>185</v>
      </c>
      <c r="G2018" s="4" t="s">
        <v>7</v>
      </c>
      <c r="H2018" s="4" t="s">
        <v>7</v>
      </c>
    </row>
    <row r="2019" spans="1:8">
      <c r="A2019" t="n">
        <v>18428</v>
      </c>
      <c r="B2019" s="44" t="n">
        <v>26</v>
      </c>
      <c r="C2019" s="7" t="n">
        <v>7036</v>
      </c>
      <c r="D2019" s="7" t="n">
        <v>17</v>
      </c>
      <c r="E2019" s="7" t="n">
        <v>16424</v>
      </c>
      <c r="F2019" s="7" t="s">
        <v>237</v>
      </c>
      <c r="G2019" s="7" t="n">
        <v>2</v>
      </c>
      <c r="H2019" s="7" t="n">
        <v>0</v>
      </c>
    </row>
    <row r="2020" spans="1:8">
      <c r="A2020" t="s">
        <v>4</v>
      </c>
      <c r="B2020" s="4" t="s">
        <v>5</v>
      </c>
    </row>
    <row r="2021" spans="1:8">
      <c r="A2021" t="n">
        <v>18474</v>
      </c>
      <c r="B2021" s="45" t="n">
        <v>28</v>
      </c>
    </row>
    <row r="2022" spans="1:8">
      <c r="A2022" t="s">
        <v>4</v>
      </c>
      <c r="B2022" s="4" t="s">
        <v>5</v>
      </c>
      <c r="C2022" s="4" t="s">
        <v>11</v>
      </c>
    </row>
    <row r="2023" spans="1:8">
      <c r="A2023" t="n">
        <v>18475</v>
      </c>
      <c r="B2023" s="25" t="n">
        <v>16</v>
      </c>
      <c r="C2023" s="7" t="n">
        <v>500</v>
      </c>
    </row>
    <row r="2024" spans="1:8">
      <c r="A2024" t="s">
        <v>4</v>
      </c>
      <c r="B2024" s="4" t="s">
        <v>5</v>
      </c>
      <c r="C2024" s="4" t="s">
        <v>7</v>
      </c>
      <c r="D2024" s="4" t="s">
        <v>11</v>
      </c>
      <c r="E2024" s="4" t="s">
        <v>11</v>
      </c>
      <c r="F2024" s="4" t="s">
        <v>7</v>
      </c>
    </row>
    <row r="2025" spans="1:8">
      <c r="A2025" t="n">
        <v>18478</v>
      </c>
      <c r="B2025" s="47" t="n">
        <v>25</v>
      </c>
      <c r="C2025" s="7" t="n">
        <v>1</v>
      </c>
      <c r="D2025" s="7" t="n">
        <v>65535</v>
      </c>
      <c r="E2025" s="7" t="n">
        <v>65535</v>
      </c>
      <c r="F2025" s="7" t="n">
        <v>0</v>
      </c>
    </row>
    <row r="2026" spans="1:8">
      <c r="A2026" t="s">
        <v>4</v>
      </c>
      <c r="B2026" s="4" t="s">
        <v>5</v>
      </c>
      <c r="C2026" s="4" t="s">
        <v>8</v>
      </c>
      <c r="D2026" s="4" t="s">
        <v>11</v>
      </c>
    </row>
    <row r="2027" spans="1:8">
      <c r="A2027" t="n">
        <v>18485</v>
      </c>
      <c r="B2027" s="46" t="n">
        <v>29</v>
      </c>
      <c r="C2027" s="7" t="s">
        <v>14</v>
      </c>
      <c r="D2027" s="7" t="n">
        <v>65533</v>
      </c>
    </row>
    <row r="2028" spans="1:8">
      <c r="A2028" t="s">
        <v>4</v>
      </c>
      <c r="B2028" s="4" t="s">
        <v>5</v>
      </c>
      <c r="C2028" s="4" t="s">
        <v>7</v>
      </c>
      <c r="D2028" s="4" t="s">
        <v>11</v>
      </c>
      <c r="E2028" s="4" t="s">
        <v>11</v>
      </c>
      <c r="F2028" s="4" t="s">
        <v>7</v>
      </c>
    </row>
    <row r="2029" spans="1:8">
      <c r="A2029" t="n">
        <v>18489</v>
      </c>
      <c r="B2029" s="47" t="n">
        <v>25</v>
      </c>
      <c r="C2029" s="7" t="n">
        <v>1</v>
      </c>
      <c r="D2029" s="7" t="n">
        <v>65535</v>
      </c>
      <c r="E2029" s="7" t="n">
        <v>280</v>
      </c>
      <c r="F2029" s="7" t="n">
        <v>5</v>
      </c>
    </row>
    <row r="2030" spans="1:8">
      <c r="A2030" t="s">
        <v>4</v>
      </c>
      <c r="B2030" s="4" t="s">
        <v>5</v>
      </c>
      <c r="C2030" s="4" t="s">
        <v>7</v>
      </c>
      <c r="D2030" s="4" t="s">
        <v>12</v>
      </c>
      <c r="E2030" s="4" t="s">
        <v>12</v>
      </c>
      <c r="F2030" s="4" t="s">
        <v>12</v>
      </c>
    </row>
    <row r="2031" spans="1:8">
      <c r="A2031" t="n">
        <v>18496</v>
      </c>
      <c r="B2031" s="38" t="n">
        <v>45</v>
      </c>
      <c r="C2031" s="7" t="n">
        <v>9</v>
      </c>
      <c r="D2031" s="7" t="n">
        <v>0.0199999995529652</v>
      </c>
      <c r="E2031" s="7" t="n">
        <v>0.0199999995529652</v>
      </c>
      <c r="F2031" s="7" t="n">
        <v>0.5</v>
      </c>
    </row>
    <row r="2032" spans="1:8">
      <c r="A2032" t="s">
        <v>4</v>
      </c>
      <c r="B2032" s="4" t="s">
        <v>5</v>
      </c>
      <c r="C2032" s="4" t="s">
        <v>8</v>
      </c>
      <c r="D2032" s="4" t="s">
        <v>11</v>
      </c>
    </row>
    <row r="2033" spans="1:8">
      <c r="A2033" t="n">
        <v>18510</v>
      </c>
      <c r="B2033" s="46" t="n">
        <v>29</v>
      </c>
      <c r="C2033" s="7" t="s">
        <v>238</v>
      </c>
      <c r="D2033" s="7" t="n">
        <v>65533</v>
      </c>
    </row>
    <row r="2034" spans="1:8">
      <c r="A2034" t="s">
        <v>4</v>
      </c>
      <c r="B2034" s="4" t="s">
        <v>5</v>
      </c>
      <c r="C2034" s="4" t="s">
        <v>7</v>
      </c>
      <c r="D2034" s="4" t="s">
        <v>11</v>
      </c>
      <c r="E2034" s="4" t="s">
        <v>8</v>
      </c>
    </row>
    <row r="2035" spans="1:8">
      <c r="A2035" t="n">
        <v>18523</v>
      </c>
      <c r="B2035" s="30" t="n">
        <v>51</v>
      </c>
      <c r="C2035" s="7" t="n">
        <v>4</v>
      </c>
      <c r="D2035" s="7" t="n">
        <v>7033</v>
      </c>
      <c r="E2035" s="7" t="s">
        <v>232</v>
      </c>
    </row>
    <row r="2036" spans="1:8">
      <c r="A2036" t="s">
        <v>4</v>
      </c>
      <c r="B2036" s="4" t="s">
        <v>5</v>
      </c>
      <c r="C2036" s="4" t="s">
        <v>11</v>
      </c>
    </row>
    <row r="2037" spans="1:8">
      <c r="A2037" t="n">
        <v>18536</v>
      </c>
      <c r="B2037" s="25" t="n">
        <v>16</v>
      </c>
      <c r="C2037" s="7" t="n">
        <v>0</v>
      </c>
    </row>
    <row r="2038" spans="1:8">
      <c r="A2038" t="s">
        <v>4</v>
      </c>
      <c r="B2038" s="4" t="s">
        <v>5</v>
      </c>
      <c r="C2038" s="4" t="s">
        <v>11</v>
      </c>
      <c r="D2038" s="4" t="s">
        <v>7</v>
      </c>
      <c r="E2038" s="4" t="s">
        <v>13</v>
      </c>
      <c r="F2038" s="4" t="s">
        <v>185</v>
      </c>
      <c r="G2038" s="4" t="s">
        <v>7</v>
      </c>
      <c r="H2038" s="4" t="s">
        <v>7</v>
      </c>
    </row>
    <row r="2039" spans="1:8">
      <c r="A2039" t="n">
        <v>18539</v>
      </c>
      <c r="B2039" s="44" t="n">
        <v>26</v>
      </c>
      <c r="C2039" s="7" t="n">
        <v>7033</v>
      </c>
      <c r="D2039" s="7" t="n">
        <v>17</v>
      </c>
      <c r="E2039" s="7" t="n">
        <v>53700</v>
      </c>
      <c r="F2039" s="7" t="s">
        <v>239</v>
      </c>
      <c r="G2039" s="7" t="n">
        <v>2</v>
      </c>
      <c r="H2039" s="7" t="n">
        <v>0</v>
      </c>
    </row>
    <row r="2040" spans="1:8">
      <c r="A2040" t="s">
        <v>4</v>
      </c>
      <c r="B2040" s="4" t="s">
        <v>5</v>
      </c>
      <c r="C2040" s="4" t="s">
        <v>11</v>
      </c>
    </row>
    <row r="2041" spans="1:8">
      <c r="A2041" t="n">
        <v>18564</v>
      </c>
      <c r="B2041" s="25" t="n">
        <v>16</v>
      </c>
      <c r="C2041" s="7" t="n">
        <v>20</v>
      </c>
    </row>
    <row r="2042" spans="1:8">
      <c r="A2042" t="s">
        <v>4</v>
      </c>
      <c r="B2042" s="4" t="s">
        <v>5</v>
      </c>
      <c r="C2042" s="4" t="s">
        <v>7</v>
      </c>
      <c r="D2042" s="4" t="s">
        <v>11</v>
      </c>
      <c r="E2042" s="4" t="s">
        <v>12</v>
      </c>
      <c r="F2042" s="4" t="s">
        <v>11</v>
      </c>
      <c r="G2042" s="4" t="s">
        <v>13</v>
      </c>
      <c r="H2042" s="4" t="s">
        <v>13</v>
      </c>
      <c r="I2042" s="4" t="s">
        <v>11</v>
      </c>
      <c r="J2042" s="4" t="s">
        <v>11</v>
      </c>
      <c r="K2042" s="4" t="s">
        <v>13</v>
      </c>
      <c r="L2042" s="4" t="s">
        <v>13</v>
      </c>
      <c r="M2042" s="4" t="s">
        <v>13</v>
      </c>
      <c r="N2042" s="4" t="s">
        <v>13</v>
      </c>
      <c r="O2042" s="4" t="s">
        <v>8</v>
      </c>
    </row>
    <row r="2043" spans="1:8">
      <c r="A2043" t="n">
        <v>18567</v>
      </c>
      <c r="B2043" s="9" t="n">
        <v>50</v>
      </c>
      <c r="C2043" s="7" t="n">
        <v>50</v>
      </c>
      <c r="D2043" s="7" t="n">
        <v>1952</v>
      </c>
      <c r="E2043" s="7" t="n">
        <v>0.400000005960464</v>
      </c>
      <c r="F2043" s="7" t="n">
        <v>0</v>
      </c>
      <c r="G2043" s="7" t="n">
        <v>0</v>
      </c>
      <c r="H2043" s="7" t="n">
        <v>0</v>
      </c>
      <c r="I2043" s="7" t="n">
        <v>0</v>
      </c>
      <c r="J2043" s="7" t="n">
        <v>1</v>
      </c>
      <c r="K2043" s="7" t="n">
        <v>0</v>
      </c>
      <c r="L2043" s="7" t="n">
        <v>0</v>
      </c>
      <c r="M2043" s="7" t="n">
        <v>0</v>
      </c>
      <c r="N2043" s="7" t="n">
        <v>0</v>
      </c>
      <c r="O2043" s="7" t="s">
        <v>14</v>
      </c>
    </row>
    <row r="2044" spans="1:8">
      <c r="A2044" t="s">
        <v>4</v>
      </c>
      <c r="B2044" s="4" t="s">
        <v>5</v>
      </c>
      <c r="C2044" s="4" t="s">
        <v>7</v>
      </c>
      <c r="D2044" s="4" t="s">
        <v>11</v>
      </c>
      <c r="E2044" s="4" t="s">
        <v>12</v>
      </c>
      <c r="F2044" s="4" t="s">
        <v>11</v>
      </c>
      <c r="G2044" s="4" t="s">
        <v>13</v>
      </c>
      <c r="H2044" s="4" t="s">
        <v>13</v>
      </c>
      <c r="I2044" s="4" t="s">
        <v>11</v>
      </c>
      <c r="J2044" s="4" t="s">
        <v>11</v>
      </c>
      <c r="K2044" s="4" t="s">
        <v>13</v>
      </c>
      <c r="L2044" s="4" t="s">
        <v>13</v>
      </c>
      <c r="M2044" s="4" t="s">
        <v>13</v>
      </c>
      <c r="N2044" s="4" t="s">
        <v>13</v>
      </c>
      <c r="O2044" s="4" t="s">
        <v>8</v>
      </c>
    </row>
    <row r="2045" spans="1:8">
      <c r="A2045" t="n">
        <v>18606</v>
      </c>
      <c r="B2045" s="9" t="n">
        <v>50</v>
      </c>
      <c r="C2045" s="7" t="n">
        <v>50</v>
      </c>
      <c r="D2045" s="7" t="n">
        <v>2959</v>
      </c>
      <c r="E2045" s="7" t="n">
        <v>0.449999988079071</v>
      </c>
      <c r="F2045" s="7" t="n">
        <v>0</v>
      </c>
      <c r="G2045" s="7" t="n">
        <v>-1102263091</v>
      </c>
      <c r="H2045" s="7" t="n">
        <v>0</v>
      </c>
      <c r="I2045" s="7" t="n">
        <v>0</v>
      </c>
      <c r="J2045" s="7" t="n">
        <v>3</v>
      </c>
      <c r="K2045" s="7" t="n">
        <v>0</v>
      </c>
      <c r="L2045" s="7" t="n">
        <v>0</v>
      </c>
      <c r="M2045" s="7" t="n">
        <v>0</v>
      </c>
      <c r="N2045" s="7" t="n">
        <v>0</v>
      </c>
      <c r="O2045" s="7" t="s">
        <v>14</v>
      </c>
    </row>
    <row r="2046" spans="1:8">
      <c r="A2046" t="s">
        <v>4</v>
      </c>
      <c r="B2046" s="4" t="s">
        <v>5</v>
      </c>
      <c r="C2046" s="4" t="s">
        <v>7</v>
      </c>
      <c r="D2046" s="4" t="s">
        <v>11</v>
      </c>
      <c r="E2046" s="4" t="s">
        <v>12</v>
      </c>
      <c r="F2046" s="4" t="s">
        <v>11</v>
      </c>
      <c r="G2046" s="4" t="s">
        <v>13</v>
      </c>
      <c r="H2046" s="4" t="s">
        <v>13</v>
      </c>
      <c r="I2046" s="4" t="s">
        <v>11</v>
      </c>
      <c r="J2046" s="4" t="s">
        <v>11</v>
      </c>
      <c r="K2046" s="4" t="s">
        <v>13</v>
      </c>
      <c r="L2046" s="4" t="s">
        <v>13</v>
      </c>
      <c r="M2046" s="4" t="s">
        <v>13</v>
      </c>
      <c r="N2046" s="4" t="s">
        <v>13</v>
      </c>
      <c r="O2046" s="4" t="s">
        <v>8</v>
      </c>
    </row>
    <row r="2047" spans="1:8">
      <c r="A2047" t="n">
        <v>18645</v>
      </c>
      <c r="B2047" s="9" t="n">
        <v>50</v>
      </c>
      <c r="C2047" s="7" t="n">
        <v>50</v>
      </c>
      <c r="D2047" s="7" t="n">
        <v>3951</v>
      </c>
      <c r="E2047" s="7" t="n">
        <v>0.400000005960464</v>
      </c>
      <c r="F2047" s="7" t="n">
        <v>0</v>
      </c>
      <c r="G2047" s="7" t="n">
        <v>1045220557</v>
      </c>
      <c r="H2047" s="7" t="n">
        <v>0</v>
      </c>
      <c r="I2047" s="7" t="n">
        <v>0</v>
      </c>
      <c r="J2047" s="7" t="n">
        <v>5</v>
      </c>
      <c r="K2047" s="7" t="n">
        <v>0</v>
      </c>
      <c r="L2047" s="7" t="n">
        <v>0</v>
      </c>
      <c r="M2047" s="7" t="n">
        <v>0</v>
      </c>
      <c r="N2047" s="7" t="n">
        <v>0</v>
      </c>
      <c r="O2047" s="7" t="s">
        <v>14</v>
      </c>
    </row>
    <row r="2048" spans="1:8">
      <c r="A2048" t="s">
        <v>4</v>
      </c>
      <c r="B2048" s="4" t="s">
        <v>5</v>
      </c>
      <c r="C2048" s="4" t="s">
        <v>11</v>
      </c>
    </row>
    <row r="2049" spans="1:15">
      <c r="A2049" t="n">
        <v>18684</v>
      </c>
      <c r="B2049" s="25" t="n">
        <v>16</v>
      </c>
      <c r="C2049" s="7" t="n">
        <v>20</v>
      </c>
    </row>
    <row r="2050" spans="1:15">
      <c r="A2050" t="s">
        <v>4</v>
      </c>
      <c r="B2050" s="4" t="s">
        <v>5</v>
      </c>
      <c r="C2050" s="4" t="s">
        <v>7</v>
      </c>
      <c r="D2050" s="4" t="s">
        <v>11</v>
      </c>
      <c r="E2050" s="4" t="s">
        <v>12</v>
      </c>
      <c r="F2050" s="4" t="s">
        <v>11</v>
      </c>
      <c r="G2050" s="4" t="s">
        <v>13</v>
      </c>
      <c r="H2050" s="4" t="s">
        <v>13</v>
      </c>
      <c r="I2050" s="4" t="s">
        <v>11</v>
      </c>
      <c r="J2050" s="4" t="s">
        <v>11</v>
      </c>
      <c r="K2050" s="4" t="s">
        <v>13</v>
      </c>
      <c r="L2050" s="4" t="s">
        <v>13</v>
      </c>
      <c r="M2050" s="4" t="s">
        <v>13</v>
      </c>
      <c r="N2050" s="4" t="s">
        <v>13</v>
      </c>
      <c r="O2050" s="4" t="s">
        <v>8</v>
      </c>
    </row>
    <row r="2051" spans="1:15">
      <c r="A2051" t="n">
        <v>18687</v>
      </c>
      <c r="B2051" s="9" t="n">
        <v>50</v>
      </c>
      <c r="C2051" s="7" t="n">
        <v>50</v>
      </c>
      <c r="D2051" s="7" t="n">
        <v>4959</v>
      </c>
      <c r="E2051" s="7" t="n">
        <v>0.5</v>
      </c>
      <c r="F2051" s="7" t="n">
        <v>0</v>
      </c>
      <c r="G2051" s="7" t="n">
        <v>-1102263091</v>
      </c>
      <c r="H2051" s="7" t="n">
        <v>0</v>
      </c>
      <c r="I2051" s="7" t="n">
        <v>0</v>
      </c>
      <c r="J2051" s="7" t="n">
        <v>7</v>
      </c>
      <c r="K2051" s="7" t="n">
        <v>0</v>
      </c>
      <c r="L2051" s="7" t="n">
        <v>0</v>
      </c>
      <c r="M2051" s="7" t="n">
        <v>0</v>
      </c>
      <c r="N2051" s="7" t="n">
        <v>0</v>
      </c>
      <c r="O2051" s="7" t="s">
        <v>14</v>
      </c>
    </row>
    <row r="2052" spans="1:15">
      <c r="A2052" t="s">
        <v>4</v>
      </c>
      <c r="B2052" s="4" t="s">
        <v>5</v>
      </c>
      <c r="C2052" s="4" t="s">
        <v>7</v>
      </c>
      <c r="D2052" s="4" t="s">
        <v>11</v>
      </c>
      <c r="E2052" s="4" t="s">
        <v>12</v>
      </c>
      <c r="F2052" s="4" t="s">
        <v>11</v>
      </c>
      <c r="G2052" s="4" t="s">
        <v>13</v>
      </c>
      <c r="H2052" s="4" t="s">
        <v>13</v>
      </c>
      <c r="I2052" s="4" t="s">
        <v>11</v>
      </c>
      <c r="J2052" s="4" t="s">
        <v>11</v>
      </c>
      <c r="K2052" s="4" t="s">
        <v>13</v>
      </c>
      <c r="L2052" s="4" t="s">
        <v>13</v>
      </c>
      <c r="M2052" s="4" t="s">
        <v>13</v>
      </c>
      <c r="N2052" s="4" t="s">
        <v>13</v>
      </c>
      <c r="O2052" s="4" t="s">
        <v>8</v>
      </c>
    </row>
    <row r="2053" spans="1:15">
      <c r="A2053" t="n">
        <v>18726</v>
      </c>
      <c r="B2053" s="9" t="n">
        <v>50</v>
      </c>
      <c r="C2053" s="7" t="n">
        <v>50</v>
      </c>
      <c r="D2053" s="7" t="n">
        <v>5958</v>
      </c>
      <c r="E2053" s="7" t="n">
        <v>0.300000011920929</v>
      </c>
      <c r="F2053" s="7" t="n">
        <v>0</v>
      </c>
      <c r="G2053" s="7" t="n">
        <v>-1102263091</v>
      </c>
      <c r="H2053" s="7" t="n">
        <v>0</v>
      </c>
      <c r="I2053" s="7" t="n">
        <v>0</v>
      </c>
      <c r="J2053" s="7" t="n">
        <v>9</v>
      </c>
      <c r="K2053" s="7" t="n">
        <v>0</v>
      </c>
      <c r="L2053" s="7" t="n">
        <v>0</v>
      </c>
      <c r="M2053" s="7" t="n">
        <v>0</v>
      </c>
      <c r="N2053" s="7" t="n">
        <v>0</v>
      </c>
      <c r="O2053" s="7" t="s">
        <v>14</v>
      </c>
    </row>
    <row r="2054" spans="1:15">
      <c r="A2054" t="s">
        <v>4</v>
      </c>
      <c r="B2054" s="4" t="s">
        <v>5</v>
      </c>
      <c r="C2054" s="4" t="s">
        <v>7</v>
      </c>
      <c r="D2054" s="4" t="s">
        <v>11</v>
      </c>
      <c r="E2054" s="4" t="s">
        <v>12</v>
      </c>
      <c r="F2054" s="4" t="s">
        <v>11</v>
      </c>
      <c r="G2054" s="4" t="s">
        <v>13</v>
      </c>
      <c r="H2054" s="4" t="s">
        <v>13</v>
      </c>
      <c r="I2054" s="4" t="s">
        <v>11</v>
      </c>
      <c r="J2054" s="4" t="s">
        <v>11</v>
      </c>
      <c r="K2054" s="4" t="s">
        <v>13</v>
      </c>
      <c r="L2054" s="4" t="s">
        <v>13</v>
      </c>
      <c r="M2054" s="4" t="s">
        <v>13</v>
      </c>
      <c r="N2054" s="4" t="s">
        <v>13</v>
      </c>
      <c r="O2054" s="4" t="s">
        <v>8</v>
      </c>
    </row>
    <row r="2055" spans="1:15">
      <c r="A2055" t="n">
        <v>18765</v>
      </c>
      <c r="B2055" s="9" t="n">
        <v>50</v>
      </c>
      <c r="C2055" s="7" t="n">
        <v>50</v>
      </c>
      <c r="D2055" s="7" t="n">
        <v>6959</v>
      </c>
      <c r="E2055" s="7" t="n">
        <v>0.5</v>
      </c>
      <c r="F2055" s="7" t="n">
        <v>0</v>
      </c>
      <c r="G2055" s="7" t="n">
        <v>0</v>
      </c>
      <c r="H2055" s="7" t="n">
        <v>0</v>
      </c>
      <c r="I2055" s="7" t="n">
        <v>0</v>
      </c>
      <c r="J2055" s="7" t="n">
        <v>2</v>
      </c>
      <c r="K2055" s="7" t="n">
        <v>0</v>
      </c>
      <c r="L2055" s="7" t="n">
        <v>0</v>
      </c>
      <c r="M2055" s="7" t="n">
        <v>0</v>
      </c>
      <c r="N2055" s="7" t="n">
        <v>0</v>
      </c>
      <c r="O2055" s="7" t="s">
        <v>14</v>
      </c>
    </row>
    <row r="2056" spans="1:15">
      <c r="A2056" t="s">
        <v>4</v>
      </c>
      <c r="B2056" s="4" t="s">
        <v>5</v>
      </c>
      <c r="C2056" s="4" t="s">
        <v>11</v>
      </c>
    </row>
    <row r="2057" spans="1:15">
      <c r="A2057" t="n">
        <v>18804</v>
      </c>
      <c r="B2057" s="25" t="n">
        <v>16</v>
      </c>
      <c r="C2057" s="7" t="n">
        <v>20</v>
      </c>
    </row>
    <row r="2058" spans="1:15">
      <c r="A2058" t="s">
        <v>4</v>
      </c>
      <c r="B2058" s="4" t="s">
        <v>5</v>
      </c>
      <c r="C2058" s="4" t="s">
        <v>7</v>
      </c>
      <c r="D2058" s="4" t="s">
        <v>11</v>
      </c>
      <c r="E2058" s="4" t="s">
        <v>12</v>
      </c>
      <c r="F2058" s="4" t="s">
        <v>11</v>
      </c>
      <c r="G2058" s="4" t="s">
        <v>13</v>
      </c>
      <c r="H2058" s="4" t="s">
        <v>13</v>
      </c>
      <c r="I2058" s="4" t="s">
        <v>11</v>
      </c>
      <c r="J2058" s="4" t="s">
        <v>11</v>
      </c>
      <c r="K2058" s="4" t="s">
        <v>13</v>
      </c>
      <c r="L2058" s="4" t="s">
        <v>13</v>
      </c>
      <c r="M2058" s="4" t="s">
        <v>13</v>
      </c>
      <c r="N2058" s="4" t="s">
        <v>13</v>
      </c>
      <c r="O2058" s="4" t="s">
        <v>8</v>
      </c>
    </row>
    <row r="2059" spans="1:15">
      <c r="A2059" t="n">
        <v>18807</v>
      </c>
      <c r="B2059" s="9" t="n">
        <v>50</v>
      </c>
      <c r="C2059" s="7" t="n">
        <v>50</v>
      </c>
      <c r="D2059" s="7" t="n">
        <v>7959</v>
      </c>
      <c r="E2059" s="7" t="n">
        <v>0.550000011920929</v>
      </c>
      <c r="F2059" s="7" t="n">
        <v>0</v>
      </c>
      <c r="G2059" s="7" t="n">
        <v>0</v>
      </c>
      <c r="H2059" s="7" t="n">
        <v>0</v>
      </c>
      <c r="I2059" s="7" t="n">
        <v>0</v>
      </c>
      <c r="J2059" s="7" t="n">
        <v>4</v>
      </c>
      <c r="K2059" s="7" t="n">
        <v>0</v>
      </c>
      <c r="L2059" s="7" t="n">
        <v>0</v>
      </c>
      <c r="M2059" s="7" t="n">
        <v>0</v>
      </c>
      <c r="N2059" s="7" t="n">
        <v>0</v>
      </c>
      <c r="O2059" s="7" t="s">
        <v>14</v>
      </c>
    </row>
    <row r="2060" spans="1:15">
      <c r="A2060" t="s">
        <v>4</v>
      </c>
      <c r="B2060" s="4" t="s">
        <v>5</v>
      </c>
      <c r="C2060" s="4" t="s">
        <v>7</v>
      </c>
      <c r="D2060" s="4" t="s">
        <v>11</v>
      </c>
      <c r="E2060" s="4" t="s">
        <v>12</v>
      </c>
      <c r="F2060" s="4" t="s">
        <v>11</v>
      </c>
      <c r="G2060" s="4" t="s">
        <v>13</v>
      </c>
      <c r="H2060" s="4" t="s">
        <v>13</v>
      </c>
      <c r="I2060" s="4" t="s">
        <v>11</v>
      </c>
      <c r="J2060" s="4" t="s">
        <v>11</v>
      </c>
      <c r="K2060" s="4" t="s">
        <v>13</v>
      </c>
      <c r="L2060" s="4" t="s">
        <v>13</v>
      </c>
      <c r="M2060" s="4" t="s">
        <v>13</v>
      </c>
      <c r="N2060" s="4" t="s">
        <v>13</v>
      </c>
      <c r="O2060" s="4" t="s">
        <v>8</v>
      </c>
    </row>
    <row r="2061" spans="1:15">
      <c r="A2061" t="n">
        <v>18846</v>
      </c>
      <c r="B2061" s="9" t="n">
        <v>50</v>
      </c>
      <c r="C2061" s="7" t="n">
        <v>50</v>
      </c>
      <c r="D2061" s="7" t="n">
        <v>8951</v>
      </c>
      <c r="E2061" s="7" t="n">
        <v>0.550000011920929</v>
      </c>
      <c r="F2061" s="7" t="n">
        <v>0</v>
      </c>
      <c r="G2061" s="7" t="n">
        <v>1036831949</v>
      </c>
      <c r="H2061" s="7" t="n">
        <v>0</v>
      </c>
      <c r="I2061" s="7" t="n">
        <v>0</v>
      </c>
      <c r="J2061" s="7" t="n">
        <v>6</v>
      </c>
      <c r="K2061" s="7" t="n">
        <v>0</v>
      </c>
      <c r="L2061" s="7" t="n">
        <v>0</v>
      </c>
      <c r="M2061" s="7" t="n">
        <v>0</v>
      </c>
      <c r="N2061" s="7" t="n">
        <v>0</v>
      </c>
      <c r="O2061" s="7" t="s">
        <v>14</v>
      </c>
    </row>
    <row r="2062" spans="1:15">
      <c r="A2062" t="s">
        <v>4</v>
      </c>
      <c r="B2062" s="4" t="s">
        <v>5</v>
      </c>
      <c r="C2062" s="4" t="s">
        <v>7</v>
      </c>
      <c r="D2062" s="4" t="s">
        <v>11</v>
      </c>
      <c r="E2062" s="4" t="s">
        <v>12</v>
      </c>
      <c r="F2062" s="4" t="s">
        <v>11</v>
      </c>
      <c r="G2062" s="4" t="s">
        <v>13</v>
      </c>
      <c r="H2062" s="4" t="s">
        <v>13</v>
      </c>
      <c r="I2062" s="4" t="s">
        <v>11</v>
      </c>
      <c r="J2062" s="4" t="s">
        <v>11</v>
      </c>
      <c r="K2062" s="4" t="s">
        <v>13</v>
      </c>
      <c r="L2062" s="4" t="s">
        <v>13</v>
      </c>
      <c r="M2062" s="4" t="s">
        <v>13</v>
      </c>
      <c r="N2062" s="4" t="s">
        <v>13</v>
      </c>
      <c r="O2062" s="4" t="s">
        <v>8</v>
      </c>
    </row>
    <row r="2063" spans="1:15">
      <c r="A2063" t="n">
        <v>18885</v>
      </c>
      <c r="B2063" s="9" t="n">
        <v>50</v>
      </c>
      <c r="C2063" s="7" t="n">
        <v>50</v>
      </c>
      <c r="D2063" s="7" t="n">
        <v>9959</v>
      </c>
      <c r="E2063" s="7" t="n">
        <v>0.550000011920929</v>
      </c>
      <c r="F2063" s="7" t="n">
        <v>0</v>
      </c>
      <c r="G2063" s="7" t="n">
        <v>1045220557</v>
      </c>
      <c r="H2063" s="7" t="n">
        <v>0</v>
      </c>
      <c r="I2063" s="7" t="n">
        <v>0</v>
      </c>
      <c r="J2063" s="7" t="n">
        <v>8</v>
      </c>
      <c r="K2063" s="7" t="n">
        <v>0</v>
      </c>
      <c r="L2063" s="7" t="n">
        <v>0</v>
      </c>
      <c r="M2063" s="7" t="n">
        <v>0</v>
      </c>
      <c r="N2063" s="7" t="n">
        <v>0</v>
      </c>
      <c r="O2063" s="7" t="s">
        <v>14</v>
      </c>
    </row>
    <row r="2064" spans="1:15">
      <c r="A2064" t="s">
        <v>4</v>
      </c>
      <c r="B2064" s="4" t="s">
        <v>5</v>
      </c>
    </row>
    <row r="2065" spans="1:15">
      <c r="A2065" t="n">
        <v>18924</v>
      </c>
      <c r="B2065" s="45" t="n">
        <v>28</v>
      </c>
    </row>
    <row r="2066" spans="1:15">
      <c r="A2066" t="s">
        <v>4</v>
      </c>
      <c r="B2066" s="4" t="s">
        <v>5</v>
      </c>
      <c r="C2066" s="4" t="s">
        <v>8</v>
      </c>
      <c r="D2066" s="4" t="s">
        <v>11</v>
      </c>
    </row>
    <row r="2067" spans="1:15">
      <c r="A2067" t="n">
        <v>18925</v>
      </c>
      <c r="B2067" s="46" t="n">
        <v>29</v>
      </c>
      <c r="C2067" s="7" t="s">
        <v>14</v>
      </c>
      <c r="D2067" s="7" t="n">
        <v>65533</v>
      </c>
    </row>
    <row r="2068" spans="1:15">
      <c r="A2068" t="s">
        <v>4</v>
      </c>
      <c r="B2068" s="4" t="s">
        <v>5</v>
      </c>
      <c r="C2068" s="4" t="s">
        <v>11</v>
      </c>
      <c r="D2068" s="4" t="s">
        <v>7</v>
      </c>
    </row>
    <row r="2069" spans="1:15">
      <c r="A2069" t="n">
        <v>18929</v>
      </c>
      <c r="B2069" s="48" t="n">
        <v>89</v>
      </c>
      <c r="C2069" s="7" t="n">
        <v>65533</v>
      </c>
      <c r="D2069" s="7" t="n">
        <v>1</v>
      </c>
    </row>
    <row r="2070" spans="1:15">
      <c r="A2070" t="s">
        <v>4</v>
      </c>
      <c r="B2070" s="4" t="s">
        <v>5</v>
      </c>
      <c r="C2070" s="4" t="s">
        <v>7</v>
      </c>
      <c r="D2070" s="4" t="s">
        <v>11</v>
      </c>
      <c r="E2070" s="4" t="s">
        <v>11</v>
      </c>
      <c r="F2070" s="4" t="s">
        <v>7</v>
      </c>
    </row>
    <row r="2071" spans="1:15">
      <c r="A2071" t="n">
        <v>18933</v>
      </c>
      <c r="B2071" s="47" t="n">
        <v>25</v>
      </c>
      <c r="C2071" s="7" t="n">
        <v>1</v>
      </c>
      <c r="D2071" s="7" t="n">
        <v>65535</v>
      </c>
      <c r="E2071" s="7" t="n">
        <v>65535</v>
      </c>
      <c r="F2071" s="7" t="n">
        <v>0</v>
      </c>
    </row>
    <row r="2072" spans="1:15">
      <c r="A2072" t="s">
        <v>4</v>
      </c>
      <c r="B2072" s="4" t="s">
        <v>5</v>
      </c>
      <c r="C2072" s="4" t="s">
        <v>7</v>
      </c>
      <c r="D2072" s="4" t="s">
        <v>11</v>
      </c>
      <c r="E2072" s="4" t="s">
        <v>12</v>
      </c>
    </row>
    <row r="2073" spans="1:15">
      <c r="A2073" t="n">
        <v>18940</v>
      </c>
      <c r="B2073" s="18" t="n">
        <v>58</v>
      </c>
      <c r="C2073" s="7" t="n">
        <v>101</v>
      </c>
      <c r="D2073" s="7" t="n">
        <v>500</v>
      </c>
      <c r="E2073" s="7" t="n">
        <v>1</v>
      </c>
    </row>
    <row r="2074" spans="1:15">
      <c r="A2074" t="s">
        <v>4</v>
      </c>
      <c r="B2074" s="4" t="s">
        <v>5</v>
      </c>
      <c r="C2074" s="4" t="s">
        <v>7</v>
      </c>
      <c r="D2074" s="4" t="s">
        <v>11</v>
      </c>
    </row>
    <row r="2075" spans="1:15">
      <c r="A2075" t="n">
        <v>18948</v>
      </c>
      <c r="B2075" s="18" t="n">
        <v>58</v>
      </c>
      <c r="C2075" s="7" t="n">
        <v>254</v>
      </c>
      <c r="D2075" s="7" t="n">
        <v>0</v>
      </c>
    </row>
    <row r="2076" spans="1:15">
      <c r="A2076" t="s">
        <v>4</v>
      </c>
      <c r="B2076" s="4" t="s">
        <v>5</v>
      </c>
      <c r="C2076" s="4" t="s">
        <v>7</v>
      </c>
      <c r="D2076" s="4" t="s">
        <v>7</v>
      </c>
      <c r="E2076" s="4" t="s">
        <v>12</v>
      </c>
      <c r="F2076" s="4" t="s">
        <v>12</v>
      </c>
      <c r="G2076" s="4" t="s">
        <v>12</v>
      </c>
      <c r="H2076" s="4" t="s">
        <v>11</v>
      </c>
    </row>
    <row r="2077" spans="1:15">
      <c r="A2077" t="n">
        <v>18952</v>
      </c>
      <c r="B2077" s="38" t="n">
        <v>45</v>
      </c>
      <c r="C2077" s="7" t="n">
        <v>2</v>
      </c>
      <c r="D2077" s="7" t="n">
        <v>3</v>
      </c>
      <c r="E2077" s="7" t="n">
        <v>-4.03999996185303</v>
      </c>
      <c r="F2077" s="7" t="n">
        <v>5.94999980926514</v>
      </c>
      <c r="G2077" s="7" t="n">
        <v>-92.4199981689453</v>
      </c>
      <c r="H2077" s="7" t="n">
        <v>0</v>
      </c>
    </row>
    <row r="2078" spans="1:15">
      <c r="A2078" t="s">
        <v>4</v>
      </c>
      <c r="B2078" s="4" t="s">
        <v>5</v>
      </c>
      <c r="C2078" s="4" t="s">
        <v>7</v>
      </c>
      <c r="D2078" s="4" t="s">
        <v>7</v>
      </c>
      <c r="E2078" s="4" t="s">
        <v>12</v>
      </c>
      <c r="F2078" s="4" t="s">
        <v>12</v>
      </c>
      <c r="G2078" s="4" t="s">
        <v>12</v>
      </c>
      <c r="H2078" s="4" t="s">
        <v>11</v>
      </c>
      <c r="I2078" s="4" t="s">
        <v>7</v>
      </c>
    </row>
    <row r="2079" spans="1:15">
      <c r="A2079" t="n">
        <v>18969</v>
      </c>
      <c r="B2079" s="38" t="n">
        <v>45</v>
      </c>
      <c r="C2079" s="7" t="n">
        <v>4</v>
      </c>
      <c r="D2079" s="7" t="n">
        <v>3</v>
      </c>
      <c r="E2079" s="7" t="n">
        <v>318.059997558594</v>
      </c>
      <c r="F2079" s="7" t="n">
        <v>204.639999389648</v>
      </c>
      <c r="G2079" s="7" t="n">
        <v>348</v>
      </c>
      <c r="H2079" s="7" t="n">
        <v>0</v>
      </c>
      <c r="I2079" s="7" t="n">
        <v>1</v>
      </c>
    </row>
    <row r="2080" spans="1:15">
      <c r="A2080" t="s">
        <v>4</v>
      </c>
      <c r="B2080" s="4" t="s">
        <v>5</v>
      </c>
      <c r="C2080" s="4" t="s">
        <v>7</v>
      </c>
      <c r="D2080" s="4" t="s">
        <v>7</v>
      </c>
      <c r="E2080" s="4" t="s">
        <v>12</v>
      </c>
      <c r="F2080" s="4" t="s">
        <v>11</v>
      </c>
    </row>
    <row r="2081" spans="1:9">
      <c r="A2081" t="n">
        <v>18987</v>
      </c>
      <c r="B2081" s="38" t="n">
        <v>45</v>
      </c>
      <c r="C2081" s="7" t="n">
        <v>5</v>
      </c>
      <c r="D2081" s="7" t="n">
        <v>3</v>
      </c>
      <c r="E2081" s="7" t="n">
        <v>3.90000009536743</v>
      </c>
      <c r="F2081" s="7" t="n">
        <v>0</v>
      </c>
    </row>
    <row r="2082" spans="1:9">
      <c r="A2082" t="s">
        <v>4</v>
      </c>
      <c r="B2082" s="4" t="s">
        <v>5</v>
      </c>
      <c r="C2082" s="4" t="s">
        <v>7</v>
      </c>
      <c r="D2082" s="4" t="s">
        <v>7</v>
      </c>
      <c r="E2082" s="4" t="s">
        <v>12</v>
      </c>
      <c r="F2082" s="4" t="s">
        <v>11</v>
      </c>
    </row>
    <row r="2083" spans="1:9">
      <c r="A2083" t="n">
        <v>18996</v>
      </c>
      <c r="B2083" s="38" t="n">
        <v>45</v>
      </c>
      <c r="C2083" s="7" t="n">
        <v>11</v>
      </c>
      <c r="D2083" s="7" t="n">
        <v>3</v>
      </c>
      <c r="E2083" s="7" t="n">
        <v>34.5999984741211</v>
      </c>
      <c r="F2083" s="7" t="n">
        <v>0</v>
      </c>
    </row>
    <row r="2084" spans="1:9">
      <c r="A2084" t="s">
        <v>4</v>
      </c>
      <c r="B2084" s="4" t="s">
        <v>5</v>
      </c>
      <c r="C2084" s="4" t="s">
        <v>7</v>
      </c>
      <c r="D2084" s="4" t="s">
        <v>11</v>
      </c>
      <c r="E2084" s="4" t="s">
        <v>11</v>
      </c>
      <c r="F2084" s="4" t="s">
        <v>13</v>
      </c>
    </row>
    <row r="2085" spans="1:9">
      <c r="A2085" t="n">
        <v>19005</v>
      </c>
      <c r="B2085" s="50" t="n">
        <v>84</v>
      </c>
      <c r="C2085" s="7" t="n">
        <v>0</v>
      </c>
      <c r="D2085" s="7" t="n">
        <v>0</v>
      </c>
      <c r="E2085" s="7" t="n">
        <v>0</v>
      </c>
      <c r="F2085" s="7" t="n">
        <v>1053609165</v>
      </c>
    </row>
    <row r="2086" spans="1:9">
      <c r="A2086" t="s">
        <v>4</v>
      </c>
      <c r="B2086" s="4" t="s">
        <v>5</v>
      </c>
      <c r="C2086" s="4" t="s">
        <v>11</v>
      </c>
      <c r="D2086" s="4" t="s">
        <v>13</v>
      </c>
    </row>
    <row r="2087" spans="1:9">
      <c r="A2087" t="n">
        <v>19015</v>
      </c>
      <c r="B2087" s="28" t="n">
        <v>43</v>
      </c>
      <c r="C2087" s="7" t="n">
        <v>7033</v>
      </c>
      <c r="D2087" s="7" t="n">
        <v>512</v>
      </c>
    </row>
    <row r="2088" spans="1:9">
      <c r="A2088" t="s">
        <v>4</v>
      </c>
      <c r="B2088" s="4" t="s">
        <v>5</v>
      </c>
      <c r="C2088" s="4" t="s">
        <v>11</v>
      </c>
      <c r="D2088" s="4" t="s">
        <v>13</v>
      </c>
    </row>
    <row r="2089" spans="1:9">
      <c r="A2089" t="n">
        <v>19022</v>
      </c>
      <c r="B2089" s="28" t="n">
        <v>43</v>
      </c>
      <c r="C2089" s="7" t="n">
        <v>7033</v>
      </c>
      <c r="D2089" s="7" t="n">
        <v>32</v>
      </c>
    </row>
    <row r="2090" spans="1:9">
      <c r="A2090" t="s">
        <v>4</v>
      </c>
      <c r="B2090" s="4" t="s">
        <v>5</v>
      </c>
      <c r="C2090" s="4" t="s">
        <v>11</v>
      </c>
      <c r="D2090" s="4" t="s">
        <v>12</v>
      </c>
      <c r="E2090" s="4" t="s">
        <v>12</v>
      </c>
      <c r="F2090" s="4" t="s">
        <v>12</v>
      </c>
      <c r="G2090" s="4" t="s">
        <v>11</v>
      </c>
      <c r="H2090" s="4" t="s">
        <v>11</v>
      </c>
    </row>
    <row r="2091" spans="1:9">
      <c r="A2091" t="n">
        <v>19029</v>
      </c>
      <c r="B2091" s="33" t="n">
        <v>60</v>
      </c>
      <c r="C2091" s="7" t="n">
        <v>7033</v>
      </c>
      <c r="D2091" s="7" t="n">
        <v>0</v>
      </c>
      <c r="E2091" s="7" t="n">
        <v>0</v>
      </c>
      <c r="F2091" s="7" t="n">
        <v>0</v>
      </c>
      <c r="G2091" s="7" t="n">
        <v>0</v>
      </c>
      <c r="H2091" s="7" t="n">
        <v>0</v>
      </c>
    </row>
    <row r="2092" spans="1:9">
      <c r="A2092" t="s">
        <v>4</v>
      </c>
      <c r="B2092" s="4" t="s">
        <v>5</v>
      </c>
      <c r="C2092" s="4" t="s">
        <v>11</v>
      </c>
      <c r="D2092" s="4" t="s">
        <v>12</v>
      </c>
      <c r="E2092" s="4" t="s">
        <v>12</v>
      </c>
      <c r="F2092" s="4" t="s">
        <v>12</v>
      </c>
      <c r="G2092" s="4" t="s">
        <v>12</v>
      </c>
    </row>
    <row r="2093" spans="1:9">
      <c r="A2093" t="n">
        <v>19048</v>
      </c>
      <c r="B2093" s="37" t="n">
        <v>46</v>
      </c>
      <c r="C2093" s="7" t="n">
        <v>7033</v>
      </c>
      <c r="D2093" s="7" t="n">
        <v>0</v>
      </c>
      <c r="E2093" s="7" t="n">
        <v>29.3799991607666</v>
      </c>
      <c r="F2093" s="7" t="n">
        <v>-60.2099990844727</v>
      </c>
      <c r="G2093" s="7" t="n">
        <v>180</v>
      </c>
    </row>
    <row r="2094" spans="1:9">
      <c r="A2094" t="s">
        <v>4</v>
      </c>
      <c r="B2094" s="4" t="s">
        <v>5</v>
      </c>
      <c r="C2094" s="4" t="s">
        <v>11</v>
      </c>
      <c r="D2094" s="4" t="s">
        <v>7</v>
      </c>
      <c r="E2094" s="4" t="s">
        <v>8</v>
      </c>
      <c r="F2094" s="4" t="s">
        <v>12</v>
      </c>
      <c r="G2094" s="4" t="s">
        <v>12</v>
      </c>
      <c r="H2094" s="4" t="s">
        <v>12</v>
      </c>
    </row>
    <row r="2095" spans="1:9">
      <c r="A2095" t="n">
        <v>19067</v>
      </c>
      <c r="B2095" s="29" t="n">
        <v>48</v>
      </c>
      <c r="C2095" s="7" t="n">
        <v>7033</v>
      </c>
      <c r="D2095" s="7" t="n">
        <v>0</v>
      </c>
      <c r="E2095" s="7" t="s">
        <v>133</v>
      </c>
      <c r="F2095" s="7" t="n">
        <v>1.5</v>
      </c>
      <c r="G2095" s="7" t="n">
        <v>1</v>
      </c>
      <c r="H2095" s="7" t="n">
        <v>0</v>
      </c>
    </row>
    <row r="2096" spans="1:9">
      <c r="A2096" t="s">
        <v>4</v>
      </c>
      <c r="B2096" s="4" t="s">
        <v>5</v>
      </c>
      <c r="C2096" s="4" t="s">
        <v>11</v>
      </c>
      <c r="D2096" s="4" t="s">
        <v>11</v>
      </c>
      <c r="E2096" s="4" t="s">
        <v>12</v>
      </c>
      <c r="F2096" s="4" t="s">
        <v>12</v>
      </c>
      <c r="G2096" s="4" t="s">
        <v>12</v>
      </c>
      <c r="H2096" s="4" t="s">
        <v>12</v>
      </c>
      <c r="I2096" s="4" t="s">
        <v>12</v>
      </c>
      <c r="J2096" s="4" t="s">
        <v>7</v>
      </c>
      <c r="K2096" s="4" t="s">
        <v>11</v>
      </c>
    </row>
    <row r="2097" spans="1:11">
      <c r="A2097" t="n">
        <v>19094</v>
      </c>
      <c r="B2097" s="40" t="n">
        <v>55</v>
      </c>
      <c r="C2097" s="7" t="n">
        <v>7033</v>
      </c>
      <c r="D2097" s="7" t="n">
        <v>65026</v>
      </c>
      <c r="E2097" s="7" t="n">
        <v>0</v>
      </c>
      <c r="F2097" s="7" t="n">
        <v>1.07000005245209</v>
      </c>
      <c r="G2097" s="7" t="n">
        <v>-88.5199966430664</v>
      </c>
      <c r="H2097" s="7" t="n">
        <v>4</v>
      </c>
      <c r="I2097" s="7" t="n">
        <v>40</v>
      </c>
      <c r="J2097" s="7" t="n">
        <v>0</v>
      </c>
      <c r="K2097" s="7" t="n">
        <v>1</v>
      </c>
    </row>
    <row r="2098" spans="1:11">
      <c r="A2098" t="s">
        <v>4</v>
      </c>
      <c r="B2098" s="4" t="s">
        <v>5</v>
      </c>
      <c r="C2098" s="4" t="s">
        <v>7</v>
      </c>
      <c r="D2098" s="4" t="s">
        <v>11</v>
      </c>
      <c r="E2098" s="4" t="s">
        <v>12</v>
      </c>
      <c r="F2098" s="4" t="s">
        <v>11</v>
      </c>
      <c r="G2098" s="4" t="s">
        <v>13</v>
      </c>
      <c r="H2098" s="4" t="s">
        <v>13</v>
      </c>
      <c r="I2098" s="4" t="s">
        <v>11</v>
      </c>
      <c r="J2098" s="4" t="s">
        <v>11</v>
      </c>
      <c r="K2098" s="4" t="s">
        <v>13</v>
      </c>
      <c r="L2098" s="4" t="s">
        <v>13</v>
      </c>
      <c r="M2098" s="4" t="s">
        <v>13</v>
      </c>
      <c r="N2098" s="4" t="s">
        <v>13</v>
      </c>
      <c r="O2098" s="4" t="s">
        <v>8</v>
      </c>
    </row>
    <row r="2099" spans="1:11">
      <c r="A2099" t="n">
        <v>19122</v>
      </c>
      <c r="B2099" s="9" t="n">
        <v>50</v>
      </c>
      <c r="C2099" s="7" t="n">
        <v>0</v>
      </c>
      <c r="D2099" s="7" t="n">
        <v>2119</v>
      </c>
      <c r="E2099" s="7" t="n">
        <v>0.699999988079071</v>
      </c>
      <c r="F2099" s="7" t="n">
        <v>0</v>
      </c>
      <c r="G2099" s="7" t="n">
        <v>0</v>
      </c>
      <c r="H2099" s="7" t="n">
        <v>0</v>
      </c>
      <c r="I2099" s="7" t="n">
        <v>0</v>
      </c>
      <c r="J2099" s="7" t="n">
        <v>65533</v>
      </c>
      <c r="K2099" s="7" t="n">
        <v>0</v>
      </c>
      <c r="L2099" s="7" t="n">
        <v>0</v>
      </c>
      <c r="M2099" s="7" t="n">
        <v>0</v>
      </c>
      <c r="N2099" s="7" t="n">
        <v>0</v>
      </c>
      <c r="O2099" s="7" t="s">
        <v>14</v>
      </c>
    </row>
    <row r="2100" spans="1:11">
      <c r="A2100" t="s">
        <v>4</v>
      </c>
      <c r="B2100" s="4" t="s">
        <v>5</v>
      </c>
      <c r="C2100" s="4" t="s">
        <v>11</v>
      </c>
    </row>
    <row r="2101" spans="1:11">
      <c r="A2101" t="n">
        <v>19161</v>
      </c>
      <c r="B2101" s="25" t="n">
        <v>16</v>
      </c>
      <c r="C2101" s="7" t="n">
        <v>500</v>
      </c>
    </row>
    <row r="2102" spans="1:11">
      <c r="A2102" t="s">
        <v>4</v>
      </c>
      <c r="B2102" s="4" t="s">
        <v>5</v>
      </c>
      <c r="C2102" s="4" t="s">
        <v>7</v>
      </c>
      <c r="D2102" s="4" t="s">
        <v>11</v>
      </c>
      <c r="E2102" s="4" t="s">
        <v>12</v>
      </c>
      <c r="F2102" s="4" t="s">
        <v>11</v>
      </c>
      <c r="G2102" s="4" t="s">
        <v>13</v>
      </c>
      <c r="H2102" s="4" t="s">
        <v>13</v>
      </c>
      <c r="I2102" s="4" t="s">
        <v>11</v>
      </c>
      <c r="J2102" s="4" t="s">
        <v>11</v>
      </c>
      <c r="K2102" s="4" t="s">
        <v>13</v>
      </c>
      <c r="L2102" s="4" t="s">
        <v>13</v>
      </c>
      <c r="M2102" s="4" t="s">
        <v>13</v>
      </c>
      <c r="N2102" s="4" t="s">
        <v>13</v>
      </c>
      <c r="O2102" s="4" t="s">
        <v>8</v>
      </c>
    </row>
    <row r="2103" spans="1:11">
      <c r="A2103" t="n">
        <v>19164</v>
      </c>
      <c r="B2103" s="9" t="n">
        <v>50</v>
      </c>
      <c r="C2103" s="7" t="n">
        <v>0</v>
      </c>
      <c r="D2103" s="7" t="n">
        <v>2022</v>
      </c>
      <c r="E2103" s="7" t="n">
        <v>0.699999988079071</v>
      </c>
      <c r="F2103" s="7" t="n">
        <v>0</v>
      </c>
      <c r="G2103" s="7" t="n">
        <v>0</v>
      </c>
      <c r="H2103" s="7" t="n">
        <v>-1065353216</v>
      </c>
      <c r="I2103" s="7" t="n">
        <v>0</v>
      </c>
      <c r="J2103" s="7" t="n">
        <v>65533</v>
      </c>
      <c r="K2103" s="7" t="n">
        <v>0</v>
      </c>
      <c r="L2103" s="7" t="n">
        <v>0</v>
      </c>
      <c r="M2103" s="7" t="n">
        <v>0</v>
      </c>
      <c r="N2103" s="7" t="n">
        <v>0</v>
      </c>
      <c r="O2103" s="7" t="s">
        <v>14</v>
      </c>
    </row>
    <row r="2104" spans="1:11">
      <c r="A2104" t="s">
        <v>4</v>
      </c>
      <c r="B2104" s="4" t="s">
        <v>5</v>
      </c>
      <c r="C2104" s="4" t="s">
        <v>11</v>
      </c>
    </row>
    <row r="2105" spans="1:11">
      <c r="A2105" t="n">
        <v>19203</v>
      </c>
      <c r="B2105" s="25" t="n">
        <v>16</v>
      </c>
      <c r="C2105" s="7" t="n">
        <v>1500</v>
      </c>
    </row>
    <row r="2106" spans="1:11">
      <c r="A2106" t="s">
        <v>4</v>
      </c>
      <c r="B2106" s="4" t="s">
        <v>5</v>
      </c>
      <c r="C2106" s="4" t="s">
        <v>7</v>
      </c>
      <c r="D2106" s="4" t="s">
        <v>7</v>
      </c>
      <c r="E2106" s="4" t="s">
        <v>12</v>
      </c>
      <c r="F2106" s="4" t="s">
        <v>12</v>
      </c>
      <c r="G2106" s="4" t="s">
        <v>12</v>
      </c>
      <c r="H2106" s="4" t="s">
        <v>11</v>
      </c>
      <c r="I2106" s="4" t="s">
        <v>7</v>
      </c>
    </row>
    <row r="2107" spans="1:11">
      <c r="A2107" t="n">
        <v>19206</v>
      </c>
      <c r="B2107" s="38" t="n">
        <v>45</v>
      </c>
      <c r="C2107" s="7" t="n">
        <v>4</v>
      </c>
      <c r="D2107" s="7" t="n">
        <v>3</v>
      </c>
      <c r="E2107" s="7" t="n">
        <v>5.01999998092651</v>
      </c>
      <c r="F2107" s="7" t="n">
        <v>231.710006713867</v>
      </c>
      <c r="G2107" s="7" t="n">
        <v>348</v>
      </c>
      <c r="H2107" s="7" t="n">
        <v>2000</v>
      </c>
      <c r="I2107" s="7" t="n">
        <v>1</v>
      </c>
    </row>
    <row r="2108" spans="1:11">
      <c r="A2108" t="s">
        <v>4</v>
      </c>
      <c r="B2108" s="4" t="s">
        <v>5</v>
      </c>
      <c r="C2108" s="4" t="s">
        <v>11</v>
      </c>
      <c r="D2108" s="4" t="s">
        <v>7</v>
      </c>
    </row>
    <row r="2109" spans="1:11">
      <c r="A2109" t="n">
        <v>19224</v>
      </c>
      <c r="B2109" s="49" t="n">
        <v>56</v>
      </c>
      <c r="C2109" s="7" t="n">
        <v>7033</v>
      </c>
      <c r="D2109" s="7" t="n">
        <v>0</v>
      </c>
    </row>
    <row r="2110" spans="1:11">
      <c r="A2110" t="s">
        <v>4</v>
      </c>
      <c r="B2110" s="4" t="s">
        <v>5</v>
      </c>
      <c r="C2110" s="4" t="s">
        <v>7</v>
      </c>
      <c r="D2110" s="4" t="s">
        <v>11</v>
      </c>
      <c r="E2110" s="4" t="s">
        <v>11</v>
      </c>
      <c r="F2110" s="4" t="s">
        <v>13</v>
      </c>
    </row>
    <row r="2111" spans="1:11">
      <c r="A2111" t="n">
        <v>19228</v>
      </c>
      <c r="B2111" s="50" t="n">
        <v>84</v>
      </c>
      <c r="C2111" s="7" t="n">
        <v>1</v>
      </c>
      <c r="D2111" s="7" t="n">
        <v>0</v>
      </c>
      <c r="E2111" s="7" t="n">
        <v>1000</v>
      </c>
      <c r="F2111" s="7" t="n">
        <v>0</v>
      </c>
    </row>
    <row r="2112" spans="1:11">
      <c r="A2112" t="s">
        <v>4</v>
      </c>
      <c r="B2112" s="4" t="s">
        <v>5</v>
      </c>
      <c r="C2112" s="4" t="s">
        <v>11</v>
      </c>
      <c r="D2112" s="4" t="s">
        <v>7</v>
      </c>
      <c r="E2112" s="4" t="s">
        <v>8</v>
      </c>
      <c r="F2112" s="4" t="s">
        <v>12</v>
      </c>
      <c r="G2112" s="4" t="s">
        <v>12</v>
      </c>
      <c r="H2112" s="4" t="s">
        <v>12</v>
      </c>
    </row>
    <row r="2113" spans="1:15">
      <c r="A2113" t="n">
        <v>19238</v>
      </c>
      <c r="B2113" s="29" t="n">
        <v>48</v>
      </c>
      <c r="C2113" s="7" t="n">
        <v>7033</v>
      </c>
      <c r="D2113" s="7" t="n">
        <v>0</v>
      </c>
      <c r="E2113" s="7" t="s">
        <v>129</v>
      </c>
      <c r="F2113" s="7" t="n">
        <v>-1</v>
      </c>
      <c r="G2113" s="7" t="n">
        <v>1</v>
      </c>
      <c r="H2113" s="7" t="n">
        <v>0</v>
      </c>
    </row>
    <row r="2114" spans="1:15">
      <c r="A2114" t="s">
        <v>4</v>
      </c>
      <c r="B2114" s="4" t="s">
        <v>5</v>
      </c>
      <c r="C2114" s="4" t="s">
        <v>7</v>
      </c>
      <c r="D2114" s="4" t="s">
        <v>12</v>
      </c>
      <c r="E2114" s="4" t="s">
        <v>12</v>
      </c>
      <c r="F2114" s="4" t="s">
        <v>12</v>
      </c>
    </row>
    <row r="2115" spans="1:15">
      <c r="A2115" t="n">
        <v>19265</v>
      </c>
      <c r="B2115" s="38" t="n">
        <v>45</v>
      </c>
      <c r="C2115" s="7" t="n">
        <v>9</v>
      </c>
      <c r="D2115" s="7" t="n">
        <v>0.200000002980232</v>
      </c>
      <c r="E2115" s="7" t="n">
        <v>0.200000002980232</v>
      </c>
      <c r="F2115" s="7" t="n">
        <v>0.5</v>
      </c>
    </row>
    <row r="2116" spans="1:15">
      <c r="A2116" t="s">
        <v>4</v>
      </c>
      <c r="B2116" s="4" t="s">
        <v>5</v>
      </c>
      <c r="C2116" s="4" t="s">
        <v>7</v>
      </c>
      <c r="D2116" s="4" t="s">
        <v>11</v>
      </c>
      <c r="E2116" s="4" t="s">
        <v>12</v>
      </c>
      <c r="F2116" s="4" t="s">
        <v>11</v>
      </c>
      <c r="G2116" s="4" t="s">
        <v>13</v>
      </c>
      <c r="H2116" s="4" t="s">
        <v>13</v>
      </c>
      <c r="I2116" s="4" t="s">
        <v>11</v>
      </c>
      <c r="J2116" s="4" t="s">
        <v>11</v>
      </c>
      <c r="K2116" s="4" t="s">
        <v>13</v>
      </c>
      <c r="L2116" s="4" t="s">
        <v>13</v>
      </c>
      <c r="M2116" s="4" t="s">
        <v>13</v>
      </c>
      <c r="N2116" s="4" t="s">
        <v>13</v>
      </c>
      <c r="O2116" s="4" t="s">
        <v>8</v>
      </c>
    </row>
    <row r="2117" spans="1:15">
      <c r="A2117" t="n">
        <v>19279</v>
      </c>
      <c r="B2117" s="9" t="n">
        <v>50</v>
      </c>
      <c r="C2117" s="7" t="n">
        <v>0</v>
      </c>
      <c r="D2117" s="7" t="n">
        <v>2119</v>
      </c>
      <c r="E2117" s="7" t="n">
        <v>0.699999988079071</v>
      </c>
      <c r="F2117" s="7" t="n">
        <v>0</v>
      </c>
      <c r="G2117" s="7" t="n">
        <v>0</v>
      </c>
      <c r="H2117" s="7" t="n">
        <v>-1065353216</v>
      </c>
      <c r="I2117" s="7" t="n">
        <v>0</v>
      </c>
      <c r="J2117" s="7" t="n">
        <v>65533</v>
      </c>
      <c r="K2117" s="7" t="n">
        <v>0</v>
      </c>
      <c r="L2117" s="7" t="n">
        <v>0</v>
      </c>
      <c r="M2117" s="7" t="n">
        <v>0</v>
      </c>
      <c r="N2117" s="7" t="n">
        <v>0</v>
      </c>
      <c r="O2117" s="7" t="s">
        <v>14</v>
      </c>
    </row>
    <row r="2118" spans="1:15">
      <c r="A2118" t="s">
        <v>4</v>
      </c>
      <c r="B2118" s="4" t="s">
        <v>5</v>
      </c>
      <c r="C2118" s="4" t="s">
        <v>7</v>
      </c>
      <c r="D2118" s="4" t="s">
        <v>13</v>
      </c>
      <c r="E2118" s="4" t="s">
        <v>13</v>
      </c>
      <c r="F2118" s="4" t="s">
        <v>13</v>
      </c>
    </row>
    <row r="2119" spans="1:15">
      <c r="A2119" t="n">
        <v>19318</v>
      </c>
      <c r="B2119" s="9" t="n">
        <v>50</v>
      </c>
      <c r="C2119" s="7" t="n">
        <v>255</v>
      </c>
      <c r="D2119" s="7" t="n">
        <v>1053609165</v>
      </c>
      <c r="E2119" s="7" t="n">
        <v>1065353216</v>
      </c>
      <c r="F2119" s="7" t="n">
        <v>1050253722</v>
      </c>
    </row>
    <row r="2120" spans="1:15">
      <c r="A2120" t="s">
        <v>4</v>
      </c>
      <c r="B2120" s="4" t="s">
        <v>5</v>
      </c>
      <c r="C2120" s="4" t="s">
        <v>11</v>
      </c>
    </row>
    <row r="2121" spans="1:15">
      <c r="A2121" t="n">
        <v>19332</v>
      </c>
      <c r="B2121" s="25" t="n">
        <v>16</v>
      </c>
      <c r="C2121" s="7" t="n">
        <v>1000</v>
      </c>
    </row>
    <row r="2122" spans="1:15">
      <c r="A2122" t="s">
        <v>4</v>
      </c>
      <c r="B2122" s="4" t="s">
        <v>5</v>
      </c>
      <c r="C2122" s="4" t="s">
        <v>7</v>
      </c>
      <c r="D2122" s="4" t="s">
        <v>7</v>
      </c>
      <c r="E2122" s="4" t="s">
        <v>12</v>
      </c>
      <c r="F2122" s="4" t="s">
        <v>12</v>
      </c>
      <c r="G2122" s="4" t="s">
        <v>12</v>
      </c>
      <c r="H2122" s="4" t="s">
        <v>11</v>
      </c>
    </row>
    <row r="2123" spans="1:15">
      <c r="A2123" t="n">
        <v>19335</v>
      </c>
      <c r="B2123" s="38" t="n">
        <v>45</v>
      </c>
      <c r="C2123" s="7" t="n">
        <v>2</v>
      </c>
      <c r="D2123" s="7" t="n">
        <v>3</v>
      </c>
      <c r="E2123" s="7" t="n">
        <v>-0.159999996423721</v>
      </c>
      <c r="F2123" s="7" t="n">
        <v>3.55999994277954</v>
      </c>
      <c r="G2123" s="7" t="n">
        <v>-83.9199981689453</v>
      </c>
      <c r="H2123" s="7" t="n">
        <v>0</v>
      </c>
    </row>
    <row r="2124" spans="1:15">
      <c r="A2124" t="s">
        <v>4</v>
      </c>
      <c r="B2124" s="4" t="s">
        <v>5</v>
      </c>
      <c r="C2124" s="4" t="s">
        <v>7</v>
      </c>
      <c r="D2124" s="4" t="s">
        <v>7</v>
      </c>
      <c r="E2124" s="4" t="s">
        <v>12</v>
      </c>
      <c r="F2124" s="4" t="s">
        <v>12</v>
      </c>
      <c r="G2124" s="4" t="s">
        <v>12</v>
      </c>
      <c r="H2124" s="4" t="s">
        <v>11</v>
      </c>
      <c r="I2124" s="4" t="s">
        <v>7</v>
      </c>
    </row>
    <row r="2125" spans="1:15">
      <c r="A2125" t="n">
        <v>19352</v>
      </c>
      <c r="B2125" s="38" t="n">
        <v>45</v>
      </c>
      <c r="C2125" s="7" t="n">
        <v>4</v>
      </c>
      <c r="D2125" s="7" t="n">
        <v>3</v>
      </c>
      <c r="E2125" s="7" t="n">
        <v>358.429992675781</v>
      </c>
      <c r="F2125" s="7" t="n">
        <v>357.779998779297</v>
      </c>
      <c r="G2125" s="7" t="n">
        <v>348</v>
      </c>
      <c r="H2125" s="7" t="n">
        <v>0</v>
      </c>
      <c r="I2125" s="7" t="n">
        <v>1</v>
      </c>
    </row>
    <row r="2126" spans="1:15">
      <c r="A2126" t="s">
        <v>4</v>
      </c>
      <c r="B2126" s="4" t="s">
        <v>5</v>
      </c>
      <c r="C2126" s="4" t="s">
        <v>7</v>
      </c>
      <c r="D2126" s="4" t="s">
        <v>7</v>
      </c>
      <c r="E2126" s="4" t="s">
        <v>12</v>
      </c>
      <c r="F2126" s="4" t="s">
        <v>11</v>
      </c>
    </row>
    <row r="2127" spans="1:15">
      <c r="A2127" t="n">
        <v>19370</v>
      </c>
      <c r="B2127" s="38" t="n">
        <v>45</v>
      </c>
      <c r="C2127" s="7" t="n">
        <v>5</v>
      </c>
      <c r="D2127" s="7" t="n">
        <v>3</v>
      </c>
      <c r="E2127" s="7" t="n">
        <v>8.19999980926514</v>
      </c>
      <c r="F2127" s="7" t="n">
        <v>0</v>
      </c>
    </row>
    <row r="2128" spans="1:15">
      <c r="A2128" t="s">
        <v>4</v>
      </c>
      <c r="B2128" s="4" t="s">
        <v>5</v>
      </c>
      <c r="C2128" s="4" t="s">
        <v>7</v>
      </c>
      <c r="D2128" s="4" t="s">
        <v>7</v>
      </c>
      <c r="E2128" s="4" t="s">
        <v>12</v>
      </c>
      <c r="F2128" s="4" t="s">
        <v>11</v>
      </c>
    </row>
    <row r="2129" spans="1:15">
      <c r="A2129" t="n">
        <v>19379</v>
      </c>
      <c r="B2129" s="38" t="n">
        <v>45</v>
      </c>
      <c r="C2129" s="7" t="n">
        <v>11</v>
      </c>
      <c r="D2129" s="7" t="n">
        <v>3</v>
      </c>
      <c r="E2129" s="7" t="n">
        <v>36.9000015258789</v>
      </c>
      <c r="F2129" s="7" t="n">
        <v>0</v>
      </c>
    </row>
    <row r="2130" spans="1:15">
      <c r="A2130" t="s">
        <v>4</v>
      </c>
      <c r="B2130" s="4" t="s">
        <v>5</v>
      </c>
      <c r="C2130" s="4" t="s">
        <v>7</v>
      </c>
      <c r="D2130" s="4" t="s">
        <v>7</v>
      </c>
      <c r="E2130" s="4" t="s">
        <v>12</v>
      </c>
      <c r="F2130" s="4" t="s">
        <v>12</v>
      </c>
      <c r="G2130" s="4" t="s">
        <v>12</v>
      </c>
      <c r="H2130" s="4" t="s">
        <v>11</v>
      </c>
      <c r="I2130" s="4" t="s">
        <v>7</v>
      </c>
    </row>
    <row r="2131" spans="1:15">
      <c r="A2131" t="n">
        <v>19388</v>
      </c>
      <c r="B2131" s="38" t="n">
        <v>45</v>
      </c>
      <c r="C2131" s="7" t="n">
        <v>4</v>
      </c>
      <c r="D2131" s="7" t="n">
        <v>3</v>
      </c>
      <c r="E2131" s="7" t="n">
        <v>348.410003662109</v>
      </c>
      <c r="F2131" s="7" t="n">
        <v>357.779998779297</v>
      </c>
      <c r="G2131" s="7" t="n">
        <v>348</v>
      </c>
      <c r="H2131" s="7" t="n">
        <v>4000</v>
      </c>
      <c r="I2131" s="7" t="n">
        <v>1</v>
      </c>
    </row>
    <row r="2132" spans="1:15">
      <c r="A2132" t="s">
        <v>4</v>
      </c>
      <c r="B2132" s="4" t="s">
        <v>5</v>
      </c>
      <c r="C2132" s="4" t="s">
        <v>7</v>
      </c>
    </row>
    <row r="2133" spans="1:15">
      <c r="A2133" t="n">
        <v>19406</v>
      </c>
      <c r="B2133" s="39" t="n">
        <v>116</v>
      </c>
      <c r="C2133" s="7" t="n">
        <v>0</v>
      </c>
    </row>
    <row r="2134" spans="1:15">
      <c r="A2134" t="s">
        <v>4</v>
      </c>
      <c r="B2134" s="4" t="s">
        <v>5</v>
      </c>
      <c r="C2134" s="4" t="s">
        <v>7</v>
      </c>
      <c r="D2134" s="4" t="s">
        <v>11</v>
      </c>
    </row>
    <row r="2135" spans="1:15">
      <c r="A2135" t="n">
        <v>19408</v>
      </c>
      <c r="B2135" s="39" t="n">
        <v>116</v>
      </c>
      <c r="C2135" s="7" t="n">
        <v>2</v>
      </c>
      <c r="D2135" s="7" t="n">
        <v>1</v>
      </c>
    </row>
    <row r="2136" spans="1:15">
      <c r="A2136" t="s">
        <v>4</v>
      </c>
      <c r="B2136" s="4" t="s">
        <v>5</v>
      </c>
      <c r="C2136" s="4" t="s">
        <v>7</v>
      </c>
      <c r="D2136" s="4" t="s">
        <v>13</v>
      </c>
    </row>
    <row r="2137" spans="1:15">
      <c r="A2137" t="n">
        <v>19412</v>
      </c>
      <c r="B2137" s="39" t="n">
        <v>116</v>
      </c>
      <c r="C2137" s="7" t="n">
        <v>5</v>
      </c>
      <c r="D2137" s="7" t="n">
        <v>1120403456</v>
      </c>
    </row>
    <row r="2138" spans="1:15">
      <c r="A2138" t="s">
        <v>4</v>
      </c>
      <c r="B2138" s="4" t="s">
        <v>5</v>
      </c>
      <c r="C2138" s="4" t="s">
        <v>7</v>
      </c>
      <c r="D2138" s="4" t="s">
        <v>11</v>
      </c>
    </row>
    <row r="2139" spans="1:15">
      <c r="A2139" t="n">
        <v>19418</v>
      </c>
      <c r="B2139" s="39" t="n">
        <v>116</v>
      </c>
      <c r="C2139" s="7" t="n">
        <v>6</v>
      </c>
      <c r="D2139" s="7" t="n">
        <v>1</v>
      </c>
    </row>
    <row r="2140" spans="1:15">
      <c r="A2140" t="s">
        <v>4</v>
      </c>
      <c r="B2140" s="4" t="s">
        <v>5</v>
      </c>
      <c r="C2140" s="4" t="s">
        <v>11</v>
      </c>
      <c r="D2140" s="4" t="s">
        <v>12</v>
      </c>
      <c r="E2140" s="4" t="s">
        <v>12</v>
      </c>
      <c r="F2140" s="4" t="s">
        <v>12</v>
      </c>
      <c r="G2140" s="4" t="s">
        <v>12</v>
      </c>
    </row>
    <row r="2141" spans="1:15">
      <c r="A2141" t="n">
        <v>19422</v>
      </c>
      <c r="B2141" s="37" t="n">
        <v>46</v>
      </c>
      <c r="C2141" s="7" t="n">
        <v>11</v>
      </c>
      <c r="D2141" s="7" t="n">
        <v>0</v>
      </c>
      <c r="E2141" s="7" t="n">
        <v>1</v>
      </c>
      <c r="F2141" s="7" t="n">
        <v>-82.5400009155273</v>
      </c>
      <c r="G2141" s="7" t="n">
        <v>180</v>
      </c>
    </row>
    <row r="2142" spans="1:15">
      <c r="A2142" t="s">
        <v>4</v>
      </c>
      <c r="B2142" s="4" t="s">
        <v>5</v>
      </c>
      <c r="C2142" s="4" t="s">
        <v>11</v>
      </c>
      <c r="D2142" s="4" t="s">
        <v>12</v>
      </c>
      <c r="E2142" s="4" t="s">
        <v>12</v>
      </c>
      <c r="F2142" s="4" t="s">
        <v>12</v>
      </c>
      <c r="G2142" s="4" t="s">
        <v>12</v>
      </c>
    </row>
    <row r="2143" spans="1:15">
      <c r="A2143" t="n">
        <v>19441</v>
      </c>
      <c r="B2143" s="37" t="n">
        <v>46</v>
      </c>
      <c r="C2143" s="7" t="n">
        <v>1</v>
      </c>
      <c r="D2143" s="7" t="n">
        <v>0.800000011920929</v>
      </c>
      <c r="E2143" s="7" t="n">
        <v>1</v>
      </c>
      <c r="F2143" s="7" t="n">
        <v>-82.7900009155273</v>
      </c>
      <c r="G2143" s="7" t="n">
        <v>180</v>
      </c>
    </row>
    <row r="2144" spans="1:15">
      <c r="A2144" t="s">
        <v>4</v>
      </c>
      <c r="B2144" s="4" t="s">
        <v>5</v>
      </c>
      <c r="C2144" s="4" t="s">
        <v>11</v>
      </c>
      <c r="D2144" s="4" t="s">
        <v>12</v>
      </c>
      <c r="E2144" s="4" t="s">
        <v>12</v>
      </c>
      <c r="F2144" s="4" t="s">
        <v>12</v>
      </c>
      <c r="G2144" s="4" t="s">
        <v>12</v>
      </c>
    </row>
    <row r="2145" spans="1:9">
      <c r="A2145" t="n">
        <v>19460</v>
      </c>
      <c r="B2145" s="37" t="n">
        <v>46</v>
      </c>
      <c r="C2145" s="7" t="n">
        <v>2</v>
      </c>
      <c r="D2145" s="7" t="n">
        <v>-0.800000011920929</v>
      </c>
      <c r="E2145" s="7" t="n">
        <v>1</v>
      </c>
      <c r="F2145" s="7" t="n">
        <v>-82.7799987792969</v>
      </c>
      <c r="G2145" s="7" t="n">
        <v>180</v>
      </c>
    </row>
    <row r="2146" spans="1:9">
      <c r="A2146" t="s">
        <v>4</v>
      </c>
      <c r="B2146" s="4" t="s">
        <v>5</v>
      </c>
      <c r="C2146" s="4" t="s">
        <v>11</v>
      </c>
      <c r="D2146" s="4" t="s">
        <v>12</v>
      </c>
      <c r="E2146" s="4" t="s">
        <v>12</v>
      </c>
      <c r="F2146" s="4" t="s">
        <v>12</v>
      </c>
      <c r="G2146" s="4" t="s">
        <v>12</v>
      </c>
    </row>
    <row r="2147" spans="1:9">
      <c r="A2147" t="n">
        <v>19479</v>
      </c>
      <c r="B2147" s="37" t="n">
        <v>46</v>
      </c>
      <c r="C2147" s="7" t="n">
        <v>3</v>
      </c>
      <c r="D2147" s="7" t="n">
        <v>0.400000005960464</v>
      </c>
      <c r="E2147" s="7" t="n">
        <v>1</v>
      </c>
      <c r="F2147" s="7" t="n">
        <v>-81.5299987792969</v>
      </c>
      <c r="G2147" s="7" t="n">
        <v>180</v>
      </c>
    </row>
    <row r="2148" spans="1:9">
      <c r="A2148" t="s">
        <v>4</v>
      </c>
      <c r="B2148" s="4" t="s">
        <v>5</v>
      </c>
      <c r="C2148" s="4" t="s">
        <v>11</v>
      </c>
      <c r="D2148" s="4" t="s">
        <v>12</v>
      </c>
      <c r="E2148" s="4" t="s">
        <v>12</v>
      </c>
      <c r="F2148" s="4" t="s">
        <v>12</v>
      </c>
      <c r="G2148" s="4" t="s">
        <v>12</v>
      </c>
    </row>
    <row r="2149" spans="1:9">
      <c r="A2149" t="n">
        <v>19498</v>
      </c>
      <c r="B2149" s="37" t="n">
        <v>46</v>
      </c>
      <c r="C2149" s="7" t="n">
        <v>4</v>
      </c>
      <c r="D2149" s="7" t="n">
        <v>-0.400000005960464</v>
      </c>
      <c r="E2149" s="7" t="n">
        <v>1</v>
      </c>
      <c r="F2149" s="7" t="n">
        <v>-81.5699996948242</v>
      </c>
      <c r="G2149" s="7" t="n">
        <v>180</v>
      </c>
    </row>
    <row r="2150" spans="1:9">
      <c r="A2150" t="s">
        <v>4</v>
      </c>
      <c r="B2150" s="4" t="s">
        <v>5</v>
      </c>
      <c r="C2150" s="4" t="s">
        <v>11</v>
      </c>
      <c r="D2150" s="4" t="s">
        <v>12</v>
      </c>
      <c r="E2150" s="4" t="s">
        <v>12</v>
      </c>
      <c r="F2150" s="4" t="s">
        <v>12</v>
      </c>
      <c r="G2150" s="4" t="s">
        <v>12</v>
      </c>
    </row>
    <row r="2151" spans="1:9">
      <c r="A2151" t="n">
        <v>19517</v>
      </c>
      <c r="B2151" s="37" t="n">
        <v>46</v>
      </c>
      <c r="C2151" s="7" t="n">
        <v>5</v>
      </c>
      <c r="D2151" s="7" t="n">
        <v>-1.89999997615814</v>
      </c>
      <c r="E2151" s="7" t="n">
        <v>1</v>
      </c>
      <c r="F2151" s="7" t="n">
        <v>-82.5599975585938</v>
      </c>
      <c r="G2151" s="7" t="n">
        <v>180</v>
      </c>
    </row>
    <row r="2152" spans="1:9">
      <c r="A2152" t="s">
        <v>4</v>
      </c>
      <c r="B2152" s="4" t="s">
        <v>5</v>
      </c>
      <c r="C2152" s="4" t="s">
        <v>11</v>
      </c>
      <c r="D2152" s="4" t="s">
        <v>12</v>
      </c>
      <c r="E2152" s="4" t="s">
        <v>12</v>
      </c>
      <c r="F2152" s="4" t="s">
        <v>12</v>
      </c>
      <c r="G2152" s="4" t="s">
        <v>12</v>
      </c>
    </row>
    <row r="2153" spans="1:9">
      <c r="A2153" t="n">
        <v>19536</v>
      </c>
      <c r="B2153" s="37" t="n">
        <v>46</v>
      </c>
      <c r="C2153" s="7" t="n">
        <v>6</v>
      </c>
      <c r="D2153" s="7" t="n">
        <v>1.20000004768372</v>
      </c>
      <c r="E2153" s="7" t="n">
        <v>1</v>
      </c>
      <c r="F2153" s="7" t="n">
        <v>-81.5999984741211</v>
      </c>
      <c r="G2153" s="7" t="n">
        <v>180</v>
      </c>
    </row>
    <row r="2154" spans="1:9">
      <c r="A2154" t="s">
        <v>4</v>
      </c>
      <c r="B2154" s="4" t="s">
        <v>5</v>
      </c>
      <c r="C2154" s="4" t="s">
        <v>11</v>
      </c>
      <c r="D2154" s="4" t="s">
        <v>12</v>
      </c>
      <c r="E2154" s="4" t="s">
        <v>12</v>
      </c>
      <c r="F2154" s="4" t="s">
        <v>12</v>
      </c>
      <c r="G2154" s="4" t="s">
        <v>12</v>
      </c>
    </row>
    <row r="2155" spans="1:9">
      <c r="A2155" t="n">
        <v>19555</v>
      </c>
      <c r="B2155" s="37" t="n">
        <v>46</v>
      </c>
      <c r="C2155" s="7" t="n">
        <v>7</v>
      </c>
      <c r="D2155" s="7" t="n">
        <v>1.60000002384186</v>
      </c>
      <c r="E2155" s="7" t="n">
        <v>1</v>
      </c>
      <c r="F2155" s="7" t="n">
        <v>-82.5400009155273</v>
      </c>
      <c r="G2155" s="7" t="n">
        <v>180</v>
      </c>
    </row>
    <row r="2156" spans="1:9">
      <c r="A2156" t="s">
        <v>4</v>
      </c>
      <c r="B2156" s="4" t="s">
        <v>5</v>
      </c>
      <c r="C2156" s="4" t="s">
        <v>11</v>
      </c>
      <c r="D2156" s="4" t="s">
        <v>12</v>
      </c>
      <c r="E2156" s="4" t="s">
        <v>12</v>
      </c>
      <c r="F2156" s="4" t="s">
        <v>12</v>
      </c>
      <c r="G2156" s="4" t="s">
        <v>12</v>
      </c>
    </row>
    <row r="2157" spans="1:9">
      <c r="A2157" t="n">
        <v>19574</v>
      </c>
      <c r="B2157" s="37" t="n">
        <v>46</v>
      </c>
      <c r="C2157" s="7" t="n">
        <v>8</v>
      </c>
      <c r="D2157" s="7" t="n">
        <v>-1.29999995231628</v>
      </c>
      <c r="E2157" s="7" t="n">
        <v>1</v>
      </c>
      <c r="F2157" s="7" t="n">
        <v>-81.629997253418</v>
      </c>
      <c r="G2157" s="7" t="n">
        <v>180</v>
      </c>
    </row>
    <row r="2158" spans="1:9">
      <c r="A2158" t="s">
        <v>4</v>
      </c>
      <c r="B2158" s="4" t="s">
        <v>5</v>
      </c>
      <c r="C2158" s="4" t="s">
        <v>11</v>
      </c>
      <c r="D2158" s="4" t="s">
        <v>12</v>
      </c>
      <c r="E2158" s="4" t="s">
        <v>12</v>
      </c>
      <c r="F2158" s="4" t="s">
        <v>12</v>
      </c>
      <c r="G2158" s="4" t="s">
        <v>12</v>
      </c>
    </row>
    <row r="2159" spans="1:9">
      <c r="A2159" t="n">
        <v>19593</v>
      </c>
      <c r="B2159" s="37" t="n">
        <v>46</v>
      </c>
      <c r="C2159" s="7" t="n">
        <v>9</v>
      </c>
      <c r="D2159" s="7" t="n">
        <v>2.09999990463257</v>
      </c>
      <c r="E2159" s="7" t="n">
        <v>1</v>
      </c>
      <c r="F2159" s="7" t="n">
        <v>-82</v>
      </c>
      <c r="G2159" s="7" t="n">
        <v>180</v>
      </c>
    </row>
    <row r="2160" spans="1:9">
      <c r="A2160" t="s">
        <v>4</v>
      </c>
      <c r="B2160" s="4" t="s">
        <v>5</v>
      </c>
      <c r="C2160" s="4" t="s">
        <v>11</v>
      </c>
      <c r="D2160" s="4" t="s">
        <v>12</v>
      </c>
      <c r="E2160" s="4" t="s">
        <v>12</v>
      </c>
      <c r="F2160" s="4" t="s">
        <v>12</v>
      </c>
      <c r="G2160" s="4" t="s">
        <v>12</v>
      </c>
    </row>
    <row r="2161" spans="1:7">
      <c r="A2161" t="n">
        <v>19612</v>
      </c>
      <c r="B2161" s="37" t="n">
        <v>46</v>
      </c>
      <c r="C2161" s="7" t="n">
        <v>7032</v>
      </c>
      <c r="D2161" s="7" t="n">
        <v>-2.09999990463257</v>
      </c>
      <c r="E2161" s="7" t="n">
        <v>1</v>
      </c>
      <c r="F2161" s="7" t="n">
        <v>-81.9800033569336</v>
      </c>
      <c r="G2161" s="7" t="n">
        <v>180</v>
      </c>
    </row>
    <row r="2162" spans="1:7">
      <c r="A2162" t="s">
        <v>4</v>
      </c>
      <c r="B2162" s="4" t="s">
        <v>5</v>
      </c>
      <c r="C2162" s="4" t="s">
        <v>11</v>
      </c>
      <c r="D2162" s="4" t="s">
        <v>13</v>
      </c>
      <c r="E2162" s="4" t="s">
        <v>13</v>
      </c>
      <c r="F2162" s="4" t="s">
        <v>13</v>
      </c>
      <c r="G2162" s="4" t="s">
        <v>13</v>
      </c>
      <c r="H2162" s="4" t="s">
        <v>11</v>
      </c>
      <c r="I2162" s="4" t="s">
        <v>7</v>
      </c>
    </row>
    <row r="2163" spans="1:7">
      <c r="A2163" t="n">
        <v>19631</v>
      </c>
      <c r="B2163" s="31" t="n">
        <v>66</v>
      </c>
      <c r="C2163" s="7" t="n">
        <v>1</v>
      </c>
      <c r="D2163" s="7" t="n">
        <v>1065353216</v>
      </c>
      <c r="E2163" s="7" t="n">
        <v>1065353216</v>
      </c>
      <c r="F2163" s="7" t="n">
        <v>1065353216</v>
      </c>
      <c r="G2163" s="7" t="n">
        <v>0</v>
      </c>
      <c r="H2163" s="7" t="n">
        <v>0</v>
      </c>
      <c r="I2163" s="7" t="n">
        <v>3</v>
      </c>
    </row>
    <row r="2164" spans="1:7">
      <c r="A2164" t="s">
        <v>4</v>
      </c>
      <c r="B2164" s="4" t="s">
        <v>5</v>
      </c>
      <c r="C2164" s="4" t="s">
        <v>11</v>
      </c>
      <c r="D2164" s="4" t="s">
        <v>13</v>
      </c>
      <c r="E2164" s="4" t="s">
        <v>13</v>
      </c>
      <c r="F2164" s="4" t="s">
        <v>13</v>
      </c>
      <c r="G2164" s="4" t="s">
        <v>13</v>
      </c>
      <c r="H2164" s="4" t="s">
        <v>11</v>
      </c>
      <c r="I2164" s="4" t="s">
        <v>7</v>
      </c>
    </row>
    <row r="2165" spans="1:7">
      <c r="A2165" t="n">
        <v>19653</v>
      </c>
      <c r="B2165" s="31" t="n">
        <v>66</v>
      </c>
      <c r="C2165" s="7" t="n">
        <v>2</v>
      </c>
      <c r="D2165" s="7" t="n">
        <v>1065353216</v>
      </c>
      <c r="E2165" s="7" t="n">
        <v>1065353216</v>
      </c>
      <c r="F2165" s="7" t="n">
        <v>1065353216</v>
      </c>
      <c r="G2165" s="7" t="n">
        <v>0</v>
      </c>
      <c r="H2165" s="7" t="n">
        <v>0</v>
      </c>
      <c r="I2165" s="7" t="n">
        <v>3</v>
      </c>
    </row>
    <row r="2166" spans="1:7">
      <c r="A2166" t="s">
        <v>4</v>
      </c>
      <c r="B2166" s="4" t="s">
        <v>5</v>
      </c>
      <c r="C2166" s="4" t="s">
        <v>11</v>
      </c>
      <c r="D2166" s="4" t="s">
        <v>13</v>
      </c>
      <c r="E2166" s="4" t="s">
        <v>13</v>
      </c>
      <c r="F2166" s="4" t="s">
        <v>13</v>
      </c>
      <c r="G2166" s="4" t="s">
        <v>13</v>
      </c>
      <c r="H2166" s="4" t="s">
        <v>11</v>
      </c>
      <c r="I2166" s="4" t="s">
        <v>7</v>
      </c>
    </row>
    <row r="2167" spans="1:7">
      <c r="A2167" t="n">
        <v>19675</v>
      </c>
      <c r="B2167" s="31" t="n">
        <v>66</v>
      </c>
      <c r="C2167" s="7" t="n">
        <v>3</v>
      </c>
      <c r="D2167" s="7" t="n">
        <v>1065353216</v>
      </c>
      <c r="E2167" s="7" t="n">
        <v>1065353216</v>
      </c>
      <c r="F2167" s="7" t="n">
        <v>1065353216</v>
      </c>
      <c r="G2167" s="7" t="n">
        <v>0</v>
      </c>
      <c r="H2167" s="7" t="n">
        <v>0</v>
      </c>
      <c r="I2167" s="7" t="n">
        <v>3</v>
      </c>
    </row>
    <row r="2168" spans="1:7">
      <c r="A2168" t="s">
        <v>4</v>
      </c>
      <c r="B2168" s="4" t="s">
        <v>5</v>
      </c>
      <c r="C2168" s="4" t="s">
        <v>11</v>
      </c>
      <c r="D2168" s="4" t="s">
        <v>13</v>
      </c>
      <c r="E2168" s="4" t="s">
        <v>13</v>
      </c>
      <c r="F2168" s="4" t="s">
        <v>13</v>
      </c>
      <c r="G2168" s="4" t="s">
        <v>13</v>
      </c>
      <c r="H2168" s="4" t="s">
        <v>11</v>
      </c>
      <c r="I2168" s="4" t="s">
        <v>7</v>
      </c>
    </row>
    <row r="2169" spans="1:7">
      <c r="A2169" t="n">
        <v>19697</v>
      </c>
      <c r="B2169" s="31" t="n">
        <v>66</v>
      </c>
      <c r="C2169" s="7" t="n">
        <v>4</v>
      </c>
      <c r="D2169" s="7" t="n">
        <v>1065353216</v>
      </c>
      <c r="E2169" s="7" t="n">
        <v>1065353216</v>
      </c>
      <c r="F2169" s="7" t="n">
        <v>1065353216</v>
      </c>
      <c r="G2169" s="7" t="n">
        <v>0</v>
      </c>
      <c r="H2169" s="7" t="n">
        <v>0</v>
      </c>
      <c r="I2169" s="7" t="n">
        <v>3</v>
      </c>
    </row>
    <row r="2170" spans="1:7">
      <c r="A2170" t="s">
        <v>4</v>
      </c>
      <c r="B2170" s="4" t="s">
        <v>5</v>
      </c>
      <c r="C2170" s="4" t="s">
        <v>11</v>
      </c>
      <c r="D2170" s="4" t="s">
        <v>13</v>
      </c>
      <c r="E2170" s="4" t="s">
        <v>13</v>
      </c>
      <c r="F2170" s="4" t="s">
        <v>13</v>
      </c>
      <c r="G2170" s="4" t="s">
        <v>13</v>
      </c>
      <c r="H2170" s="4" t="s">
        <v>11</v>
      </c>
      <c r="I2170" s="4" t="s">
        <v>7</v>
      </c>
    </row>
    <row r="2171" spans="1:7">
      <c r="A2171" t="n">
        <v>19719</v>
      </c>
      <c r="B2171" s="31" t="n">
        <v>66</v>
      </c>
      <c r="C2171" s="7" t="n">
        <v>5</v>
      </c>
      <c r="D2171" s="7" t="n">
        <v>1065353216</v>
      </c>
      <c r="E2171" s="7" t="n">
        <v>1065353216</v>
      </c>
      <c r="F2171" s="7" t="n">
        <v>1065353216</v>
      </c>
      <c r="G2171" s="7" t="n">
        <v>0</v>
      </c>
      <c r="H2171" s="7" t="n">
        <v>0</v>
      </c>
      <c r="I2171" s="7" t="n">
        <v>3</v>
      </c>
    </row>
    <row r="2172" spans="1:7">
      <c r="A2172" t="s">
        <v>4</v>
      </c>
      <c r="B2172" s="4" t="s">
        <v>5</v>
      </c>
      <c r="C2172" s="4" t="s">
        <v>11</v>
      </c>
      <c r="D2172" s="4" t="s">
        <v>13</v>
      </c>
      <c r="E2172" s="4" t="s">
        <v>13</v>
      </c>
      <c r="F2172" s="4" t="s">
        <v>13</v>
      </c>
      <c r="G2172" s="4" t="s">
        <v>13</v>
      </c>
      <c r="H2172" s="4" t="s">
        <v>11</v>
      </c>
      <c r="I2172" s="4" t="s">
        <v>7</v>
      </c>
    </row>
    <row r="2173" spans="1:7">
      <c r="A2173" t="n">
        <v>19741</v>
      </c>
      <c r="B2173" s="31" t="n">
        <v>66</v>
      </c>
      <c r="C2173" s="7" t="n">
        <v>6</v>
      </c>
      <c r="D2173" s="7" t="n">
        <v>1065353216</v>
      </c>
      <c r="E2173" s="7" t="n">
        <v>1065353216</v>
      </c>
      <c r="F2173" s="7" t="n">
        <v>1065353216</v>
      </c>
      <c r="G2173" s="7" t="n">
        <v>0</v>
      </c>
      <c r="H2173" s="7" t="n">
        <v>0</v>
      </c>
      <c r="I2173" s="7" t="n">
        <v>3</v>
      </c>
    </row>
    <row r="2174" spans="1:7">
      <c r="A2174" t="s">
        <v>4</v>
      </c>
      <c r="B2174" s="4" t="s">
        <v>5</v>
      </c>
      <c r="C2174" s="4" t="s">
        <v>11</v>
      </c>
      <c r="D2174" s="4" t="s">
        <v>13</v>
      </c>
      <c r="E2174" s="4" t="s">
        <v>13</v>
      </c>
      <c r="F2174" s="4" t="s">
        <v>13</v>
      </c>
      <c r="G2174" s="4" t="s">
        <v>13</v>
      </c>
      <c r="H2174" s="4" t="s">
        <v>11</v>
      </c>
      <c r="I2174" s="4" t="s">
        <v>7</v>
      </c>
    </row>
    <row r="2175" spans="1:7">
      <c r="A2175" t="n">
        <v>19763</v>
      </c>
      <c r="B2175" s="31" t="n">
        <v>66</v>
      </c>
      <c r="C2175" s="7" t="n">
        <v>7</v>
      </c>
      <c r="D2175" s="7" t="n">
        <v>1065353216</v>
      </c>
      <c r="E2175" s="7" t="n">
        <v>1065353216</v>
      </c>
      <c r="F2175" s="7" t="n">
        <v>1065353216</v>
      </c>
      <c r="G2175" s="7" t="n">
        <v>0</v>
      </c>
      <c r="H2175" s="7" t="n">
        <v>0</v>
      </c>
      <c r="I2175" s="7" t="n">
        <v>3</v>
      </c>
    </row>
    <row r="2176" spans="1:7">
      <c r="A2176" t="s">
        <v>4</v>
      </c>
      <c r="B2176" s="4" t="s">
        <v>5</v>
      </c>
      <c r="C2176" s="4" t="s">
        <v>11</v>
      </c>
      <c r="D2176" s="4" t="s">
        <v>13</v>
      </c>
      <c r="E2176" s="4" t="s">
        <v>13</v>
      </c>
      <c r="F2176" s="4" t="s">
        <v>13</v>
      </c>
      <c r="G2176" s="4" t="s">
        <v>13</v>
      </c>
      <c r="H2176" s="4" t="s">
        <v>11</v>
      </c>
      <c r="I2176" s="4" t="s">
        <v>7</v>
      </c>
    </row>
    <row r="2177" spans="1:9">
      <c r="A2177" t="n">
        <v>19785</v>
      </c>
      <c r="B2177" s="31" t="n">
        <v>66</v>
      </c>
      <c r="C2177" s="7" t="n">
        <v>8</v>
      </c>
      <c r="D2177" s="7" t="n">
        <v>1065353216</v>
      </c>
      <c r="E2177" s="7" t="n">
        <v>1065353216</v>
      </c>
      <c r="F2177" s="7" t="n">
        <v>1065353216</v>
      </c>
      <c r="G2177" s="7" t="n">
        <v>0</v>
      </c>
      <c r="H2177" s="7" t="n">
        <v>0</v>
      </c>
      <c r="I2177" s="7" t="n">
        <v>3</v>
      </c>
    </row>
    <row r="2178" spans="1:9">
      <c r="A2178" t="s">
        <v>4</v>
      </c>
      <c r="B2178" s="4" t="s">
        <v>5</v>
      </c>
      <c r="C2178" s="4" t="s">
        <v>11</v>
      </c>
      <c r="D2178" s="4" t="s">
        <v>13</v>
      </c>
      <c r="E2178" s="4" t="s">
        <v>13</v>
      </c>
      <c r="F2178" s="4" t="s">
        <v>13</v>
      </c>
      <c r="G2178" s="4" t="s">
        <v>13</v>
      </c>
      <c r="H2178" s="4" t="s">
        <v>11</v>
      </c>
      <c r="I2178" s="4" t="s">
        <v>7</v>
      </c>
    </row>
    <row r="2179" spans="1:9">
      <c r="A2179" t="n">
        <v>19807</v>
      </c>
      <c r="B2179" s="31" t="n">
        <v>66</v>
      </c>
      <c r="C2179" s="7" t="n">
        <v>9</v>
      </c>
      <c r="D2179" s="7" t="n">
        <v>1065353216</v>
      </c>
      <c r="E2179" s="7" t="n">
        <v>1065353216</v>
      </c>
      <c r="F2179" s="7" t="n">
        <v>1065353216</v>
      </c>
      <c r="G2179" s="7" t="n">
        <v>0</v>
      </c>
      <c r="H2179" s="7" t="n">
        <v>0</v>
      </c>
      <c r="I2179" s="7" t="n">
        <v>3</v>
      </c>
    </row>
    <row r="2180" spans="1:9">
      <c r="A2180" t="s">
        <v>4</v>
      </c>
      <c r="B2180" s="4" t="s">
        <v>5</v>
      </c>
      <c r="C2180" s="4" t="s">
        <v>11</v>
      </c>
      <c r="D2180" s="4" t="s">
        <v>13</v>
      </c>
      <c r="E2180" s="4" t="s">
        <v>13</v>
      </c>
      <c r="F2180" s="4" t="s">
        <v>13</v>
      </c>
      <c r="G2180" s="4" t="s">
        <v>13</v>
      </c>
      <c r="H2180" s="4" t="s">
        <v>11</v>
      </c>
      <c r="I2180" s="4" t="s">
        <v>7</v>
      </c>
    </row>
    <row r="2181" spans="1:9">
      <c r="A2181" t="n">
        <v>19829</v>
      </c>
      <c r="B2181" s="31" t="n">
        <v>66</v>
      </c>
      <c r="C2181" s="7" t="n">
        <v>11</v>
      </c>
      <c r="D2181" s="7" t="n">
        <v>1065353216</v>
      </c>
      <c r="E2181" s="7" t="n">
        <v>1065353216</v>
      </c>
      <c r="F2181" s="7" t="n">
        <v>1065353216</v>
      </c>
      <c r="G2181" s="7" t="n">
        <v>0</v>
      </c>
      <c r="H2181" s="7" t="n">
        <v>0</v>
      </c>
      <c r="I2181" s="7" t="n">
        <v>3</v>
      </c>
    </row>
    <row r="2182" spans="1:9">
      <c r="A2182" t="s">
        <v>4</v>
      </c>
      <c r="B2182" s="4" t="s">
        <v>5</v>
      </c>
      <c r="C2182" s="4" t="s">
        <v>11</v>
      </c>
      <c r="D2182" s="4" t="s">
        <v>13</v>
      </c>
      <c r="E2182" s="4" t="s">
        <v>13</v>
      </c>
      <c r="F2182" s="4" t="s">
        <v>13</v>
      </c>
      <c r="G2182" s="4" t="s">
        <v>13</v>
      </c>
      <c r="H2182" s="4" t="s">
        <v>11</v>
      </c>
      <c r="I2182" s="4" t="s">
        <v>7</v>
      </c>
    </row>
    <row r="2183" spans="1:9">
      <c r="A2183" t="n">
        <v>19851</v>
      </c>
      <c r="B2183" s="31" t="n">
        <v>66</v>
      </c>
      <c r="C2183" s="7" t="n">
        <v>7032</v>
      </c>
      <c r="D2183" s="7" t="n">
        <v>1065353216</v>
      </c>
      <c r="E2183" s="7" t="n">
        <v>1065353216</v>
      </c>
      <c r="F2183" s="7" t="n">
        <v>1065353216</v>
      </c>
      <c r="G2183" s="7" t="n">
        <v>0</v>
      </c>
      <c r="H2183" s="7" t="n">
        <v>0</v>
      </c>
      <c r="I2183" s="7" t="n">
        <v>3</v>
      </c>
    </row>
    <row r="2184" spans="1:9">
      <c r="A2184" t="s">
        <v>4</v>
      </c>
      <c r="B2184" s="4" t="s">
        <v>5</v>
      </c>
      <c r="C2184" s="4" t="s">
        <v>7</v>
      </c>
      <c r="D2184" s="4" t="s">
        <v>11</v>
      </c>
      <c r="E2184" s="4" t="s">
        <v>12</v>
      </c>
      <c r="F2184" s="4" t="s">
        <v>11</v>
      </c>
      <c r="G2184" s="4" t="s">
        <v>13</v>
      </c>
      <c r="H2184" s="4" t="s">
        <v>13</v>
      </c>
      <c r="I2184" s="4" t="s">
        <v>11</v>
      </c>
      <c r="J2184" s="4" t="s">
        <v>11</v>
      </c>
      <c r="K2184" s="4" t="s">
        <v>13</v>
      </c>
      <c r="L2184" s="4" t="s">
        <v>13</v>
      </c>
      <c r="M2184" s="4" t="s">
        <v>13</v>
      </c>
      <c r="N2184" s="4" t="s">
        <v>13</v>
      </c>
      <c r="O2184" s="4" t="s">
        <v>8</v>
      </c>
    </row>
    <row r="2185" spans="1:9">
      <c r="A2185" t="n">
        <v>19873</v>
      </c>
      <c r="B2185" s="9" t="n">
        <v>50</v>
      </c>
      <c r="C2185" s="7" t="n">
        <v>0</v>
      </c>
      <c r="D2185" s="7" t="n">
        <v>5302</v>
      </c>
      <c r="E2185" s="7" t="n">
        <v>0.800000011920929</v>
      </c>
      <c r="F2185" s="7" t="n">
        <v>0</v>
      </c>
      <c r="G2185" s="7" t="n">
        <v>0</v>
      </c>
      <c r="H2185" s="7" t="n">
        <v>0</v>
      </c>
      <c r="I2185" s="7" t="n">
        <v>0</v>
      </c>
      <c r="J2185" s="7" t="n">
        <v>65533</v>
      </c>
      <c r="K2185" s="7" t="n">
        <v>0</v>
      </c>
      <c r="L2185" s="7" t="n">
        <v>0</v>
      </c>
      <c r="M2185" s="7" t="n">
        <v>0</v>
      </c>
      <c r="N2185" s="7" t="n">
        <v>0</v>
      </c>
      <c r="O2185" s="7" t="s">
        <v>14</v>
      </c>
    </row>
    <row r="2186" spans="1:9">
      <c r="A2186" t="s">
        <v>4</v>
      </c>
      <c r="B2186" s="4" t="s">
        <v>5</v>
      </c>
      <c r="C2186" s="4" t="s">
        <v>11</v>
      </c>
      <c r="D2186" s="4" t="s">
        <v>7</v>
      </c>
      <c r="E2186" s="4" t="s">
        <v>7</v>
      </c>
      <c r="F2186" s="4" t="s">
        <v>8</v>
      </c>
    </row>
    <row r="2187" spans="1:9">
      <c r="A2187" t="n">
        <v>19912</v>
      </c>
      <c r="B2187" s="14" t="n">
        <v>20</v>
      </c>
      <c r="C2187" s="7" t="n">
        <v>5</v>
      </c>
      <c r="D2187" s="7" t="n">
        <v>3</v>
      </c>
      <c r="E2187" s="7" t="n">
        <v>11</v>
      </c>
      <c r="F2187" s="7" t="s">
        <v>240</v>
      </c>
    </row>
    <row r="2188" spans="1:9">
      <c r="A2188" t="s">
        <v>4</v>
      </c>
      <c r="B2188" s="4" t="s">
        <v>5</v>
      </c>
      <c r="C2188" s="4" t="s">
        <v>11</v>
      </c>
    </row>
    <row r="2189" spans="1:9">
      <c r="A2189" t="n">
        <v>19936</v>
      </c>
      <c r="B2189" s="25" t="n">
        <v>16</v>
      </c>
      <c r="C2189" s="7" t="n">
        <v>300</v>
      </c>
    </row>
    <row r="2190" spans="1:9">
      <c r="A2190" t="s">
        <v>4</v>
      </c>
      <c r="B2190" s="4" t="s">
        <v>5</v>
      </c>
      <c r="C2190" s="4" t="s">
        <v>11</v>
      </c>
      <c r="D2190" s="4" t="s">
        <v>7</v>
      </c>
      <c r="E2190" s="4" t="s">
        <v>7</v>
      </c>
      <c r="F2190" s="4" t="s">
        <v>8</v>
      </c>
    </row>
    <row r="2191" spans="1:9">
      <c r="A2191" t="n">
        <v>19939</v>
      </c>
      <c r="B2191" s="14" t="n">
        <v>20</v>
      </c>
      <c r="C2191" s="7" t="n">
        <v>7032</v>
      </c>
      <c r="D2191" s="7" t="n">
        <v>3</v>
      </c>
      <c r="E2191" s="7" t="n">
        <v>11</v>
      </c>
      <c r="F2191" s="7" t="s">
        <v>240</v>
      </c>
    </row>
    <row r="2192" spans="1:9">
      <c r="A2192" t="s">
        <v>4</v>
      </c>
      <c r="B2192" s="4" t="s">
        <v>5</v>
      </c>
      <c r="C2192" s="4" t="s">
        <v>11</v>
      </c>
    </row>
    <row r="2193" spans="1:15">
      <c r="A2193" t="n">
        <v>19963</v>
      </c>
      <c r="B2193" s="25" t="n">
        <v>16</v>
      </c>
      <c r="C2193" s="7" t="n">
        <v>300</v>
      </c>
    </row>
    <row r="2194" spans="1:15">
      <c r="A2194" t="s">
        <v>4</v>
      </c>
      <c r="B2194" s="4" t="s">
        <v>5</v>
      </c>
      <c r="C2194" s="4" t="s">
        <v>11</v>
      </c>
      <c r="D2194" s="4" t="s">
        <v>7</v>
      </c>
      <c r="E2194" s="4" t="s">
        <v>7</v>
      </c>
      <c r="F2194" s="4" t="s">
        <v>8</v>
      </c>
    </row>
    <row r="2195" spans="1:15">
      <c r="A2195" t="n">
        <v>19966</v>
      </c>
      <c r="B2195" s="14" t="n">
        <v>20</v>
      </c>
      <c r="C2195" s="7" t="n">
        <v>11</v>
      </c>
      <c r="D2195" s="7" t="n">
        <v>3</v>
      </c>
      <c r="E2195" s="7" t="n">
        <v>11</v>
      </c>
      <c r="F2195" s="7" t="s">
        <v>240</v>
      </c>
    </row>
    <row r="2196" spans="1:15">
      <c r="A2196" t="s">
        <v>4</v>
      </c>
      <c r="B2196" s="4" t="s">
        <v>5</v>
      </c>
      <c r="C2196" s="4" t="s">
        <v>11</v>
      </c>
    </row>
    <row r="2197" spans="1:15">
      <c r="A2197" t="n">
        <v>19990</v>
      </c>
      <c r="B2197" s="25" t="n">
        <v>16</v>
      </c>
      <c r="C2197" s="7" t="n">
        <v>300</v>
      </c>
    </row>
    <row r="2198" spans="1:15">
      <c r="A2198" t="s">
        <v>4</v>
      </c>
      <c r="B2198" s="4" t="s">
        <v>5</v>
      </c>
      <c r="C2198" s="4" t="s">
        <v>7</v>
      </c>
      <c r="D2198" s="4" t="s">
        <v>11</v>
      </c>
      <c r="E2198" s="4" t="s">
        <v>12</v>
      </c>
      <c r="F2198" s="4" t="s">
        <v>11</v>
      </c>
      <c r="G2198" s="4" t="s">
        <v>13</v>
      </c>
      <c r="H2198" s="4" t="s">
        <v>13</v>
      </c>
      <c r="I2198" s="4" t="s">
        <v>11</v>
      </c>
      <c r="J2198" s="4" t="s">
        <v>11</v>
      </c>
      <c r="K2198" s="4" t="s">
        <v>13</v>
      </c>
      <c r="L2198" s="4" t="s">
        <v>13</v>
      </c>
      <c r="M2198" s="4" t="s">
        <v>13</v>
      </c>
      <c r="N2198" s="4" t="s">
        <v>13</v>
      </c>
      <c r="O2198" s="4" t="s">
        <v>8</v>
      </c>
    </row>
    <row r="2199" spans="1:15">
      <c r="A2199" t="n">
        <v>19993</v>
      </c>
      <c r="B2199" s="9" t="n">
        <v>50</v>
      </c>
      <c r="C2199" s="7" t="n">
        <v>0</v>
      </c>
      <c r="D2199" s="7" t="n">
        <v>5302</v>
      </c>
      <c r="E2199" s="7" t="n">
        <v>0.800000011920929</v>
      </c>
      <c r="F2199" s="7" t="n">
        <v>0</v>
      </c>
      <c r="G2199" s="7" t="n">
        <v>0</v>
      </c>
      <c r="H2199" s="7" t="n">
        <v>0</v>
      </c>
      <c r="I2199" s="7" t="n">
        <v>0</v>
      </c>
      <c r="J2199" s="7" t="n">
        <v>65533</v>
      </c>
      <c r="K2199" s="7" t="n">
        <v>0</v>
      </c>
      <c r="L2199" s="7" t="n">
        <v>0</v>
      </c>
      <c r="M2199" s="7" t="n">
        <v>0</v>
      </c>
      <c r="N2199" s="7" t="n">
        <v>0</v>
      </c>
      <c r="O2199" s="7" t="s">
        <v>14</v>
      </c>
    </row>
    <row r="2200" spans="1:15">
      <c r="A2200" t="s">
        <v>4</v>
      </c>
      <c r="B2200" s="4" t="s">
        <v>5</v>
      </c>
      <c r="C2200" s="4" t="s">
        <v>11</v>
      </c>
      <c r="D2200" s="4" t="s">
        <v>7</v>
      </c>
      <c r="E2200" s="4" t="s">
        <v>7</v>
      </c>
      <c r="F2200" s="4" t="s">
        <v>8</v>
      </c>
    </row>
    <row r="2201" spans="1:15">
      <c r="A2201" t="n">
        <v>20032</v>
      </c>
      <c r="B2201" s="14" t="n">
        <v>20</v>
      </c>
      <c r="C2201" s="7" t="n">
        <v>1</v>
      </c>
      <c r="D2201" s="7" t="n">
        <v>3</v>
      </c>
      <c r="E2201" s="7" t="n">
        <v>11</v>
      </c>
      <c r="F2201" s="7" t="s">
        <v>240</v>
      </c>
    </row>
    <row r="2202" spans="1:15">
      <c r="A2202" t="s">
        <v>4</v>
      </c>
      <c r="B2202" s="4" t="s">
        <v>5</v>
      </c>
      <c r="C2202" s="4" t="s">
        <v>11</v>
      </c>
    </row>
    <row r="2203" spans="1:15">
      <c r="A2203" t="n">
        <v>20056</v>
      </c>
      <c r="B2203" s="25" t="n">
        <v>16</v>
      </c>
      <c r="C2203" s="7" t="n">
        <v>300</v>
      </c>
    </row>
    <row r="2204" spans="1:15">
      <c r="A2204" t="s">
        <v>4</v>
      </c>
      <c r="B2204" s="4" t="s">
        <v>5</v>
      </c>
      <c r="C2204" s="4" t="s">
        <v>11</v>
      </c>
      <c r="D2204" s="4" t="s">
        <v>7</v>
      </c>
      <c r="E2204" s="4" t="s">
        <v>7</v>
      </c>
      <c r="F2204" s="4" t="s">
        <v>8</v>
      </c>
    </row>
    <row r="2205" spans="1:15">
      <c r="A2205" t="n">
        <v>20059</v>
      </c>
      <c r="B2205" s="14" t="n">
        <v>20</v>
      </c>
      <c r="C2205" s="7" t="n">
        <v>2</v>
      </c>
      <c r="D2205" s="7" t="n">
        <v>3</v>
      </c>
      <c r="E2205" s="7" t="n">
        <v>11</v>
      </c>
      <c r="F2205" s="7" t="s">
        <v>240</v>
      </c>
    </row>
    <row r="2206" spans="1:15">
      <c r="A2206" t="s">
        <v>4</v>
      </c>
      <c r="B2206" s="4" t="s">
        <v>5</v>
      </c>
      <c r="C2206" s="4" t="s">
        <v>11</v>
      </c>
    </row>
    <row r="2207" spans="1:15">
      <c r="A2207" t="n">
        <v>20083</v>
      </c>
      <c r="B2207" s="25" t="n">
        <v>16</v>
      </c>
      <c r="C2207" s="7" t="n">
        <v>300</v>
      </c>
    </row>
    <row r="2208" spans="1:15">
      <c r="A2208" t="s">
        <v>4</v>
      </c>
      <c r="B2208" s="4" t="s">
        <v>5</v>
      </c>
      <c r="C2208" s="4" t="s">
        <v>11</v>
      </c>
      <c r="D2208" s="4" t="s">
        <v>7</v>
      </c>
      <c r="E2208" s="4" t="s">
        <v>7</v>
      </c>
      <c r="F2208" s="4" t="s">
        <v>8</v>
      </c>
    </row>
    <row r="2209" spans="1:15">
      <c r="A2209" t="n">
        <v>20086</v>
      </c>
      <c r="B2209" s="14" t="n">
        <v>20</v>
      </c>
      <c r="C2209" s="7" t="n">
        <v>3</v>
      </c>
      <c r="D2209" s="7" t="n">
        <v>3</v>
      </c>
      <c r="E2209" s="7" t="n">
        <v>11</v>
      </c>
      <c r="F2209" s="7" t="s">
        <v>240</v>
      </c>
    </row>
    <row r="2210" spans="1:15">
      <c r="A2210" t="s">
        <v>4</v>
      </c>
      <c r="B2210" s="4" t="s">
        <v>5</v>
      </c>
      <c r="C2210" s="4" t="s">
        <v>11</v>
      </c>
    </row>
    <row r="2211" spans="1:15">
      <c r="A2211" t="n">
        <v>20110</v>
      </c>
      <c r="B2211" s="25" t="n">
        <v>16</v>
      </c>
      <c r="C2211" s="7" t="n">
        <v>300</v>
      </c>
    </row>
    <row r="2212" spans="1:15">
      <c r="A2212" t="s">
        <v>4</v>
      </c>
      <c r="B2212" s="4" t="s">
        <v>5</v>
      </c>
      <c r="C2212" s="4" t="s">
        <v>7</v>
      </c>
      <c r="D2212" s="4" t="s">
        <v>11</v>
      </c>
      <c r="E2212" s="4" t="s">
        <v>12</v>
      </c>
      <c r="F2212" s="4" t="s">
        <v>11</v>
      </c>
      <c r="G2212" s="4" t="s">
        <v>13</v>
      </c>
      <c r="H2212" s="4" t="s">
        <v>13</v>
      </c>
      <c r="I2212" s="4" t="s">
        <v>11</v>
      </c>
      <c r="J2212" s="4" t="s">
        <v>11</v>
      </c>
      <c r="K2212" s="4" t="s">
        <v>13</v>
      </c>
      <c r="L2212" s="4" t="s">
        <v>13</v>
      </c>
      <c r="M2212" s="4" t="s">
        <v>13</v>
      </c>
      <c r="N2212" s="4" t="s">
        <v>13</v>
      </c>
      <c r="O2212" s="4" t="s">
        <v>8</v>
      </c>
    </row>
    <row r="2213" spans="1:15">
      <c r="A2213" t="n">
        <v>20113</v>
      </c>
      <c r="B2213" s="9" t="n">
        <v>50</v>
      </c>
      <c r="C2213" s="7" t="n">
        <v>0</v>
      </c>
      <c r="D2213" s="7" t="n">
        <v>5302</v>
      </c>
      <c r="E2213" s="7" t="n">
        <v>0.800000011920929</v>
      </c>
      <c r="F2213" s="7" t="n">
        <v>0</v>
      </c>
      <c r="G2213" s="7" t="n">
        <v>0</v>
      </c>
      <c r="H2213" s="7" t="n">
        <v>0</v>
      </c>
      <c r="I2213" s="7" t="n">
        <v>0</v>
      </c>
      <c r="J2213" s="7" t="n">
        <v>65533</v>
      </c>
      <c r="K2213" s="7" t="n">
        <v>0</v>
      </c>
      <c r="L2213" s="7" t="n">
        <v>0</v>
      </c>
      <c r="M2213" s="7" t="n">
        <v>0</v>
      </c>
      <c r="N2213" s="7" t="n">
        <v>0</v>
      </c>
      <c r="O2213" s="7" t="s">
        <v>14</v>
      </c>
    </row>
    <row r="2214" spans="1:15">
      <c r="A2214" t="s">
        <v>4</v>
      </c>
      <c r="B2214" s="4" t="s">
        <v>5</v>
      </c>
      <c r="C2214" s="4" t="s">
        <v>11</v>
      </c>
      <c r="D2214" s="4" t="s">
        <v>7</v>
      </c>
      <c r="E2214" s="4" t="s">
        <v>7</v>
      </c>
      <c r="F2214" s="4" t="s">
        <v>8</v>
      </c>
    </row>
    <row r="2215" spans="1:15">
      <c r="A2215" t="n">
        <v>20152</v>
      </c>
      <c r="B2215" s="14" t="n">
        <v>20</v>
      </c>
      <c r="C2215" s="7" t="n">
        <v>4</v>
      </c>
      <c r="D2215" s="7" t="n">
        <v>3</v>
      </c>
      <c r="E2215" s="7" t="n">
        <v>11</v>
      </c>
      <c r="F2215" s="7" t="s">
        <v>240</v>
      </c>
    </row>
    <row r="2216" spans="1:15">
      <c r="A2216" t="s">
        <v>4</v>
      </c>
      <c r="B2216" s="4" t="s">
        <v>5</v>
      </c>
      <c r="C2216" s="4" t="s">
        <v>11</v>
      </c>
    </row>
    <row r="2217" spans="1:15">
      <c r="A2217" t="n">
        <v>20176</v>
      </c>
      <c r="B2217" s="25" t="n">
        <v>16</v>
      </c>
      <c r="C2217" s="7" t="n">
        <v>300</v>
      </c>
    </row>
    <row r="2218" spans="1:15">
      <c r="A2218" t="s">
        <v>4</v>
      </c>
      <c r="B2218" s="4" t="s">
        <v>5</v>
      </c>
      <c r="C2218" s="4" t="s">
        <v>11</v>
      </c>
      <c r="D2218" s="4" t="s">
        <v>7</v>
      </c>
      <c r="E2218" s="4" t="s">
        <v>7</v>
      </c>
      <c r="F2218" s="4" t="s">
        <v>8</v>
      </c>
    </row>
    <row r="2219" spans="1:15">
      <c r="A2219" t="n">
        <v>20179</v>
      </c>
      <c r="B2219" s="14" t="n">
        <v>20</v>
      </c>
      <c r="C2219" s="7" t="n">
        <v>6</v>
      </c>
      <c r="D2219" s="7" t="n">
        <v>3</v>
      </c>
      <c r="E2219" s="7" t="n">
        <v>11</v>
      </c>
      <c r="F2219" s="7" t="s">
        <v>240</v>
      </c>
    </row>
    <row r="2220" spans="1:15">
      <c r="A2220" t="s">
        <v>4</v>
      </c>
      <c r="B2220" s="4" t="s">
        <v>5</v>
      </c>
      <c r="C2220" s="4" t="s">
        <v>11</v>
      </c>
    </row>
    <row r="2221" spans="1:15">
      <c r="A2221" t="n">
        <v>20203</v>
      </c>
      <c r="B2221" s="25" t="n">
        <v>16</v>
      </c>
      <c r="C2221" s="7" t="n">
        <v>300</v>
      </c>
    </row>
    <row r="2222" spans="1:15">
      <c r="A2222" t="s">
        <v>4</v>
      </c>
      <c r="B2222" s="4" t="s">
        <v>5</v>
      </c>
      <c r="C2222" s="4" t="s">
        <v>11</v>
      </c>
      <c r="D2222" s="4" t="s">
        <v>7</v>
      </c>
      <c r="E2222" s="4" t="s">
        <v>7</v>
      </c>
      <c r="F2222" s="4" t="s">
        <v>8</v>
      </c>
    </row>
    <row r="2223" spans="1:15">
      <c r="A2223" t="n">
        <v>20206</v>
      </c>
      <c r="B2223" s="14" t="n">
        <v>20</v>
      </c>
      <c r="C2223" s="7" t="n">
        <v>7</v>
      </c>
      <c r="D2223" s="7" t="n">
        <v>3</v>
      </c>
      <c r="E2223" s="7" t="n">
        <v>11</v>
      </c>
      <c r="F2223" s="7" t="s">
        <v>240</v>
      </c>
    </row>
    <row r="2224" spans="1:15">
      <c r="A2224" t="s">
        <v>4</v>
      </c>
      <c r="B2224" s="4" t="s">
        <v>5</v>
      </c>
      <c r="C2224" s="4" t="s">
        <v>11</v>
      </c>
    </row>
    <row r="2225" spans="1:15">
      <c r="A2225" t="n">
        <v>20230</v>
      </c>
      <c r="B2225" s="25" t="n">
        <v>16</v>
      </c>
      <c r="C2225" s="7" t="n">
        <v>300</v>
      </c>
    </row>
    <row r="2226" spans="1:15">
      <c r="A2226" t="s">
        <v>4</v>
      </c>
      <c r="B2226" s="4" t="s">
        <v>5</v>
      </c>
      <c r="C2226" s="4" t="s">
        <v>7</v>
      </c>
      <c r="D2226" s="4" t="s">
        <v>11</v>
      </c>
      <c r="E2226" s="4" t="s">
        <v>12</v>
      </c>
      <c r="F2226" s="4" t="s">
        <v>11</v>
      </c>
      <c r="G2226" s="4" t="s">
        <v>13</v>
      </c>
      <c r="H2226" s="4" t="s">
        <v>13</v>
      </c>
      <c r="I2226" s="4" t="s">
        <v>11</v>
      </c>
      <c r="J2226" s="4" t="s">
        <v>11</v>
      </c>
      <c r="K2226" s="4" t="s">
        <v>13</v>
      </c>
      <c r="L2226" s="4" t="s">
        <v>13</v>
      </c>
      <c r="M2226" s="4" t="s">
        <v>13</v>
      </c>
      <c r="N2226" s="4" t="s">
        <v>13</v>
      </c>
      <c r="O2226" s="4" t="s">
        <v>8</v>
      </c>
    </row>
    <row r="2227" spans="1:15">
      <c r="A2227" t="n">
        <v>20233</v>
      </c>
      <c r="B2227" s="9" t="n">
        <v>50</v>
      </c>
      <c r="C2227" s="7" t="n">
        <v>0</v>
      </c>
      <c r="D2227" s="7" t="n">
        <v>5302</v>
      </c>
      <c r="E2227" s="7" t="n">
        <v>0.800000011920929</v>
      </c>
      <c r="F2227" s="7" t="n">
        <v>0</v>
      </c>
      <c r="G2227" s="7" t="n">
        <v>0</v>
      </c>
      <c r="H2227" s="7" t="n">
        <v>0</v>
      </c>
      <c r="I2227" s="7" t="n">
        <v>0</v>
      </c>
      <c r="J2227" s="7" t="n">
        <v>65533</v>
      </c>
      <c r="K2227" s="7" t="n">
        <v>0</v>
      </c>
      <c r="L2227" s="7" t="n">
        <v>0</v>
      </c>
      <c r="M2227" s="7" t="n">
        <v>0</v>
      </c>
      <c r="N2227" s="7" t="n">
        <v>0</v>
      </c>
      <c r="O2227" s="7" t="s">
        <v>14</v>
      </c>
    </row>
    <row r="2228" spans="1:15">
      <c r="A2228" t="s">
        <v>4</v>
      </c>
      <c r="B2228" s="4" t="s">
        <v>5</v>
      </c>
      <c r="C2228" s="4" t="s">
        <v>11</v>
      </c>
      <c r="D2228" s="4" t="s">
        <v>7</v>
      </c>
      <c r="E2228" s="4" t="s">
        <v>7</v>
      </c>
      <c r="F2228" s="4" t="s">
        <v>8</v>
      </c>
    </row>
    <row r="2229" spans="1:15">
      <c r="A2229" t="n">
        <v>20272</v>
      </c>
      <c r="B2229" s="14" t="n">
        <v>20</v>
      </c>
      <c r="C2229" s="7" t="n">
        <v>8</v>
      </c>
      <c r="D2229" s="7" t="n">
        <v>3</v>
      </c>
      <c r="E2229" s="7" t="n">
        <v>11</v>
      </c>
      <c r="F2229" s="7" t="s">
        <v>240</v>
      </c>
    </row>
    <row r="2230" spans="1:15">
      <c r="A2230" t="s">
        <v>4</v>
      </c>
      <c r="B2230" s="4" t="s">
        <v>5</v>
      </c>
      <c r="C2230" s="4" t="s">
        <v>11</v>
      </c>
    </row>
    <row r="2231" spans="1:15">
      <c r="A2231" t="n">
        <v>20296</v>
      </c>
      <c r="B2231" s="25" t="n">
        <v>16</v>
      </c>
      <c r="C2231" s="7" t="n">
        <v>300</v>
      </c>
    </row>
    <row r="2232" spans="1:15">
      <c r="A2232" t="s">
        <v>4</v>
      </c>
      <c r="B2232" s="4" t="s">
        <v>5</v>
      </c>
      <c r="C2232" s="4" t="s">
        <v>11</v>
      </c>
      <c r="D2232" s="4" t="s">
        <v>7</v>
      </c>
      <c r="E2232" s="4" t="s">
        <v>7</v>
      </c>
      <c r="F2232" s="4" t="s">
        <v>8</v>
      </c>
    </row>
    <row r="2233" spans="1:15">
      <c r="A2233" t="n">
        <v>20299</v>
      </c>
      <c r="B2233" s="14" t="n">
        <v>20</v>
      </c>
      <c r="C2233" s="7" t="n">
        <v>9</v>
      </c>
      <c r="D2233" s="7" t="n">
        <v>3</v>
      </c>
      <c r="E2233" s="7" t="n">
        <v>11</v>
      </c>
      <c r="F2233" s="7" t="s">
        <v>240</v>
      </c>
    </row>
    <row r="2234" spans="1:15">
      <c r="A2234" t="s">
        <v>4</v>
      </c>
      <c r="B2234" s="4" t="s">
        <v>5</v>
      </c>
      <c r="C2234" s="4" t="s">
        <v>11</v>
      </c>
      <c r="D2234" s="4" t="s">
        <v>7</v>
      </c>
    </row>
    <row r="2235" spans="1:15">
      <c r="A2235" t="n">
        <v>20323</v>
      </c>
      <c r="B2235" s="54" t="n">
        <v>67</v>
      </c>
      <c r="C2235" s="7" t="n">
        <v>5</v>
      </c>
      <c r="D2235" s="7" t="n">
        <v>3</v>
      </c>
    </row>
    <row r="2236" spans="1:15">
      <c r="A2236" t="s">
        <v>4</v>
      </c>
      <c r="B2236" s="4" t="s">
        <v>5</v>
      </c>
      <c r="C2236" s="4" t="s">
        <v>11</v>
      </c>
      <c r="D2236" s="4" t="s">
        <v>7</v>
      </c>
    </row>
    <row r="2237" spans="1:15">
      <c r="A2237" t="n">
        <v>20327</v>
      </c>
      <c r="B2237" s="54" t="n">
        <v>67</v>
      </c>
      <c r="C2237" s="7" t="n">
        <v>7032</v>
      </c>
      <c r="D2237" s="7" t="n">
        <v>3</v>
      </c>
    </row>
    <row r="2238" spans="1:15">
      <c r="A2238" t="s">
        <v>4</v>
      </c>
      <c r="B2238" s="4" t="s">
        <v>5</v>
      </c>
      <c r="C2238" s="4" t="s">
        <v>11</v>
      </c>
      <c r="D2238" s="4" t="s">
        <v>7</v>
      </c>
    </row>
    <row r="2239" spans="1:15">
      <c r="A2239" t="n">
        <v>20331</v>
      </c>
      <c r="B2239" s="54" t="n">
        <v>67</v>
      </c>
      <c r="C2239" s="7" t="n">
        <v>11</v>
      </c>
      <c r="D2239" s="7" t="n">
        <v>3</v>
      </c>
    </row>
    <row r="2240" spans="1:15">
      <c r="A2240" t="s">
        <v>4</v>
      </c>
      <c r="B2240" s="4" t="s">
        <v>5</v>
      </c>
      <c r="C2240" s="4" t="s">
        <v>11</v>
      </c>
      <c r="D2240" s="4" t="s">
        <v>7</v>
      </c>
    </row>
    <row r="2241" spans="1:15">
      <c r="A2241" t="n">
        <v>20335</v>
      </c>
      <c r="B2241" s="54" t="n">
        <v>67</v>
      </c>
      <c r="C2241" s="7" t="n">
        <v>1</v>
      </c>
      <c r="D2241" s="7" t="n">
        <v>3</v>
      </c>
    </row>
    <row r="2242" spans="1:15">
      <c r="A2242" t="s">
        <v>4</v>
      </c>
      <c r="B2242" s="4" t="s">
        <v>5</v>
      </c>
      <c r="C2242" s="4" t="s">
        <v>11</v>
      </c>
      <c r="D2242" s="4" t="s">
        <v>7</v>
      </c>
    </row>
    <row r="2243" spans="1:15">
      <c r="A2243" t="n">
        <v>20339</v>
      </c>
      <c r="B2243" s="54" t="n">
        <v>67</v>
      </c>
      <c r="C2243" s="7" t="n">
        <v>2</v>
      </c>
      <c r="D2243" s="7" t="n">
        <v>3</v>
      </c>
    </row>
    <row r="2244" spans="1:15">
      <c r="A2244" t="s">
        <v>4</v>
      </c>
      <c r="B2244" s="4" t="s">
        <v>5</v>
      </c>
      <c r="C2244" s="4" t="s">
        <v>11</v>
      </c>
      <c r="D2244" s="4" t="s">
        <v>7</v>
      </c>
    </row>
    <row r="2245" spans="1:15">
      <c r="A2245" t="n">
        <v>20343</v>
      </c>
      <c r="B2245" s="54" t="n">
        <v>67</v>
      </c>
      <c r="C2245" s="7" t="n">
        <v>3</v>
      </c>
      <c r="D2245" s="7" t="n">
        <v>3</v>
      </c>
    </row>
    <row r="2246" spans="1:15">
      <c r="A2246" t="s">
        <v>4</v>
      </c>
      <c r="B2246" s="4" t="s">
        <v>5</v>
      </c>
      <c r="C2246" s="4" t="s">
        <v>11</v>
      </c>
      <c r="D2246" s="4" t="s">
        <v>7</v>
      </c>
    </row>
    <row r="2247" spans="1:15">
      <c r="A2247" t="n">
        <v>20347</v>
      </c>
      <c r="B2247" s="54" t="n">
        <v>67</v>
      </c>
      <c r="C2247" s="7" t="n">
        <v>4</v>
      </c>
      <c r="D2247" s="7" t="n">
        <v>3</v>
      </c>
    </row>
    <row r="2248" spans="1:15">
      <c r="A2248" t="s">
        <v>4</v>
      </c>
      <c r="B2248" s="4" t="s">
        <v>5</v>
      </c>
      <c r="C2248" s="4" t="s">
        <v>11</v>
      </c>
      <c r="D2248" s="4" t="s">
        <v>7</v>
      </c>
    </row>
    <row r="2249" spans="1:15">
      <c r="A2249" t="n">
        <v>20351</v>
      </c>
      <c r="B2249" s="54" t="n">
        <v>67</v>
      </c>
      <c r="C2249" s="7" t="n">
        <v>6</v>
      </c>
      <c r="D2249" s="7" t="n">
        <v>3</v>
      </c>
    </row>
    <row r="2250" spans="1:15">
      <c r="A2250" t="s">
        <v>4</v>
      </c>
      <c r="B2250" s="4" t="s">
        <v>5</v>
      </c>
      <c r="C2250" s="4" t="s">
        <v>11</v>
      </c>
      <c r="D2250" s="4" t="s">
        <v>7</v>
      </c>
    </row>
    <row r="2251" spans="1:15">
      <c r="A2251" t="n">
        <v>20355</v>
      </c>
      <c r="B2251" s="54" t="n">
        <v>67</v>
      </c>
      <c r="C2251" s="7" t="n">
        <v>7</v>
      </c>
      <c r="D2251" s="7" t="n">
        <v>3</v>
      </c>
    </row>
    <row r="2252" spans="1:15">
      <c r="A2252" t="s">
        <v>4</v>
      </c>
      <c r="B2252" s="4" t="s">
        <v>5</v>
      </c>
      <c r="C2252" s="4" t="s">
        <v>11</v>
      </c>
      <c r="D2252" s="4" t="s">
        <v>7</v>
      </c>
    </row>
    <row r="2253" spans="1:15">
      <c r="A2253" t="n">
        <v>20359</v>
      </c>
      <c r="B2253" s="54" t="n">
        <v>67</v>
      </c>
      <c r="C2253" s="7" t="n">
        <v>8</v>
      </c>
      <c r="D2253" s="7" t="n">
        <v>3</v>
      </c>
    </row>
    <row r="2254" spans="1:15">
      <c r="A2254" t="s">
        <v>4</v>
      </c>
      <c r="B2254" s="4" t="s">
        <v>5</v>
      </c>
      <c r="C2254" s="4" t="s">
        <v>11</v>
      </c>
      <c r="D2254" s="4" t="s">
        <v>7</v>
      </c>
    </row>
    <row r="2255" spans="1:15">
      <c r="A2255" t="n">
        <v>20363</v>
      </c>
      <c r="B2255" s="54" t="n">
        <v>67</v>
      </c>
      <c r="C2255" s="7" t="n">
        <v>9</v>
      </c>
      <c r="D2255" s="7" t="n">
        <v>3</v>
      </c>
    </row>
    <row r="2256" spans="1:15">
      <c r="A2256" t="s">
        <v>4</v>
      </c>
      <c r="B2256" s="4" t="s">
        <v>5</v>
      </c>
      <c r="C2256" s="4" t="s">
        <v>7</v>
      </c>
      <c r="D2256" s="4" t="s">
        <v>11</v>
      </c>
    </row>
    <row r="2257" spans="1:4">
      <c r="A2257" t="n">
        <v>20367</v>
      </c>
      <c r="B2257" s="38" t="n">
        <v>45</v>
      </c>
      <c r="C2257" s="7" t="n">
        <v>7</v>
      </c>
      <c r="D2257" s="7" t="n">
        <v>255</v>
      </c>
    </row>
    <row r="2258" spans="1:4">
      <c r="A2258" t="s">
        <v>4</v>
      </c>
      <c r="B2258" s="4" t="s">
        <v>5</v>
      </c>
      <c r="C2258" s="4" t="s">
        <v>7</v>
      </c>
      <c r="D2258" s="4" t="s">
        <v>7</v>
      </c>
      <c r="E2258" s="4" t="s">
        <v>12</v>
      </c>
      <c r="F2258" s="4" t="s">
        <v>12</v>
      </c>
      <c r="G2258" s="4" t="s">
        <v>12</v>
      </c>
      <c r="H2258" s="4" t="s">
        <v>11</v>
      </c>
    </row>
    <row r="2259" spans="1:4">
      <c r="A2259" t="n">
        <v>20371</v>
      </c>
      <c r="B2259" s="38" t="n">
        <v>45</v>
      </c>
      <c r="C2259" s="7" t="n">
        <v>2</v>
      </c>
      <c r="D2259" s="7" t="n">
        <v>3</v>
      </c>
      <c r="E2259" s="7" t="n">
        <v>-0.0399999991059303</v>
      </c>
      <c r="F2259" s="7" t="n">
        <v>17.6800003051758</v>
      </c>
      <c r="G2259" s="7" t="n">
        <v>-54.9000015258789</v>
      </c>
      <c r="H2259" s="7" t="n">
        <v>0</v>
      </c>
    </row>
    <row r="2260" spans="1:4">
      <c r="A2260" t="s">
        <v>4</v>
      </c>
      <c r="B2260" s="4" t="s">
        <v>5</v>
      </c>
      <c r="C2260" s="4" t="s">
        <v>7</v>
      </c>
      <c r="D2260" s="4" t="s">
        <v>7</v>
      </c>
      <c r="E2260" s="4" t="s">
        <v>12</v>
      </c>
      <c r="F2260" s="4" t="s">
        <v>12</v>
      </c>
      <c r="G2260" s="4" t="s">
        <v>12</v>
      </c>
      <c r="H2260" s="4" t="s">
        <v>11</v>
      </c>
      <c r="I2260" s="4" t="s">
        <v>7</v>
      </c>
    </row>
    <row r="2261" spans="1:4">
      <c r="A2261" t="n">
        <v>20388</v>
      </c>
      <c r="B2261" s="38" t="n">
        <v>45</v>
      </c>
      <c r="C2261" s="7" t="n">
        <v>4</v>
      </c>
      <c r="D2261" s="7" t="n">
        <v>3</v>
      </c>
      <c r="E2261" s="7" t="n">
        <v>342.570007324219</v>
      </c>
      <c r="F2261" s="7" t="n">
        <v>186.369995117188</v>
      </c>
      <c r="G2261" s="7" t="n">
        <v>348</v>
      </c>
      <c r="H2261" s="7" t="n">
        <v>0</v>
      </c>
      <c r="I2261" s="7" t="n">
        <v>1</v>
      </c>
    </row>
    <row r="2262" spans="1:4">
      <c r="A2262" t="s">
        <v>4</v>
      </c>
      <c r="B2262" s="4" t="s">
        <v>5</v>
      </c>
      <c r="C2262" s="4" t="s">
        <v>7</v>
      </c>
      <c r="D2262" s="4" t="s">
        <v>7</v>
      </c>
      <c r="E2262" s="4" t="s">
        <v>12</v>
      </c>
      <c r="F2262" s="4" t="s">
        <v>11</v>
      </c>
    </row>
    <row r="2263" spans="1:4">
      <c r="A2263" t="n">
        <v>20406</v>
      </c>
      <c r="B2263" s="38" t="n">
        <v>45</v>
      </c>
      <c r="C2263" s="7" t="n">
        <v>5</v>
      </c>
      <c r="D2263" s="7" t="n">
        <v>3</v>
      </c>
      <c r="E2263" s="7" t="n">
        <v>52.4000015258789</v>
      </c>
      <c r="F2263" s="7" t="n">
        <v>0</v>
      </c>
    </row>
    <row r="2264" spans="1:4">
      <c r="A2264" t="s">
        <v>4</v>
      </c>
      <c r="B2264" s="4" t="s">
        <v>5</v>
      </c>
      <c r="C2264" s="4" t="s">
        <v>7</v>
      </c>
      <c r="D2264" s="4" t="s">
        <v>7</v>
      </c>
      <c r="E2264" s="4" t="s">
        <v>12</v>
      </c>
      <c r="F2264" s="4" t="s">
        <v>11</v>
      </c>
    </row>
    <row r="2265" spans="1:4">
      <c r="A2265" t="n">
        <v>20415</v>
      </c>
      <c r="B2265" s="38" t="n">
        <v>45</v>
      </c>
      <c r="C2265" s="7" t="n">
        <v>11</v>
      </c>
      <c r="D2265" s="7" t="n">
        <v>3</v>
      </c>
      <c r="E2265" s="7" t="n">
        <v>23.1000003814697</v>
      </c>
      <c r="F2265" s="7" t="n">
        <v>0</v>
      </c>
    </row>
    <row r="2266" spans="1:4">
      <c r="A2266" t="s">
        <v>4</v>
      </c>
      <c r="B2266" s="4" t="s">
        <v>5</v>
      </c>
      <c r="C2266" s="4" t="s">
        <v>7</v>
      </c>
      <c r="D2266" s="4" t="s">
        <v>7</v>
      </c>
      <c r="E2266" s="4" t="s">
        <v>12</v>
      </c>
      <c r="F2266" s="4" t="s">
        <v>12</v>
      </c>
      <c r="G2266" s="4" t="s">
        <v>12</v>
      </c>
      <c r="H2266" s="4" t="s">
        <v>11</v>
      </c>
    </row>
    <row r="2267" spans="1:4">
      <c r="A2267" t="n">
        <v>20424</v>
      </c>
      <c r="B2267" s="38" t="n">
        <v>45</v>
      </c>
      <c r="C2267" s="7" t="n">
        <v>2</v>
      </c>
      <c r="D2267" s="7" t="n">
        <v>3</v>
      </c>
      <c r="E2267" s="7" t="n">
        <v>-0.0399999991059303</v>
      </c>
      <c r="F2267" s="7" t="n">
        <v>22.9200000762939</v>
      </c>
      <c r="G2267" s="7" t="n">
        <v>-54.9000015258789</v>
      </c>
      <c r="H2267" s="7" t="n">
        <v>8000</v>
      </c>
    </row>
    <row r="2268" spans="1:4">
      <c r="A2268" t="s">
        <v>4</v>
      </c>
      <c r="B2268" s="4" t="s">
        <v>5</v>
      </c>
      <c r="C2268" s="4" t="s">
        <v>7</v>
      </c>
      <c r="D2268" s="4" t="s">
        <v>7</v>
      </c>
      <c r="E2268" s="4" t="s">
        <v>12</v>
      </c>
      <c r="F2268" s="4" t="s">
        <v>12</v>
      </c>
      <c r="G2268" s="4" t="s">
        <v>12</v>
      </c>
      <c r="H2268" s="4" t="s">
        <v>11</v>
      </c>
      <c r="I2268" s="4" t="s">
        <v>7</v>
      </c>
    </row>
    <row r="2269" spans="1:4">
      <c r="A2269" t="n">
        <v>20441</v>
      </c>
      <c r="B2269" s="38" t="n">
        <v>45</v>
      </c>
      <c r="C2269" s="7" t="n">
        <v>4</v>
      </c>
      <c r="D2269" s="7" t="n">
        <v>3</v>
      </c>
      <c r="E2269" s="7" t="n">
        <v>340.730010986328</v>
      </c>
      <c r="F2269" s="7" t="n">
        <v>195.509994506836</v>
      </c>
      <c r="G2269" s="7" t="n">
        <v>348</v>
      </c>
      <c r="H2269" s="7" t="n">
        <v>8000</v>
      </c>
      <c r="I2269" s="7" t="n">
        <v>1</v>
      </c>
    </row>
    <row r="2270" spans="1:4">
      <c r="A2270" t="s">
        <v>4</v>
      </c>
      <c r="B2270" s="4" t="s">
        <v>5</v>
      </c>
      <c r="C2270" s="4" t="s">
        <v>7</v>
      </c>
      <c r="D2270" s="4" t="s">
        <v>7</v>
      </c>
      <c r="E2270" s="4" t="s">
        <v>12</v>
      </c>
      <c r="F2270" s="4" t="s">
        <v>11</v>
      </c>
    </row>
    <row r="2271" spans="1:4">
      <c r="A2271" t="n">
        <v>20459</v>
      </c>
      <c r="B2271" s="38" t="n">
        <v>45</v>
      </c>
      <c r="C2271" s="7" t="n">
        <v>5</v>
      </c>
      <c r="D2271" s="7" t="n">
        <v>3</v>
      </c>
      <c r="E2271" s="7" t="n">
        <v>52.4000015258789</v>
      </c>
      <c r="F2271" s="7" t="n">
        <v>8000</v>
      </c>
    </row>
    <row r="2272" spans="1:4">
      <c r="A2272" t="s">
        <v>4</v>
      </c>
      <c r="B2272" s="4" t="s">
        <v>5</v>
      </c>
      <c r="C2272" s="4" t="s">
        <v>7</v>
      </c>
      <c r="D2272" s="4" t="s">
        <v>7</v>
      </c>
      <c r="E2272" s="4" t="s">
        <v>12</v>
      </c>
      <c r="F2272" s="4" t="s">
        <v>11</v>
      </c>
    </row>
    <row r="2273" spans="1:9">
      <c r="A2273" t="n">
        <v>20468</v>
      </c>
      <c r="B2273" s="38" t="n">
        <v>45</v>
      </c>
      <c r="C2273" s="7" t="n">
        <v>11</v>
      </c>
      <c r="D2273" s="7" t="n">
        <v>3</v>
      </c>
      <c r="E2273" s="7" t="n">
        <v>28.8999996185303</v>
      </c>
      <c r="F2273" s="7" t="n">
        <v>8000</v>
      </c>
    </row>
    <row r="2274" spans="1:9">
      <c r="A2274" t="s">
        <v>4</v>
      </c>
      <c r="B2274" s="4" t="s">
        <v>5</v>
      </c>
      <c r="C2274" s="4" t="s">
        <v>7</v>
      </c>
      <c r="D2274" s="4" t="s">
        <v>7</v>
      </c>
      <c r="E2274" s="4" t="s">
        <v>7</v>
      </c>
      <c r="F2274" s="4" t="s">
        <v>7</v>
      </c>
    </row>
    <row r="2275" spans="1:9">
      <c r="A2275" t="n">
        <v>20477</v>
      </c>
      <c r="B2275" s="16" t="n">
        <v>14</v>
      </c>
      <c r="C2275" s="7" t="n">
        <v>0</v>
      </c>
      <c r="D2275" s="7" t="n">
        <v>128</v>
      </c>
      <c r="E2275" s="7" t="n">
        <v>0</v>
      </c>
      <c r="F2275" s="7" t="n">
        <v>0</v>
      </c>
    </row>
    <row r="2276" spans="1:9">
      <c r="A2276" t="s">
        <v>4</v>
      </c>
      <c r="B2276" s="4" t="s">
        <v>5</v>
      </c>
      <c r="C2276" s="4" t="s">
        <v>7</v>
      </c>
      <c r="D2276" s="4" t="s">
        <v>11</v>
      </c>
      <c r="E2276" s="4" t="s">
        <v>11</v>
      </c>
      <c r="F2276" s="4" t="s">
        <v>7</v>
      </c>
    </row>
    <row r="2277" spans="1:9">
      <c r="A2277" t="n">
        <v>20482</v>
      </c>
      <c r="B2277" s="47" t="n">
        <v>25</v>
      </c>
      <c r="C2277" s="7" t="n">
        <v>1</v>
      </c>
      <c r="D2277" s="7" t="n">
        <v>420</v>
      </c>
      <c r="E2277" s="7" t="n">
        <v>180</v>
      </c>
      <c r="F2277" s="7" t="n">
        <v>3</v>
      </c>
    </row>
    <row r="2278" spans="1:9">
      <c r="A2278" t="s">
        <v>4</v>
      </c>
      <c r="B2278" s="4" t="s">
        <v>5</v>
      </c>
      <c r="C2278" s="4" t="s">
        <v>8</v>
      </c>
      <c r="D2278" s="4" t="s">
        <v>11</v>
      </c>
    </row>
    <row r="2279" spans="1:9">
      <c r="A2279" t="n">
        <v>20489</v>
      </c>
      <c r="B2279" s="46" t="n">
        <v>29</v>
      </c>
      <c r="C2279" s="7" t="s">
        <v>234</v>
      </c>
      <c r="D2279" s="7" t="n">
        <v>65533</v>
      </c>
    </row>
    <row r="2280" spans="1:9">
      <c r="A2280" t="s">
        <v>4</v>
      </c>
      <c r="B2280" s="4" t="s">
        <v>5</v>
      </c>
      <c r="C2280" s="4" t="s">
        <v>7</v>
      </c>
      <c r="D2280" s="4" t="s">
        <v>11</v>
      </c>
      <c r="E2280" s="4" t="s">
        <v>8</v>
      </c>
    </row>
    <row r="2281" spans="1:9">
      <c r="A2281" t="n">
        <v>20505</v>
      </c>
      <c r="B2281" s="30" t="n">
        <v>51</v>
      </c>
      <c r="C2281" s="7" t="n">
        <v>4</v>
      </c>
      <c r="D2281" s="7" t="n">
        <v>7036</v>
      </c>
      <c r="E2281" s="7" t="s">
        <v>232</v>
      </c>
    </row>
    <row r="2282" spans="1:9">
      <c r="A2282" t="s">
        <v>4</v>
      </c>
      <c r="B2282" s="4" t="s">
        <v>5</v>
      </c>
      <c r="C2282" s="4" t="s">
        <v>11</v>
      </c>
    </row>
    <row r="2283" spans="1:9">
      <c r="A2283" t="n">
        <v>20518</v>
      </c>
      <c r="B2283" s="25" t="n">
        <v>16</v>
      </c>
      <c r="C2283" s="7" t="n">
        <v>0</v>
      </c>
    </row>
    <row r="2284" spans="1:9">
      <c r="A2284" t="s">
        <v>4</v>
      </c>
      <c r="B2284" s="4" t="s">
        <v>5</v>
      </c>
      <c r="C2284" s="4" t="s">
        <v>11</v>
      </c>
      <c r="D2284" s="4" t="s">
        <v>7</v>
      </c>
      <c r="E2284" s="4" t="s">
        <v>13</v>
      </c>
      <c r="F2284" s="4" t="s">
        <v>185</v>
      </c>
      <c r="G2284" s="4" t="s">
        <v>7</v>
      </c>
      <c r="H2284" s="4" t="s">
        <v>7</v>
      </c>
      <c r="I2284" s="4" t="s">
        <v>7</v>
      </c>
      <c r="J2284" s="4" t="s">
        <v>13</v>
      </c>
      <c r="K2284" s="4" t="s">
        <v>185</v>
      </c>
      <c r="L2284" s="4" t="s">
        <v>7</v>
      </c>
      <c r="M2284" s="4" t="s">
        <v>7</v>
      </c>
    </row>
    <row r="2285" spans="1:9">
      <c r="A2285" t="n">
        <v>20521</v>
      </c>
      <c r="B2285" s="44" t="n">
        <v>26</v>
      </c>
      <c r="C2285" s="7" t="n">
        <v>7036</v>
      </c>
      <c r="D2285" s="7" t="n">
        <v>17</v>
      </c>
      <c r="E2285" s="7" t="n">
        <v>11381</v>
      </c>
      <c r="F2285" s="7" t="s">
        <v>241</v>
      </c>
      <c r="G2285" s="7" t="n">
        <v>2</v>
      </c>
      <c r="H2285" s="7" t="n">
        <v>3</v>
      </c>
      <c r="I2285" s="7" t="n">
        <v>17</v>
      </c>
      <c r="J2285" s="7" t="n">
        <v>11382</v>
      </c>
      <c r="K2285" s="7" t="s">
        <v>242</v>
      </c>
      <c r="L2285" s="7" t="n">
        <v>2</v>
      </c>
      <c r="M2285" s="7" t="n">
        <v>0</v>
      </c>
    </row>
    <row r="2286" spans="1:9">
      <c r="A2286" t="s">
        <v>4</v>
      </c>
      <c r="B2286" s="4" t="s">
        <v>5</v>
      </c>
    </row>
    <row r="2287" spans="1:9">
      <c r="A2287" t="n">
        <v>20633</v>
      </c>
      <c r="B2287" s="45" t="n">
        <v>28</v>
      </c>
    </row>
    <row r="2288" spans="1:9">
      <c r="A2288" t="s">
        <v>4</v>
      </c>
      <c r="B2288" s="4" t="s">
        <v>5</v>
      </c>
      <c r="C2288" s="4" t="s">
        <v>11</v>
      </c>
      <c r="D2288" s="4" t="s">
        <v>7</v>
      </c>
    </row>
    <row r="2289" spans="1:13">
      <c r="A2289" t="n">
        <v>20634</v>
      </c>
      <c r="B2289" s="48" t="n">
        <v>89</v>
      </c>
      <c r="C2289" s="7" t="n">
        <v>65533</v>
      </c>
      <c r="D2289" s="7" t="n">
        <v>1</v>
      </c>
    </row>
    <row r="2290" spans="1:13">
      <c r="A2290" t="s">
        <v>4</v>
      </c>
      <c r="B2290" s="4" t="s">
        <v>5</v>
      </c>
      <c r="C2290" s="4" t="s">
        <v>8</v>
      </c>
      <c r="D2290" s="4" t="s">
        <v>11</v>
      </c>
    </row>
    <row r="2291" spans="1:13">
      <c r="A2291" t="n">
        <v>20638</v>
      </c>
      <c r="B2291" s="46" t="n">
        <v>29</v>
      </c>
      <c r="C2291" s="7" t="s">
        <v>14</v>
      </c>
      <c r="D2291" s="7" t="n">
        <v>65533</v>
      </c>
    </row>
    <row r="2292" spans="1:13">
      <c r="A2292" t="s">
        <v>4</v>
      </c>
      <c r="B2292" s="4" t="s">
        <v>5</v>
      </c>
      <c r="C2292" s="4" t="s">
        <v>7</v>
      </c>
      <c r="D2292" s="4" t="s">
        <v>11</v>
      </c>
      <c r="E2292" s="4" t="s">
        <v>11</v>
      </c>
      <c r="F2292" s="4" t="s">
        <v>7</v>
      </c>
    </row>
    <row r="2293" spans="1:13">
      <c r="A2293" t="n">
        <v>20642</v>
      </c>
      <c r="B2293" s="47" t="n">
        <v>25</v>
      </c>
      <c r="C2293" s="7" t="n">
        <v>1</v>
      </c>
      <c r="D2293" s="7" t="n">
        <v>360</v>
      </c>
      <c r="E2293" s="7" t="n">
        <v>260</v>
      </c>
      <c r="F2293" s="7" t="n">
        <v>3</v>
      </c>
    </row>
    <row r="2294" spans="1:13">
      <c r="A2294" t="s">
        <v>4</v>
      </c>
      <c r="B2294" s="4" t="s">
        <v>5</v>
      </c>
      <c r="C2294" s="4" t="s">
        <v>8</v>
      </c>
      <c r="D2294" s="4" t="s">
        <v>11</v>
      </c>
    </row>
    <row r="2295" spans="1:13">
      <c r="A2295" t="n">
        <v>20649</v>
      </c>
      <c r="B2295" s="46" t="n">
        <v>29</v>
      </c>
      <c r="C2295" s="7" t="s">
        <v>231</v>
      </c>
      <c r="D2295" s="7" t="n">
        <v>65533</v>
      </c>
    </row>
    <row r="2296" spans="1:13">
      <c r="A2296" t="s">
        <v>4</v>
      </c>
      <c r="B2296" s="4" t="s">
        <v>5</v>
      </c>
      <c r="C2296" s="4" t="s">
        <v>7</v>
      </c>
      <c r="D2296" s="4" t="s">
        <v>11</v>
      </c>
      <c r="E2296" s="4" t="s">
        <v>8</v>
      </c>
    </row>
    <row r="2297" spans="1:13">
      <c r="A2297" t="n">
        <v>20669</v>
      </c>
      <c r="B2297" s="30" t="n">
        <v>51</v>
      </c>
      <c r="C2297" s="7" t="n">
        <v>4</v>
      </c>
      <c r="D2297" s="7" t="n">
        <v>7036</v>
      </c>
      <c r="E2297" s="7" t="s">
        <v>232</v>
      </c>
    </row>
    <row r="2298" spans="1:13">
      <c r="A2298" t="s">
        <v>4</v>
      </c>
      <c r="B2298" s="4" t="s">
        <v>5</v>
      </c>
      <c r="C2298" s="4" t="s">
        <v>11</v>
      </c>
    </row>
    <row r="2299" spans="1:13">
      <c r="A2299" t="n">
        <v>20682</v>
      </c>
      <c r="B2299" s="25" t="n">
        <v>16</v>
      </c>
      <c r="C2299" s="7" t="n">
        <v>0</v>
      </c>
    </row>
    <row r="2300" spans="1:13">
      <c r="A2300" t="s">
        <v>4</v>
      </c>
      <c r="B2300" s="4" t="s">
        <v>5</v>
      </c>
      <c r="C2300" s="4" t="s">
        <v>11</v>
      </c>
      <c r="D2300" s="4" t="s">
        <v>7</v>
      </c>
      <c r="E2300" s="4" t="s">
        <v>13</v>
      </c>
      <c r="F2300" s="4" t="s">
        <v>185</v>
      </c>
      <c r="G2300" s="4" t="s">
        <v>7</v>
      </c>
      <c r="H2300" s="4" t="s">
        <v>7</v>
      </c>
    </row>
    <row r="2301" spans="1:13">
      <c r="A2301" t="n">
        <v>20685</v>
      </c>
      <c r="B2301" s="44" t="n">
        <v>26</v>
      </c>
      <c r="C2301" s="7" t="n">
        <v>7036</v>
      </c>
      <c r="D2301" s="7" t="n">
        <v>17</v>
      </c>
      <c r="E2301" s="7" t="n">
        <v>12371</v>
      </c>
      <c r="F2301" s="7" t="s">
        <v>243</v>
      </c>
      <c r="G2301" s="7" t="n">
        <v>2</v>
      </c>
      <c r="H2301" s="7" t="n">
        <v>0</v>
      </c>
    </row>
    <row r="2302" spans="1:13">
      <c r="A2302" t="s">
        <v>4</v>
      </c>
      <c r="B2302" s="4" t="s">
        <v>5</v>
      </c>
    </row>
    <row r="2303" spans="1:13">
      <c r="A2303" t="n">
        <v>20722</v>
      </c>
      <c r="B2303" s="45" t="n">
        <v>28</v>
      </c>
    </row>
    <row r="2304" spans="1:13">
      <c r="A2304" t="s">
        <v>4</v>
      </c>
      <c r="B2304" s="4" t="s">
        <v>5</v>
      </c>
      <c r="C2304" s="4" t="s">
        <v>8</v>
      </c>
      <c r="D2304" s="4" t="s">
        <v>11</v>
      </c>
    </row>
    <row r="2305" spans="1:8">
      <c r="A2305" t="n">
        <v>20723</v>
      </c>
      <c r="B2305" s="46" t="n">
        <v>29</v>
      </c>
      <c r="C2305" s="7" t="s">
        <v>14</v>
      </c>
      <c r="D2305" s="7" t="n">
        <v>65533</v>
      </c>
    </row>
    <row r="2306" spans="1:8">
      <c r="A2306" t="s">
        <v>4</v>
      </c>
      <c r="B2306" s="4" t="s">
        <v>5</v>
      </c>
      <c r="C2306" s="4" t="s">
        <v>11</v>
      </c>
      <c r="D2306" s="4" t="s">
        <v>7</v>
      </c>
    </row>
    <row r="2307" spans="1:8">
      <c r="A2307" t="n">
        <v>20727</v>
      </c>
      <c r="B2307" s="48" t="n">
        <v>89</v>
      </c>
      <c r="C2307" s="7" t="n">
        <v>65533</v>
      </c>
      <c r="D2307" s="7" t="n">
        <v>1</v>
      </c>
    </row>
    <row r="2308" spans="1:8">
      <c r="A2308" t="s">
        <v>4</v>
      </c>
      <c r="B2308" s="4" t="s">
        <v>5</v>
      </c>
      <c r="C2308" s="4" t="s">
        <v>7</v>
      </c>
      <c r="D2308" s="4" t="s">
        <v>11</v>
      </c>
      <c r="E2308" s="4" t="s">
        <v>11</v>
      </c>
      <c r="F2308" s="4" t="s">
        <v>7</v>
      </c>
    </row>
    <row r="2309" spans="1:8">
      <c r="A2309" t="n">
        <v>20731</v>
      </c>
      <c r="B2309" s="47" t="n">
        <v>25</v>
      </c>
      <c r="C2309" s="7" t="n">
        <v>1</v>
      </c>
      <c r="D2309" s="7" t="n">
        <v>65535</v>
      </c>
      <c r="E2309" s="7" t="n">
        <v>65535</v>
      </c>
      <c r="F2309" s="7" t="n">
        <v>0</v>
      </c>
    </row>
    <row r="2310" spans="1:8">
      <c r="A2310" t="s">
        <v>4</v>
      </c>
      <c r="B2310" s="4" t="s">
        <v>5</v>
      </c>
      <c r="C2310" s="4" t="s">
        <v>13</v>
      </c>
    </row>
    <row r="2311" spans="1:8">
      <c r="A2311" t="n">
        <v>20738</v>
      </c>
      <c r="B2311" s="55" t="n">
        <v>15</v>
      </c>
      <c r="C2311" s="7" t="n">
        <v>32768</v>
      </c>
    </row>
    <row r="2312" spans="1:8">
      <c r="A2312" t="s">
        <v>4</v>
      </c>
      <c r="B2312" s="4" t="s">
        <v>5</v>
      </c>
      <c r="C2312" s="4" t="s">
        <v>7</v>
      </c>
      <c r="D2312" s="4" t="s">
        <v>11</v>
      </c>
      <c r="E2312" s="4" t="s">
        <v>12</v>
      </c>
      <c r="F2312" s="4" t="s">
        <v>11</v>
      </c>
      <c r="G2312" s="4" t="s">
        <v>13</v>
      </c>
      <c r="H2312" s="4" t="s">
        <v>13</v>
      </c>
      <c r="I2312" s="4" t="s">
        <v>11</v>
      </c>
      <c r="J2312" s="4" t="s">
        <v>11</v>
      </c>
      <c r="K2312" s="4" t="s">
        <v>13</v>
      </c>
      <c r="L2312" s="4" t="s">
        <v>13</v>
      </c>
      <c r="M2312" s="4" t="s">
        <v>13</v>
      </c>
      <c r="N2312" s="4" t="s">
        <v>13</v>
      </c>
      <c r="O2312" s="4" t="s">
        <v>8</v>
      </c>
    </row>
    <row r="2313" spans="1:8">
      <c r="A2313" t="n">
        <v>20743</v>
      </c>
      <c r="B2313" s="9" t="n">
        <v>50</v>
      </c>
      <c r="C2313" s="7" t="n">
        <v>0</v>
      </c>
      <c r="D2313" s="7" t="n">
        <v>4527</v>
      </c>
      <c r="E2313" s="7" t="n">
        <v>1</v>
      </c>
      <c r="F2313" s="7" t="n">
        <v>0</v>
      </c>
      <c r="G2313" s="7" t="n">
        <v>0</v>
      </c>
      <c r="H2313" s="7" t="n">
        <v>0</v>
      </c>
      <c r="I2313" s="7" t="n">
        <v>0</v>
      </c>
      <c r="J2313" s="7" t="n">
        <v>65533</v>
      </c>
      <c r="K2313" s="7" t="n">
        <v>0</v>
      </c>
      <c r="L2313" s="7" t="n">
        <v>0</v>
      </c>
      <c r="M2313" s="7" t="n">
        <v>0</v>
      </c>
      <c r="N2313" s="7" t="n">
        <v>0</v>
      </c>
      <c r="O2313" s="7" t="s">
        <v>14</v>
      </c>
    </row>
    <row r="2314" spans="1:8">
      <c r="A2314" t="s">
        <v>4</v>
      </c>
      <c r="B2314" s="4" t="s">
        <v>5</v>
      </c>
      <c r="C2314" s="4" t="s">
        <v>11</v>
      </c>
      <c r="D2314" s="4" t="s">
        <v>12</v>
      </c>
      <c r="E2314" s="4" t="s">
        <v>12</v>
      </c>
      <c r="F2314" s="4" t="s">
        <v>7</v>
      </c>
    </row>
    <row r="2315" spans="1:8">
      <c r="A2315" t="n">
        <v>20782</v>
      </c>
      <c r="B2315" s="56" t="n">
        <v>52</v>
      </c>
      <c r="C2315" s="7" t="n">
        <v>7036</v>
      </c>
      <c r="D2315" s="7" t="n">
        <v>100</v>
      </c>
      <c r="E2315" s="7" t="n">
        <v>0.100000001490116</v>
      </c>
      <c r="F2315" s="7" t="n">
        <v>0</v>
      </c>
    </row>
    <row r="2316" spans="1:8">
      <c r="A2316" t="s">
        <v>4</v>
      </c>
      <c r="B2316" s="4" t="s">
        <v>5</v>
      </c>
      <c r="C2316" s="4" t="s">
        <v>11</v>
      </c>
      <c r="D2316" s="4" t="s">
        <v>11</v>
      </c>
      <c r="E2316" s="4" t="s">
        <v>12</v>
      </c>
      <c r="F2316" s="4" t="s">
        <v>12</v>
      </c>
      <c r="G2316" s="4" t="s">
        <v>12</v>
      </c>
      <c r="H2316" s="4" t="s">
        <v>12</v>
      </c>
      <c r="I2316" s="4" t="s">
        <v>7</v>
      </c>
      <c r="J2316" s="4" t="s">
        <v>11</v>
      </c>
    </row>
    <row r="2317" spans="1:8">
      <c r="A2317" t="n">
        <v>20794</v>
      </c>
      <c r="B2317" s="40" t="n">
        <v>55</v>
      </c>
      <c r="C2317" s="7" t="n">
        <v>7036</v>
      </c>
      <c r="D2317" s="7" t="n">
        <v>65533</v>
      </c>
      <c r="E2317" s="7" t="n">
        <v>0</v>
      </c>
      <c r="F2317" s="7" t="n">
        <v>80</v>
      </c>
      <c r="G2317" s="7" t="n">
        <v>-35.8400001525879</v>
      </c>
      <c r="H2317" s="7" t="n">
        <v>15</v>
      </c>
      <c r="I2317" s="7" t="n">
        <v>0</v>
      </c>
      <c r="J2317" s="7" t="n">
        <v>0</v>
      </c>
    </row>
    <row r="2318" spans="1:8">
      <c r="A2318" t="s">
        <v>4</v>
      </c>
      <c r="B2318" s="4" t="s">
        <v>5</v>
      </c>
      <c r="C2318" s="4" t="s">
        <v>11</v>
      </c>
      <c r="D2318" s="4" t="s">
        <v>12</v>
      </c>
      <c r="E2318" s="4" t="s">
        <v>12</v>
      </c>
      <c r="F2318" s="4" t="s">
        <v>12</v>
      </c>
      <c r="G2318" s="4" t="s">
        <v>12</v>
      </c>
    </row>
    <row r="2319" spans="1:8">
      <c r="A2319" t="n">
        <v>20818</v>
      </c>
      <c r="B2319" s="41" t="n">
        <v>131</v>
      </c>
      <c r="C2319" s="7" t="n">
        <v>7036</v>
      </c>
      <c r="D2319" s="7" t="n">
        <v>1</v>
      </c>
      <c r="E2319" s="7" t="n">
        <v>1</v>
      </c>
      <c r="F2319" s="7" t="n">
        <v>20</v>
      </c>
      <c r="G2319" s="7" t="n">
        <v>0.100000001490116</v>
      </c>
    </row>
    <row r="2320" spans="1:8">
      <c r="A2320" t="s">
        <v>4</v>
      </c>
      <c r="B2320" s="4" t="s">
        <v>5</v>
      </c>
      <c r="C2320" s="4" t="s">
        <v>11</v>
      </c>
    </row>
    <row r="2321" spans="1:15">
      <c r="A2321" t="n">
        <v>20837</v>
      </c>
      <c r="B2321" s="25" t="n">
        <v>16</v>
      </c>
      <c r="C2321" s="7" t="n">
        <v>2500</v>
      </c>
    </row>
    <row r="2322" spans="1:15">
      <c r="A2322" t="s">
        <v>4</v>
      </c>
      <c r="B2322" s="4" t="s">
        <v>5</v>
      </c>
      <c r="C2322" s="4" t="s">
        <v>7</v>
      </c>
      <c r="D2322" s="4" t="s">
        <v>11</v>
      </c>
      <c r="E2322" s="4" t="s">
        <v>11</v>
      </c>
    </row>
    <row r="2323" spans="1:15">
      <c r="A2323" t="n">
        <v>20840</v>
      </c>
      <c r="B2323" s="9" t="n">
        <v>50</v>
      </c>
      <c r="C2323" s="7" t="n">
        <v>1</v>
      </c>
      <c r="D2323" s="7" t="n">
        <v>4525</v>
      </c>
      <c r="E2323" s="7" t="n">
        <v>1000</v>
      </c>
    </row>
    <row r="2324" spans="1:15">
      <c r="A2324" t="s">
        <v>4</v>
      </c>
      <c r="B2324" s="4" t="s">
        <v>5</v>
      </c>
      <c r="C2324" s="4" t="s">
        <v>7</v>
      </c>
      <c r="D2324" s="4" t="s">
        <v>7</v>
      </c>
      <c r="E2324" s="4" t="s">
        <v>12</v>
      </c>
      <c r="F2324" s="4" t="s">
        <v>12</v>
      </c>
      <c r="G2324" s="4" t="s">
        <v>12</v>
      </c>
      <c r="H2324" s="4" t="s">
        <v>11</v>
      </c>
    </row>
    <row r="2325" spans="1:15">
      <c r="A2325" t="n">
        <v>20846</v>
      </c>
      <c r="B2325" s="38" t="n">
        <v>45</v>
      </c>
      <c r="C2325" s="7" t="n">
        <v>2</v>
      </c>
      <c r="D2325" s="7" t="n">
        <v>3</v>
      </c>
      <c r="E2325" s="7" t="n">
        <v>0.340000003576279</v>
      </c>
      <c r="F2325" s="7" t="n">
        <v>4.63000011444092</v>
      </c>
      <c r="G2325" s="7" t="n">
        <v>-89.879997253418</v>
      </c>
      <c r="H2325" s="7" t="n">
        <v>0</v>
      </c>
    </row>
    <row r="2326" spans="1:15">
      <c r="A2326" t="s">
        <v>4</v>
      </c>
      <c r="B2326" s="4" t="s">
        <v>5</v>
      </c>
      <c r="C2326" s="4" t="s">
        <v>7</v>
      </c>
      <c r="D2326" s="4" t="s">
        <v>7</v>
      </c>
      <c r="E2326" s="4" t="s">
        <v>12</v>
      </c>
      <c r="F2326" s="4" t="s">
        <v>12</v>
      </c>
      <c r="G2326" s="4" t="s">
        <v>12</v>
      </c>
      <c r="H2326" s="4" t="s">
        <v>11</v>
      </c>
      <c r="I2326" s="4" t="s">
        <v>7</v>
      </c>
    </row>
    <row r="2327" spans="1:15">
      <c r="A2327" t="n">
        <v>20863</v>
      </c>
      <c r="B2327" s="38" t="n">
        <v>45</v>
      </c>
      <c r="C2327" s="7" t="n">
        <v>4</v>
      </c>
      <c r="D2327" s="7" t="n">
        <v>3</v>
      </c>
      <c r="E2327" s="7" t="n">
        <v>348.290008544922</v>
      </c>
      <c r="F2327" s="7" t="n">
        <v>119.23999786377</v>
      </c>
      <c r="G2327" s="7" t="n">
        <v>348</v>
      </c>
      <c r="H2327" s="7" t="n">
        <v>0</v>
      </c>
      <c r="I2327" s="7" t="n">
        <v>1</v>
      </c>
    </row>
    <row r="2328" spans="1:15">
      <c r="A2328" t="s">
        <v>4</v>
      </c>
      <c r="B2328" s="4" t="s">
        <v>5</v>
      </c>
      <c r="C2328" s="4" t="s">
        <v>7</v>
      </c>
      <c r="D2328" s="4" t="s">
        <v>7</v>
      </c>
      <c r="E2328" s="4" t="s">
        <v>12</v>
      </c>
      <c r="F2328" s="4" t="s">
        <v>11</v>
      </c>
    </row>
    <row r="2329" spans="1:15">
      <c r="A2329" t="n">
        <v>20881</v>
      </c>
      <c r="B2329" s="38" t="n">
        <v>45</v>
      </c>
      <c r="C2329" s="7" t="n">
        <v>5</v>
      </c>
      <c r="D2329" s="7" t="n">
        <v>3</v>
      </c>
      <c r="E2329" s="7" t="n">
        <v>8.19999980926514</v>
      </c>
      <c r="F2329" s="7" t="n">
        <v>0</v>
      </c>
    </row>
    <row r="2330" spans="1:15">
      <c r="A2330" t="s">
        <v>4</v>
      </c>
      <c r="B2330" s="4" t="s">
        <v>5</v>
      </c>
      <c r="C2330" s="4" t="s">
        <v>7</v>
      </c>
      <c r="D2330" s="4" t="s">
        <v>7</v>
      </c>
      <c r="E2330" s="4" t="s">
        <v>12</v>
      </c>
      <c r="F2330" s="4" t="s">
        <v>11</v>
      </c>
    </row>
    <row r="2331" spans="1:15">
      <c r="A2331" t="n">
        <v>20890</v>
      </c>
      <c r="B2331" s="38" t="n">
        <v>45</v>
      </c>
      <c r="C2331" s="7" t="n">
        <v>11</v>
      </c>
      <c r="D2331" s="7" t="n">
        <v>3</v>
      </c>
      <c r="E2331" s="7" t="n">
        <v>39.2000007629395</v>
      </c>
      <c r="F2331" s="7" t="n">
        <v>0</v>
      </c>
    </row>
    <row r="2332" spans="1:15">
      <c r="A2332" t="s">
        <v>4</v>
      </c>
      <c r="B2332" s="4" t="s">
        <v>5</v>
      </c>
      <c r="C2332" s="4" t="s">
        <v>11</v>
      </c>
      <c r="D2332" s="4" t="s">
        <v>13</v>
      </c>
    </row>
    <row r="2333" spans="1:15">
      <c r="A2333" t="n">
        <v>20899</v>
      </c>
      <c r="B2333" s="28" t="n">
        <v>43</v>
      </c>
      <c r="C2333" s="7" t="n">
        <v>7036</v>
      </c>
      <c r="D2333" s="7" t="n">
        <v>1</v>
      </c>
    </row>
    <row r="2334" spans="1:15">
      <c r="A2334" t="s">
        <v>4</v>
      </c>
      <c r="B2334" s="4" t="s">
        <v>5</v>
      </c>
      <c r="C2334" s="4" t="s">
        <v>7</v>
      </c>
      <c r="D2334" s="4" t="s">
        <v>11</v>
      </c>
      <c r="E2334" s="4" t="s">
        <v>11</v>
      </c>
    </row>
    <row r="2335" spans="1:15">
      <c r="A2335" t="n">
        <v>20906</v>
      </c>
      <c r="B2335" s="26" t="n">
        <v>39</v>
      </c>
      <c r="C2335" s="7" t="n">
        <v>16</v>
      </c>
      <c r="D2335" s="7" t="n">
        <v>65533</v>
      </c>
      <c r="E2335" s="7" t="n">
        <v>204</v>
      </c>
    </row>
    <row r="2336" spans="1:15">
      <c r="A2336" t="s">
        <v>4</v>
      </c>
      <c r="B2336" s="4" t="s">
        <v>5</v>
      </c>
      <c r="C2336" s="4" t="s">
        <v>7</v>
      </c>
      <c r="D2336" s="4" t="s">
        <v>11</v>
      </c>
      <c r="E2336" s="4" t="s">
        <v>11</v>
      </c>
    </row>
    <row r="2337" spans="1:9">
      <c r="A2337" t="n">
        <v>20912</v>
      </c>
      <c r="B2337" s="26" t="n">
        <v>39</v>
      </c>
      <c r="C2337" s="7" t="n">
        <v>16</v>
      </c>
      <c r="D2337" s="7" t="n">
        <v>65533</v>
      </c>
      <c r="E2337" s="7" t="n">
        <v>206</v>
      </c>
    </row>
    <row r="2338" spans="1:9">
      <c r="A2338" t="s">
        <v>4</v>
      </c>
      <c r="B2338" s="4" t="s">
        <v>5</v>
      </c>
      <c r="C2338" s="4" t="s">
        <v>7</v>
      </c>
      <c r="D2338" s="4" t="s">
        <v>11</v>
      </c>
      <c r="E2338" s="4" t="s">
        <v>8</v>
      </c>
      <c r="F2338" s="4" t="s">
        <v>8</v>
      </c>
      <c r="G2338" s="4" t="s">
        <v>7</v>
      </c>
    </row>
    <row r="2339" spans="1:9">
      <c r="A2339" t="n">
        <v>20918</v>
      </c>
      <c r="B2339" s="34" t="n">
        <v>32</v>
      </c>
      <c r="C2339" s="7" t="n">
        <v>0</v>
      </c>
      <c r="D2339" s="7" t="n">
        <v>7033</v>
      </c>
      <c r="E2339" s="7" t="s">
        <v>14</v>
      </c>
      <c r="F2339" s="7" t="s">
        <v>173</v>
      </c>
      <c r="G2339" s="7" t="n">
        <v>1</v>
      </c>
    </row>
    <row r="2340" spans="1:9">
      <c r="A2340" t="s">
        <v>4</v>
      </c>
      <c r="B2340" s="4" t="s">
        <v>5</v>
      </c>
      <c r="C2340" s="4" t="s">
        <v>11</v>
      </c>
      <c r="D2340" s="4" t="s">
        <v>7</v>
      </c>
      <c r="E2340" s="4" t="s">
        <v>8</v>
      </c>
      <c r="F2340" s="4" t="s">
        <v>12</v>
      </c>
      <c r="G2340" s="4" t="s">
        <v>12</v>
      </c>
      <c r="H2340" s="4" t="s">
        <v>12</v>
      </c>
    </row>
    <row r="2341" spans="1:9">
      <c r="A2341" t="n">
        <v>20936</v>
      </c>
      <c r="B2341" s="29" t="n">
        <v>48</v>
      </c>
      <c r="C2341" s="7" t="n">
        <v>7033</v>
      </c>
      <c r="D2341" s="7" t="n">
        <v>0</v>
      </c>
      <c r="E2341" s="7" t="s">
        <v>139</v>
      </c>
      <c r="F2341" s="7" t="n">
        <v>-1</v>
      </c>
      <c r="G2341" s="7" t="n">
        <v>1</v>
      </c>
      <c r="H2341" s="7" t="n">
        <v>0</v>
      </c>
    </row>
    <row r="2342" spans="1:9">
      <c r="A2342" t="s">
        <v>4</v>
      </c>
      <c r="B2342" s="4" t="s">
        <v>5</v>
      </c>
      <c r="C2342" s="4" t="s">
        <v>11</v>
      </c>
    </row>
    <row r="2343" spans="1:9">
      <c r="A2343" t="n">
        <v>20963</v>
      </c>
      <c r="B2343" s="25" t="n">
        <v>16</v>
      </c>
      <c r="C2343" s="7" t="n">
        <v>2200</v>
      </c>
    </row>
    <row r="2344" spans="1:9">
      <c r="A2344" t="s">
        <v>4</v>
      </c>
      <c r="B2344" s="4" t="s">
        <v>5</v>
      </c>
      <c r="C2344" s="4" t="s">
        <v>7</v>
      </c>
      <c r="D2344" s="4" t="s">
        <v>11</v>
      </c>
      <c r="E2344" s="4" t="s">
        <v>11</v>
      </c>
      <c r="F2344" s="4" t="s">
        <v>11</v>
      </c>
      <c r="G2344" s="4" t="s">
        <v>11</v>
      </c>
      <c r="H2344" s="4" t="s">
        <v>11</v>
      </c>
      <c r="I2344" s="4" t="s">
        <v>8</v>
      </c>
      <c r="J2344" s="4" t="s">
        <v>12</v>
      </c>
      <c r="K2344" s="4" t="s">
        <v>12</v>
      </c>
      <c r="L2344" s="4" t="s">
        <v>12</v>
      </c>
      <c r="M2344" s="4" t="s">
        <v>13</v>
      </c>
      <c r="N2344" s="4" t="s">
        <v>13</v>
      </c>
      <c r="O2344" s="4" t="s">
        <v>12</v>
      </c>
      <c r="P2344" s="4" t="s">
        <v>12</v>
      </c>
      <c r="Q2344" s="4" t="s">
        <v>12</v>
      </c>
      <c r="R2344" s="4" t="s">
        <v>12</v>
      </c>
      <c r="S2344" s="4" t="s">
        <v>7</v>
      </c>
    </row>
    <row r="2345" spans="1:9">
      <c r="A2345" t="n">
        <v>20966</v>
      </c>
      <c r="B2345" s="26" t="n">
        <v>39</v>
      </c>
      <c r="C2345" s="7" t="n">
        <v>12</v>
      </c>
      <c r="D2345" s="7" t="n">
        <v>65533</v>
      </c>
      <c r="E2345" s="7" t="n">
        <v>201</v>
      </c>
      <c r="F2345" s="7" t="n">
        <v>0</v>
      </c>
      <c r="G2345" s="7" t="n">
        <v>7033</v>
      </c>
      <c r="H2345" s="7" t="n">
        <v>259</v>
      </c>
      <c r="I2345" s="7" t="s">
        <v>244</v>
      </c>
      <c r="J2345" s="7" t="n">
        <v>0</v>
      </c>
      <c r="K2345" s="7" t="n">
        <v>0</v>
      </c>
      <c r="L2345" s="7" t="n">
        <v>0</v>
      </c>
      <c r="M2345" s="7" t="n">
        <v>0</v>
      </c>
      <c r="N2345" s="7" t="n">
        <v>0</v>
      </c>
      <c r="O2345" s="7" t="n">
        <v>0</v>
      </c>
      <c r="P2345" s="7" t="n">
        <v>1</v>
      </c>
      <c r="Q2345" s="7" t="n">
        <v>1</v>
      </c>
      <c r="R2345" s="7" t="n">
        <v>1</v>
      </c>
      <c r="S2345" s="7" t="n">
        <v>104</v>
      </c>
    </row>
    <row r="2346" spans="1:9">
      <c r="A2346" t="s">
        <v>4</v>
      </c>
      <c r="B2346" s="4" t="s">
        <v>5</v>
      </c>
      <c r="C2346" s="4" t="s">
        <v>7</v>
      </c>
      <c r="D2346" s="4" t="s">
        <v>11</v>
      </c>
      <c r="E2346" s="4" t="s">
        <v>11</v>
      </c>
      <c r="F2346" s="4" t="s">
        <v>11</v>
      </c>
      <c r="G2346" s="4" t="s">
        <v>11</v>
      </c>
      <c r="H2346" s="4" t="s">
        <v>11</v>
      </c>
      <c r="I2346" s="4" t="s">
        <v>8</v>
      </c>
      <c r="J2346" s="4" t="s">
        <v>12</v>
      </c>
      <c r="K2346" s="4" t="s">
        <v>12</v>
      </c>
      <c r="L2346" s="4" t="s">
        <v>12</v>
      </c>
      <c r="M2346" s="4" t="s">
        <v>13</v>
      </c>
      <c r="N2346" s="4" t="s">
        <v>13</v>
      </c>
      <c r="O2346" s="4" t="s">
        <v>12</v>
      </c>
      <c r="P2346" s="4" t="s">
        <v>12</v>
      </c>
      <c r="Q2346" s="4" t="s">
        <v>12</v>
      </c>
      <c r="R2346" s="4" t="s">
        <v>12</v>
      </c>
      <c r="S2346" s="4" t="s">
        <v>7</v>
      </c>
    </row>
    <row r="2347" spans="1:9">
      <c r="A2347" t="n">
        <v>21028</v>
      </c>
      <c r="B2347" s="26" t="n">
        <v>39</v>
      </c>
      <c r="C2347" s="7" t="n">
        <v>12</v>
      </c>
      <c r="D2347" s="7" t="n">
        <v>65533</v>
      </c>
      <c r="E2347" s="7" t="n">
        <v>201</v>
      </c>
      <c r="F2347" s="7" t="n">
        <v>0</v>
      </c>
      <c r="G2347" s="7" t="n">
        <v>7033</v>
      </c>
      <c r="H2347" s="7" t="n">
        <v>259</v>
      </c>
      <c r="I2347" s="7" t="s">
        <v>245</v>
      </c>
      <c r="J2347" s="7" t="n">
        <v>0</v>
      </c>
      <c r="K2347" s="7" t="n">
        <v>0</v>
      </c>
      <c r="L2347" s="7" t="n">
        <v>0</v>
      </c>
      <c r="M2347" s="7" t="n">
        <v>0</v>
      </c>
      <c r="N2347" s="7" t="n">
        <v>0</v>
      </c>
      <c r="O2347" s="7" t="n">
        <v>0</v>
      </c>
      <c r="P2347" s="7" t="n">
        <v>1</v>
      </c>
      <c r="Q2347" s="7" t="n">
        <v>1</v>
      </c>
      <c r="R2347" s="7" t="n">
        <v>1</v>
      </c>
      <c r="S2347" s="7" t="n">
        <v>105</v>
      </c>
    </row>
    <row r="2348" spans="1:9">
      <c r="A2348" t="s">
        <v>4</v>
      </c>
      <c r="B2348" s="4" t="s">
        <v>5</v>
      </c>
      <c r="C2348" s="4" t="s">
        <v>11</v>
      </c>
      <c r="D2348" s="4" t="s">
        <v>11</v>
      </c>
      <c r="E2348" s="4" t="s">
        <v>12</v>
      </c>
      <c r="F2348" s="4" t="s">
        <v>12</v>
      </c>
      <c r="G2348" s="4" t="s">
        <v>12</v>
      </c>
      <c r="H2348" s="4" t="s">
        <v>12</v>
      </c>
      <c r="I2348" s="4" t="s">
        <v>7</v>
      </c>
      <c r="J2348" s="4" t="s">
        <v>11</v>
      </c>
    </row>
    <row r="2349" spans="1:9">
      <c r="A2349" t="n">
        <v>21090</v>
      </c>
      <c r="B2349" s="40" t="n">
        <v>55</v>
      </c>
      <c r="C2349" s="7" t="n">
        <v>7033</v>
      </c>
      <c r="D2349" s="7" t="n">
        <v>65533</v>
      </c>
      <c r="E2349" s="7" t="n">
        <v>0</v>
      </c>
      <c r="F2349" s="7" t="n">
        <v>1</v>
      </c>
      <c r="G2349" s="7" t="n">
        <v>-187.429992675781</v>
      </c>
      <c r="H2349" s="7" t="n">
        <v>30</v>
      </c>
      <c r="I2349" s="7" t="n">
        <v>0</v>
      </c>
      <c r="J2349" s="7" t="n">
        <v>0</v>
      </c>
    </row>
    <row r="2350" spans="1:9">
      <c r="A2350" t="s">
        <v>4</v>
      </c>
      <c r="B2350" s="4" t="s">
        <v>5</v>
      </c>
      <c r="C2350" s="4" t="s">
        <v>11</v>
      </c>
    </row>
    <row r="2351" spans="1:9">
      <c r="A2351" t="n">
        <v>21114</v>
      </c>
      <c r="B2351" s="25" t="n">
        <v>16</v>
      </c>
      <c r="C2351" s="7" t="n">
        <v>300</v>
      </c>
    </row>
    <row r="2352" spans="1:9">
      <c r="A2352" t="s">
        <v>4</v>
      </c>
      <c r="B2352" s="4" t="s">
        <v>5</v>
      </c>
      <c r="C2352" s="4" t="s">
        <v>11</v>
      </c>
      <c r="D2352" s="4" t="s">
        <v>7</v>
      </c>
      <c r="E2352" s="4" t="s">
        <v>8</v>
      </c>
      <c r="F2352" s="4" t="s">
        <v>12</v>
      </c>
      <c r="G2352" s="4" t="s">
        <v>12</v>
      </c>
      <c r="H2352" s="4" t="s">
        <v>12</v>
      </c>
    </row>
    <row r="2353" spans="1:19">
      <c r="A2353" t="n">
        <v>21117</v>
      </c>
      <c r="B2353" s="29" t="n">
        <v>48</v>
      </c>
      <c r="C2353" s="7" t="n">
        <v>7033</v>
      </c>
      <c r="D2353" s="7" t="n">
        <v>0</v>
      </c>
      <c r="E2353" s="7" t="s">
        <v>140</v>
      </c>
      <c r="F2353" s="7" t="n">
        <v>-1</v>
      </c>
      <c r="G2353" s="7" t="n">
        <v>1</v>
      </c>
      <c r="H2353" s="7" t="n">
        <v>0</v>
      </c>
    </row>
    <row r="2354" spans="1:19">
      <c r="A2354" t="s">
        <v>4</v>
      </c>
      <c r="B2354" s="4" t="s">
        <v>5</v>
      </c>
      <c r="C2354" s="4" t="s">
        <v>7</v>
      </c>
      <c r="D2354" s="4" t="s">
        <v>7</v>
      </c>
      <c r="E2354" s="4" t="s">
        <v>12</v>
      </c>
      <c r="F2354" s="4" t="s">
        <v>12</v>
      </c>
      <c r="G2354" s="4" t="s">
        <v>12</v>
      </c>
      <c r="H2354" s="4" t="s">
        <v>11</v>
      </c>
    </row>
    <row r="2355" spans="1:19">
      <c r="A2355" t="n">
        <v>21144</v>
      </c>
      <c r="B2355" s="38" t="n">
        <v>45</v>
      </c>
      <c r="C2355" s="7" t="n">
        <v>2</v>
      </c>
      <c r="D2355" s="7" t="n">
        <v>3</v>
      </c>
      <c r="E2355" s="7" t="n">
        <v>-1.6599999666214</v>
      </c>
      <c r="F2355" s="7" t="n">
        <v>10</v>
      </c>
      <c r="G2355" s="7" t="n">
        <v>-121.400001525879</v>
      </c>
      <c r="H2355" s="7" t="n">
        <v>0</v>
      </c>
    </row>
    <row r="2356" spans="1:19">
      <c r="A2356" t="s">
        <v>4</v>
      </c>
      <c r="B2356" s="4" t="s">
        <v>5</v>
      </c>
      <c r="C2356" s="4" t="s">
        <v>7</v>
      </c>
      <c r="D2356" s="4" t="s">
        <v>7</v>
      </c>
      <c r="E2356" s="4" t="s">
        <v>12</v>
      </c>
      <c r="F2356" s="4" t="s">
        <v>12</v>
      </c>
      <c r="G2356" s="4" t="s">
        <v>12</v>
      </c>
      <c r="H2356" s="4" t="s">
        <v>11</v>
      </c>
      <c r="I2356" s="4" t="s">
        <v>7</v>
      </c>
    </row>
    <row r="2357" spans="1:19">
      <c r="A2357" t="n">
        <v>21161</v>
      </c>
      <c r="B2357" s="38" t="n">
        <v>45</v>
      </c>
      <c r="C2357" s="7" t="n">
        <v>4</v>
      </c>
      <c r="D2357" s="7" t="n">
        <v>3</v>
      </c>
      <c r="E2357" s="7" t="n">
        <v>343.839996337891</v>
      </c>
      <c r="F2357" s="7" t="n">
        <v>5.26000022888184</v>
      </c>
      <c r="G2357" s="7" t="n">
        <v>334</v>
      </c>
      <c r="H2357" s="7" t="n">
        <v>0</v>
      </c>
      <c r="I2357" s="7" t="n">
        <v>1</v>
      </c>
    </row>
    <row r="2358" spans="1:19">
      <c r="A2358" t="s">
        <v>4</v>
      </c>
      <c r="B2358" s="4" t="s">
        <v>5</v>
      </c>
      <c r="C2358" s="4" t="s">
        <v>7</v>
      </c>
      <c r="D2358" s="4" t="s">
        <v>7</v>
      </c>
      <c r="E2358" s="4" t="s">
        <v>12</v>
      </c>
      <c r="F2358" s="4" t="s">
        <v>11</v>
      </c>
    </row>
    <row r="2359" spans="1:19">
      <c r="A2359" t="n">
        <v>21179</v>
      </c>
      <c r="B2359" s="38" t="n">
        <v>45</v>
      </c>
      <c r="C2359" s="7" t="n">
        <v>5</v>
      </c>
      <c r="D2359" s="7" t="n">
        <v>3</v>
      </c>
      <c r="E2359" s="7" t="n">
        <v>25</v>
      </c>
      <c r="F2359" s="7" t="n">
        <v>0</v>
      </c>
    </row>
    <row r="2360" spans="1:19">
      <c r="A2360" t="s">
        <v>4</v>
      </c>
      <c r="B2360" s="4" t="s">
        <v>5</v>
      </c>
      <c r="C2360" s="4" t="s">
        <v>7</v>
      </c>
      <c r="D2360" s="4" t="s">
        <v>7</v>
      </c>
      <c r="E2360" s="4" t="s">
        <v>12</v>
      </c>
      <c r="F2360" s="4" t="s">
        <v>11</v>
      </c>
    </row>
    <row r="2361" spans="1:19">
      <c r="A2361" t="n">
        <v>21188</v>
      </c>
      <c r="B2361" s="38" t="n">
        <v>45</v>
      </c>
      <c r="C2361" s="7" t="n">
        <v>11</v>
      </c>
      <c r="D2361" s="7" t="n">
        <v>3</v>
      </c>
      <c r="E2361" s="7" t="n">
        <v>45</v>
      </c>
      <c r="F2361" s="7" t="n">
        <v>0</v>
      </c>
    </row>
    <row r="2362" spans="1:19">
      <c r="A2362" t="s">
        <v>4</v>
      </c>
      <c r="B2362" s="4" t="s">
        <v>5</v>
      </c>
      <c r="C2362" s="4" t="s">
        <v>7</v>
      </c>
      <c r="D2362" s="4" t="s">
        <v>7</v>
      </c>
      <c r="E2362" s="4" t="s">
        <v>12</v>
      </c>
      <c r="F2362" s="4" t="s">
        <v>12</v>
      </c>
      <c r="G2362" s="4" t="s">
        <v>12</v>
      </c>
      <c r="H2362" s="4" t="s">
        <v>11</v>
      </c>
    </row>
    <row r="2363" spans="1:19">
      <c r="A2363" t="n">
        <v>21197</v>
      </c>
      <c r="B2363" s="38" t="n">
        <v>45</v>
      </c>
      <c r="C2363" s="7" t="n">
        <v>2</v>
      </c>
      <c r="D2363" s="7" t="n">
        <v>3</v>
      </c>
      <c r="E2363" s="7" t="n">
        <v>-1.69000005722046</v>
      </c>
      <c r="F2363" s="7" t="n">
        <v>12.8000001907349</v>
      </c>
      <c r="G2363" s="7" t="n">
        <v>-209.539993286133</v>
      </c>
      <c r="H2363" s="7" t="n">
        <v>3500</v>
      </c>
    </row>
    <row r="2364" spans="1:19">
      <c r="A2364" t="s">
        <v>4</v>
      </c>
      <c r="B2364" s="4" t="s">
        <v>5</v>
      </c>
      <c r="C2364" s="4" t="s">
        <v>7</v>
      </c>
      <c r="D2364" s="4" t="s">
        <v>7</v>
      </c>
      <c r="E2364" s="4" t="s">
        <v>12</v>
      </c>
      <c r="F2364" s="4" t="s">
        <v>12</v>
      </c>
      <c r="G2364" s="4" t="s">
        <v>12</v>
      </c>
      <c r="H2364" s="4" t="s">
        <v>11</v>
      </c>
      <c r="I2364" s="4" t="s">
        <v>7</v>
      </c>
    </row>
    <row r="2365" spans="1:19">
      <c r="A2365" t="n">
        <v>21214</v>
      </c>
      <c r="B2365" s="38" t="n">
        <v>45</v>
      </c>
      <c r="C2365" s="7" t="n">
        <v>4</v>
      </c>
      <c r="D2365" s="7" t="n">
        <v>3</v>
      </c>
      <c r="E2365" s="7" t="n">
        <v>341.929992675781</v>
      </c>
      <c r="F2365" s="7" t="n">
        <v>5.26000022888184</v>
      </c>
      <c r="G2365" s="7" t="n">
        <v>334</v>
      </c>
      <c r="H2365" s="7" t="n">
        <v>3500</v>
      </c>
      <c r="I2365" s="7" t="n">
        <v>1</v>
      </c>
    </row>
    <row r="2366" spans="1:19">
      <c r="A2366" t="s">
        <v>4</v>
      </c>
      <c r="B2366" s="4" t="s">
        <v>5</v>
      </c>
      <c r="C2366" s="4" t="s">
        <v>7</v>
      </c>
      <c r="D2366" s="4" t="s">
        <v>7</v>
      </c>
      <c r="E2366" s="4" t="s">
        <v>12</v>
      </c>
      <c r="F2366" s="4" t="s">
        <v>11</v>
      </c>
    </row>
    <row r="2367" spans="1:19">
      <c r="A2367" t="n">
        <v>21232</v>
      </c>
      <c r="B2367" s="38" t="n">
        <v>45</v>
      </c>
      <c r="C2367" s="7" t="n">
        <v>5</v>
      </c>
      <c r="D2367" s="7" t="n">
        <v>3</v>
      </c>
      <c r="E2367" s="7" t="n">
        <v>25</v>
      </c>
      <c r="F2367" s="7" t="n">
        <v>3500</v>
      </c>
    </row>
    <row r="2368" spans="1:19">
      <c r="A2368" t="s">
        <v>4</v>
      </c>
      <c r="B2368" s="4" t="s">
        <v>5</v>
      </c>
      <c r="C2368" s="4" t="s">
        <v>7</v>
      </c>
      <c r="D2368" s="4" t="s">
        <v>7</v>
      </c>
      <c r="E2368" s="4" t="s">
        <v>12</v>
      </c>
      <c r="F2368" s="4" t="s">
        <v>11</v>
      </c>
    </row>
    <row r="2369" spans="1:9">
      <c r="A2369" t="n">
        <v>21241</v>
      </c>
      <c r="B2369" s="38" t="n">
        <v>45</v>
      </c>
      <c r="C2369" s="7" t="n">
        <v>11</v>
      </c>
      <c r="D2369" s="7" t="n">
        <v>3</v>
      </c>
      <c r="E2369" s="7" t="n">
        <v>67.8000030517578</v>
      </c>
      <c r="F2369" s="7" t="n">
        <v>3500</v>
      </c>
    </row>
    <row r="2370" spans="1:9">
      <c r="A2370" t="s">
        <v>4</v>
      </c>
      <c r="B2370" s="4" t="s">
        <v>5</v>
      </c>
      <c r="C2370" s="4" t="s">
        <v>7</v>
      </c>
      <c r="D2370" s="4" t="s">
        <v>11</v>
      </c>
      <c r="E2370" s="4" t="s">
        <v>11</v>
      </c>
      <c r="F2370" s="4" t="s">
        <v>13</v>
      </c>
    </row>
    <row r="2371" spans="1:9">
      <c r="A2371" t="n">
        <v>21250</v>
      </c>
      <c r="B2371" s="50" t="n">
        <v>84</v>
      </c>
      <c r="C2371" s="7" t="n">
        <v>0</v>
      </c>
      <c r="D2371" s="7" t="n">
        <v>2</v>
      </c>
      <c r="E2371" s="7" t="n">
        <v>100</v>
      </c>
      <c r="F2371" s="7" t="n">
        <v>1053609165</v>
      </c>
    </row>
    <row r="2372" spans="1:9">
      <c r="A2372" t="s">
        <v>4</v>
      </c>
      <c r="B2372" s="4" t="s">
        <v>5</v>
      </c>
      <c r="C2372" s="4" t="s">
        <v>11</v>
      </c>
    </row>
    <row r="2373" spans="1:9">
      <c r="A2373" t="n">
        <v>21260</v>
      </c>
      <c r="B2373" s="25" t="n">
        <v>16</v>
      </c>
      <c r="C2373" s="7" t="n">
        <v>1200</v>
      </c>
    </row>
    <row r="2374" spans="1:9">
      <c r="A2374" t="s">
        <v>4</v>
      </c>
      <c r="B2374" s="4" t="s">
        <v>5</v>
      </c>
      <c r="C2374" s="4" t="s">
        <v>11</v>
      </c>
      <c r="D2374" s="4" t="s">
        <v>7</v>
      </c>
      <c r="E2374" s="4" t="s">
        <v>8</v>
      </c>
      <c r="F2374" s="4" t="s">
        <v>12</v>
      </c>
      <c r="G2374" s="4" t="s">
        <v>12</v>
      </c>
      <c r="H2374" s="4" t="s">
        <v>12</v>
      </c>
    </row>
    <row r="2375" spans="1:9">
      <c r="A2375" t="n">
        <v>21263</v>
      </c>
      <c r="B2375" s="29" t="n">
        <v>48</v>
      </c>
      <c r="C2375" s="7" t="n">
        <v>7033</v>
      </c>
      <c r="D2375" s="7" t="n">
        <v>0</v>
      </c>
      <c r="E2375" s="7" t="s">
        <v>141</v>
      </c>
      <c r="F2375" s="7" t="n">
        <v>-1</v>
      </c>
      <c r="G2375" s="7" t="n">
        <v>1</v>
      </c>
      <c r="H2375" s="7" t="n">
        <v>0</v>
      </c>
    </row>
    <row r="2376" spans="1:9">
      <c r="A2376" t="s">
        <v>4</v>
      </c>
      <c r="B2376" s="4" t="s">
        <v>5</v>
      </c>
      <c r="C2376" s="4" t="s">
        <v>8</v>
      </c>
      <c r="D2376" s="4" t="s">
        <v>11</v>
      </c>
    </row>
    <row r="2377" spans="1:9">
      <c r="A2377" t="n">
        <v>21290</v>
      </c>
      <c r="B2377" s="46" t="n">
        <v>29</v>
      </c>
      <c r="C2377" s="7" t="s">
        <v>189</v>
      </c>
      <c r="D2377" s="7" t="n">
        <v>65533</v>
      </c>
    </row>
    <row r="2378" spans="1:9">
      <c r="A2378" t="s">
        <v>4</v>
      </c>
      <c r="B2378" s="4" t="s">
        <v>5</v>
      </c>
      <c r="C2378" s="4" t="s">
        <v>7</v>
      </c>
      <c r="D2378" s="4" t="s">
        <v>11</v>
      </c>
      <c r="E2378" s="4" t="s">
        <v>11</v>
      </c>
      <c r="F2378" s="4" t="s">
        <v>7</v>
      </c>
    </row>
    <row r="2379" spans="1:9">
      <c r="A2379" t="n">
        <v>21306</v>
      </c>
      <c r="B2379" s="47" t="n">
        <v>25</v>
      </c>
      <c r="C2379" s="7" t="n">
        <v>1</v>
      </c>
      <c r="D2379" s="7" t="n">
        <v>400</v>
      </c>
      <c r="E2379" s="7" t="n">
        <v>200</v>
      </c>
      <c r="F2379" s="7" t="n">
        <v>3</v>
      </c>
    </row>
    <row r="2380" spans="1:9">
      <c r="A2380" t="s">
        <v>4</v>
      </c>
      <c r="B2380" s="4" t="s">
        <v>5</v>
      </c>
      <c r="C2380" s="4" t="s">
        <v>7</v>
      </c>
      <c r="D2380" s="4" t="s">
        <v>11</v>
      </c>
      <c r="E2380" s="4" t="s">
        <v>8</v>
      </c>
    </row>
    <row r="2381" spans="1:9">
      <c r="A2381" t="n">
        <v>21313</v>
      </c>
      <c r="B2381" s="30" t="n">
        <v>51</v>
      </c>
      <c r="C2381" s="7" t="n">
        <v>4</v>
      </c>
      <c r="D2381" s="7" t="n">
        <v>7033</v>
      </c>
      <c r="E2381" s="7" t="s">
        <v>204</v>
      </c>
    </row>
    <row r="2382" spans="1:9">
      <c r="A2382" t="s">
        <v>4</v>
      </c>
      <c r="B2382" s="4" t="s">
        <v>5</v>
      </c>
      <c r="C2382" s="4" t="s">
        <v>11</v>
      </c>
    </row>
    <row r="2383" spans="1:9">
      <c r="A2383" t="n">
        <v>21326</v>
      </c>
      <c r="B2383" s="25" t="n">
        <v>16</v>
      </c>
      <c r="C2383" s="7" t="n">
        <v>0</v>
      </c>
    </row>
    <row r="2384" spans="1:9">
      <c r="A2384" t="s">
        <v>4</v>
      </c>
      <c r="B2384" s="4" t="s">
        <v>5</v>
      </c>
      <c r="C2384" s="4" t="s">
        <v>11</v>
      </c>
      <c r="D2384" s="4" t="s">
        <v>7</v>
      </c>
      <c r="E2384" s="4" t="s">
        <v>13</v>
      </c>
      <c r="F2384" s="4" t="s">
        <v>185</v>
      </c>
      <c r="G2384" s="4" t="s">
        <v>7</v>
      </c>
      <c r="H2384" s="4" t="s">
        <v>7</v>
      </c>
      <c r="I2384" s="4" t="s">
        <v>7</v>
      </c>
    </row>
    <row r="2385" spans="1:9">
      <c r="A2385" t="n">
        <v>21329</v>
      </c>
      <c r="B2385" s="44" t="n">
        <v>26</v>
      </c>
      <c r="C2385" s="7" t="n">
        <v>7033</v>
      </c>
      <c r="D2385" s="7" t="n">
        <v>17</v>
      </c>
      <c r="E2385" s="7" t="n">
        <v>53011</v>
      </c>
      <c r="F2385" s="7" t="s">
        <v>246</v>
      </c>
      <c r="G2385" s="7" t="n">
        <v>8</v>
      </c>
      <c r="H2385" s="7" t="n">
        <v>2</v>
      </c>
      <c r="I2385" s="7" t="n">
        <v>0</v>
      </c>
    </row>
    <row r="2386" spans="1:9">
      <c r="A2386" t="s">
        <v>4</v>
      </c>
      <c r="B2386" s="4" t="s">
        <v>5</v>
      </c>
      <c r="C2386" s="4" t="s">
        <v>11</v>
      </c>
    </row>
    <row r="2387" spans="1:9">
      <c r="A2387" t="n">
        <v>21356</v>
      </c>
      <c r="B2387" s="25" t="n">
        <v>16</v>
      </c>
      <c r="C2387" s="7" t="n">
        <v>1500</v>
      </c>
    </row>
    <row r="2388" spans="1:9">
      <c r="A2388" t="s">
        <v>4</v>
      </c>
      <c r="B2388" s="4" t="s">
        <v>5</v>
      </c>
      <c r="C2388" s="4" t="s">
        <v>11</v>
      </c>
      <c r="D2388" s="4" t="s">
        <v>7</v>
      </c>
    </row>
    <row r="2389" spans="1:9">
      <c r="A2389" t="n">
        <v>21359</v>
      </c>
      <c r="B2389" s="48" t="n">
        <v>89</v>
      </c>
      <c r="C2389" s="7" t="n">
        <v>7033</v>
      </c>
      <c r="D2389" s="7" t="n">
        <v>0</v>
      </c>
    </row>
    <row r="2390" spans="1:9">
      <c r="A2390" t="s">
        <v>4</v>
      </c>
      <c r="B2390" s="4" t="s">
        <v>5</v>
      </c>
      <c r="C2390" s="4" t="s">
        <v>8</v>
      </c>
      <c r="D2390" s="4" t="s">
        <v>11</v>
      </c>
    </row>
    <row r="2391" spans="1:9">
      <c r="A2391" t="n">
        <v>21363</v>
      </c>
      <c r="B2391" s="46" t="n">
        <v>29</v>
      </c>
      <c r="C2391" s="7" t="s">
        <v>14</v>
      </c>
      <c r="D2391" s="7" t="n">
        <v>65533</v>
      </c>
    </row>
    <row r="2392" spans="1:9">
      <c r="A2392" t="s">
        <v>4</v>
      </c>
      <c r="B2392" s="4" t="s">
        <v>5</v>
      </c>
      <c r="C2392" s="4" t="s">
        <v>11</v>
      </c>
      <c r="D2392" s="4" t="s">
        <v>7</v>
      </c>
    </row>
    <row r="2393" spans="1:9">
      <c r="A2393" t="n">
        <v>21367</v>
      </c>
      <c r="B2393" s="48" t="n">
        <v>89</v>
      </c>
      <c r="C2393" s="7" t="n">
        <v>65533</v>
      </c>
      <c r="D2393" s="7" t="n">
        <v>1</v>
      </c>
    </row>
    <row r="2394" spans="1:9">
      <c r="A2394" t="s">
        <v>4</v>
      </c>
      <c r="B2394" s="4" t="s">
        <v>5</v>
      </c>
      <c r="C2394" s="4" t="s">
        <v>7</v>
      </c>
      <c r="D2394" s="4" t="s">
        <v>11</v>
      </c>
      <c r="E2394" s="4" t="s">
        <v>11</v>
      </c>
      <c r="F2394" s="4" t="s">
        <v>7</v>
      </c>
    </row>
    <row r="2395" spans="1:9">
      <c r="A2395" t="n">
        <v>21371</v>
      </c>
      <c r="B2395" s="47" t="n">
        <v>25</v>
      </c>
      <c r="C2395" s="7" t="n">
        <v>1</v>
      </c>
      <c r="D2395" s="7" t="n">
        <v>65535</v>
      </c>
      <c r="E2395" s="7" t="n">
        <v>65535</v>
      </c>
      <c r="F2395" s="7" t="n">
        <v>0</v>
      </c>
    </row>
    <row r="2396" spans="1:9">
      <c r="A2396" t="s">
        <v>4</v>
      </c>
      <c r="B2396" s="4" t="s">
        <v>5</v>
      </c>
      <c r="C2396" s="4" t="s">
        <v>7</v>
      </c>
      <c r="D2396" s="4" t="s">
        <v>7</v>
      </c>
      <c r="E2396" s="4" t="s">
        <v>12</v>
      </c>
      <c r="F2396" s="4" t="s">
        <v>12</v>
      </c>
      <c r="G2396" s="4" t="s">
        <v>12</v>
      </c>
      <c r="H2396" s="4" t="s">
        <v>11</v>
      </c>
    </row>
    <row r="2397" spans="1:9">
      <c r="A2397" t="n">
        <v>21378</v>
      </c>
      <c r="B2397" s="38" t="n">
        <v>45</v>
      </c>
      <c r="C2397" s="7" t="n">
        <v>2</v>
      </c>
      <c r="D2397" s="7" t="n">
        <v>3</v>
      </c>
      <c r="E2397" s="7" t="n">
        <v>0.0199999995529652</v>
      </c>
      <c r="F2397" s="7" t="n">
        <v>5.26999998092651</v>
      </c>
      <c r="G2397" s="7" t="n">
        <v>-190</v>
      </c>
      <c r="H2397" s="7" t="n">
        <v>0</v>
      </c>
    </row>
    <row r="2398" spans="1:9">
      <c r="A2398" t="s">
        <v>4</v>
      </c>
      <c r="B2398" s="4" t="s">
        <v>5</v>
      </c>
      <c r="C2398" s="4" t="s">
        <v>7</v>
      </c>
      <c r="D2398" s="4" t="s">
        <v>7</v>
      </c>
      <c r="E2398" s="4" t="s">
        <v>12</v>
      </c>
      <c r="F2398" s="4" t="s">
        <v>12</v>
      </c>
      <c r="G2398" s="4" t="s">
        <v>12</v>
      </c>
      <c r="H2398" s="4" t="s">
        <v>11</v>
      </c>
      <c r="I2398" s="4" t="s">
        <v>7</v>
      </c>
    </row>
    <row r="2399" spans="1:9">
      <c r="A2399" t="n">
        <v>21395</v>
      </c>
      <c r="B2399" s="38" t="n">
        <v>45</v>
      </c>
      <c r="C2399" s="7" t="n">
        <v>4</v>
      </c>
      <c r="D2399" s="7" t="n">
        <v>3</v>
      </c>
      <c r="E2399" s="7" t="n">
        <v>13.0799999237061</v>
      </c>
      <c r="F2399" s="7" t="n">
        <v>45.5</v>
      </c>
      <c r="G2399" s="7" t="n">
        <v>14</v>
      </c>
      <c r="H2399" s="7" t="n">
        <v>0</v>
      </c>
      <c r="I2399" s="7" t="n">
        <v>1</v>
      </c>
    </row>
    <row r="2400" spans="1:9">
      <c r="A2400" t="s">
        <v>4</v>
      </c>
      <c r="B2400" s="4" t="s">
        <v>5</v>
      </c>
      <c r="C2400" s="4" t="s">
        <v>7</v>
      </c>
      <c r="D2400" s="4" t="s">
        <v>7</v>
      </c>
      <c r="E2400" s="4" t="s">
        <v>12</v>
      </c>
      <c r="F2400" s="4" t="s">
        <v>11</v>
      </c>
    </row>
    <row r="2401" spans="1:9">
      <c r="A2401" t="n">
        <v>21413</v>
      </c>
      <c r="B2401" s="38" t="n">
        <v>45</v>
      </c>
      <c r="C2401" s="7" t="n">
        <v>5</v>
      </c>
      <c r="D2401" s="7" t="n">
        <v>3</v>
      </c>
      <c r="E2401" s="7" t="n">
        <v>11.8999996185303</v>
      </c>
      <c r="F2401" s="7" t="n">
        <v>0</v>
      </c>
    </row>
    <row r="2402" spans="1:9">
      <c r="A2402" t="s">
        <v>4</v>
      </c>
      <c r="B2402" s="4" t="s">
        <v>5</v>
      </c>
      <c r="C2402" s="4" t="s">
        <v>7</v>
      </c>
      <c r="D2402" s="4" t="s">
        <v>7</v>
      </c>
      <c r="E2402" s="4" t="s">
        <v>12</v>
      </c>
      <c r="F2402" s="4" t="s">
        <v>11</v>
      </c>
    </row>
    <row r="2403" spans="1:9">
      <c r="A2403" t="n">
        <v>21422</v>
      </c>
      <c r="B2403" s="38" t="n">
        <v>45</v>
      </c>
      <c r="C2403" s="7" t="n">
        <v>11</v>
      </c>
      <c r="D2403" s="7" t="n">
        <v>3</v>
      </c>
      <c r="E2403" s="7" t="n">
        <v>43.0999984741211</v>
      </c>
      <c r="F2403" s="7" t="n">
        <v>0</v>
      </c>
    </row>
    <row r="2404" spans="1:9">
      <c r="A2404" t="s">
        <v>4</v>
      </c>
      <c r="B2404" s="4" t="s">
        <v>5</v>
      </c>
      <c r="C2404" s="4" t="s">
        <v>7</v>
      </c>
      <c r="D2404" s="4" t="s">
        <v>7</v>
      </c>
      <c r="E2404" s="4" t="s">
        <v>12</v>
      </c>
      <c r="F2404" s="4" t="s">
        <v>12</v>
      </c>
      <c r="G2404" s="4" t="s">
        <v>12</v>
      </c>
      <c r="H2404" s="4" t="s">
        <v>11</v>
      </c>
    </row>
    <row r="2405" spans="1:9">
      <c r="A2405" t="n">
        <v>21431</v>
      </c>
      <c r="B2405" s="38" t="n">
        <v>45</v>
      </c>
      <c r="C2405" s="7" t="n">
        <v>2</v>
      </c>
      <c r="D2405" s="7" t="n">
        <v>3</v>
      </c>
      <c r="E2405" s="7" t="n">
        <v>0.0299999993294477</v>
      </c>
      <c r="F2405" s="7" t="n">
        <v>5.26999998092651</v>
      </c>
      <c r="G2405" s="7" t="n">
        <v>-190.850006103516</v>
      </c>
      <c r="H2405" s="7" t="n">
        <v>4000</v>
      </c>
    </row>
    <row r="2406" spans="1:9">
      <c r="A2406" t="s">
        <v>4</v>
      </c>
      <c r="B2406" s="4" t="s">
        <v>5</v>
      </c>
      <c r="C2406" s="4" t="s">
        <v>7</v>
      </c>
      <c r="D2406" s="4" t="s">
        <v>7</v>
      </c>
      <c r="E2406" s="4" t="s">
        <v>12</v>
      </c>
      <c r="F2406" s="4" t="s">
        <v>12</v>
      </c>
      <c r="G2406" s="4" t="s">
        <v>12</v>
      </c>
      <c r="H2406" s="4" t="s">
        <v>11</v>
      </c>
      <c r="I2406" s="4" t="s">
        <v>7</v>
      </c>
    </row>
    <row r="2407" spans="1:9">
      <c r="A2407" t="n">
        <v>21448</v>
      </c>
      <c r="B2407" s="38" t="n">
        <v>45</v>
      </c>
      <c r="C2407" s="7" t="n">
        <v>4</v>
      </c>
      <c r="D2407" s="7" t="n">
        <v>3</v>
      </c>
      <c r="E2407" s="7" t="n">
        <v>351.440002441406</v>
      </c>
      <c r="F2407" s="7" t="n">
        <v>61.8499984741211</v>
      </c>
      <c r="G2407" s="7" t="n">
        <v>14</v>
      </c>
      <c r="H2407" s="7" t="n">
        <v>4000</v>
      </c>
      <c r="I2407" s="7" t="n">
        <v>1</v>
      </c>
    </row>
    <row r="2408" spans="1:9">
      <c r="A2408" t="s">
        <v>4</v>
      </c>
      <c r="B2408" s="4" t="s">
        <v>5</v>
      </c>
      <c r="C2408" s="4" t="s">
        <v>7</v>
      </c>
      <c r="D2408" s="4" t="s">
        <v>7</v>
      </c>
      <c r="E2408" s="4" t="s">
        <v>12</v>
      </c>
      <c r="F2408" s="4" t="s">
        <v>11</v>
      </c>
    </row>
    <row r="2409" spans="1:9">
      <c r="A2409" t="n">
        <v>21466</v>
      </c>
      <c r="B2409" s="38" t="n">
        <v>45</v>
      </c>
      <c r="C2409" s="7" t="n">
        <v>5</v>
      </c>
      <c r="D2409" s="7" t="n">
        <v>3</v>
      </c>
      <c r="E2409" s="7" t="n">
        <v>9</v>
      </c>
      <c r="F2409" s="7" t="n">
        <v>4000</v>
      </c>
    </row>
    <row r="2410" spans="1:9">
      <c r="A2410" t="s">
        <v>4</v>
      </c>
      <c r="B2410" s="4" t="s">
        <v>5</v>
      </c>
      <c r="C2410" s="4" t="s">
        <v>7</v>
      </c>
      <c r="D2410" s="4" t="s">
        <v>7</v>
      </c>
      <c r="E2410" s="4" t="s">
        <v>12</v>
      </c>
      <c r="F2410" s="4" t="s">
        <v>11</v>
      </c>
    </row>
    <row r="2411" spans="1:9">
      <c r="A2411" t="n">
        <v>21475</v>
      </c>
      <c r="B2411" s="38" t="n">
        <v>45</v>
      </c>
      <c r="C2411" s="7" t="n">
        <v>11</v>
      </c>
      <c r="D2411" s="7" t="n">
        <v>3</v>
      </c>
      <c r="E2411" s="7" t="n">
        <v>43.0999984741211</v>
      </c>
      <c r="F2411" s="7" t="n">
        <v>4000</v>
      </c>
    </row>
    <row r="2412" spans="1:9">
      <c r="A2412" t="s">
        <v>4</v>
      </c>
      <c r="B2412" s="4" t="s">
        <v>5</v>
      </c>
      <c r="C2412" s="4" t="s">
        <v>11</v>
      </c>
      <c r="D2412" s="4" t="s">
        <v>12</v>
      </c>
      <c r="E2412" s="4" t="s">
        <v>12</v>
      </c>
      <c r="F2412" s="4" t="s">
        <v>12</v>
      </c>
      <c r="G2412" s="4" t="s">
        <v>12</v>
      </c>
    </row>
    <row r="2413" spans="1:9">
      <c r="A2413" t="n">
        <v>21484</v>
      </c>
      <c r="B2413" s="37" t="n">
        <v>46</v>
      </c>
      <c r="C2413" s="7" t="n">
        <v>11</v>
      </c>
      <c r="D2413" s="7" t="n">
        <v>0</v>
      </c>
      <c r="E2413" s="7" t="n">
        <v>1</v>
      </c>
      <c r="F2413" s="7" t="n">
        <v>-171.539993286133</v>
      </c>
      <c r="G2413" s="7" t="n">
        <v>180</v>
      </c>
    </row>
    <row r="2414" spans="1:9">
      <c r="A2414" t="s">
        <v>4</v>
      </c>
      <c r="B2414" s="4" t="s">
        <v>5</v>
      </c>
      <c r="C2414" s="4" t="s">
        <v>11</v>
      </c>
      <c r="D2414" s="4" t="s">
        <v>12</v>
      </c>
      <c r="E2414" s="4" t="s">
        <v>12</v>
      </c>
      <c r="F2414" s="4" t="s">
        <v>12</v>
      </c>
      <c r="G2414" s="4" t="s">
        <v>12</v>
      </c>
    </row>
    <row r="2415" spans="1:9">
      <c r="A2415" t="n">
        <v>21503</v>
      </c>
      <c r="B2415" s="37" t="n">
        <v>46</v>
      </c>
      <c r="C2415" s="7" t="n">
        <v>1</v>
      </c>
      <c r="D2415" s="7" t="n">
        <v>0.800000011920929</v>
      </c>
      <c r="E2415" s="7" t="n">
        <v>1</v>
      </c>
      <c r="F2415" s="7" t="n">
        <v>-171.789993286133</v>
      </c>
      <c r="G2415" s="7" t="n">
        <v>180</v>
      </c>
    </row>
    <row r="2416" spans="1:9">
      <c r="A2416" t="s">
        <v>4</v>
      </c>
      <c r="B2416" s="4" t="s">
        <v>5</v>
      </c>
      <c r="C2416" s="4" t="s">
        <v>11</v>
      </c>
      <c r="D2416" s="4" t="s">
        <v>12</v>
      </c>
      <c r="E2416" s="4" t="s">
        <v>12</v>
      </c>
      <c r="F2416" s="4" t="s">
        <v>12</v>
      </c>
      <c r="G2416" s="4" t="s">
        <v>12</v>
      </c>
    </row>
    <row r="2417" spans="1:9">
      <c r="A2417" t="n">
        <v>21522</v>
      </c>
      <c r="B2417" s="37" t="n">
        <v>46</v>
      </c>
      <c r="C2417" s="7" t="n">
        <v>2</v>
      </c>
      <c r="D2417" s="7" t="n">
        <v>-0.800000011920929</v>
      </c>
      <c r="E2417" s="7" t="n">
        <v>1</v>
      </c>
      <c r="F2417" s="7" t="n">
        <v>-171.779998779297</v>
      </c>
      <c r="G2417" s="7" t="n">
        <v>180</v>
      </c>
    </row>
    <row r="2418" spans="1:9">
      <c r="A2418" t="s">
        <v>4</v>
      </c>
      <c r="B2418" s="4" t="s">
        <v>5</v>
      </c>
      <c r="C2418" s="4" t="s">
        <v>11</v>
      </c>
      <c r="D2418" s="4" t="s">
        <v>12</v>
      </c>
      <c r="E2418" s="4" t="s">
        <v>12</v>
      </c>
      <c r="F2418" s="4" t="s">
        <v>12</v>
      </c>
      <c r="G2418" s="4" t="s">
        <v>12</v>
      </c>
    </row>
    <row r="2419" spans="1:9">
      <c r="A2419" t="n">
        <v>21541</v>
      </c>
      <c r="B2419" s="37" t="n">
        <v>46</v>
      </c>
      <c r="C2419" s="7" t="n">
        <v>3</v>
      </c>
      <c r="D2419" s="7" t="n">
        <v>0.400000005960464</v>
      </c>
      <c r="E2419" s="7" t="n">
        <v>1</v>
      </c>
      <c r="F2419" s="7" t="n">
        <v>-170.529998779297</v>
      </c>
      <c r="G2419" s="7" t="n">
        <v>180</v>
      </c>
    </row>
    <row r="2420" spans="1:9">
      <c r="A2420" t="s">
        <v>4</v>
      </c>
      <c r="B2420" s="4" t="s">
        <v>5</v>
      </c>
      <c r="C2420" s="4" t="s">
        <v>11</v>
      </c>
      <c r="D2420" s="4" t="s">
        <v>12</v>
      </c>
      <c r="E2420" s="4" t="s">
        <v>12</v>
      </c>
      <c r="F2420" s="4" t="s">
        <v>12</v>
      </c>
      <c r="G2420" s="4" t="s">
        <v>12</v>
      </c>
    </row>
    <row r="2421" spans="1:9">
      <c r="A2421" t="n">
        <v>21560</v>
      </c>
      <c r="B2421" s="37" t="n">
        <v>46</v>
      </c>
      <c r="C2421" s="7" t="n">
        <v>4</v>
      </c>
      <c r="D2421" s="7" t="n">
        <v>-0.400000005960464</v>
      </c>
      <c r="E2421" s="7" t="n">
        <v>1</v>
      </c>
      <c r="F2421" s="7" t="n">
        <v>-170.570007324219</v>
      </c>
      <c r="G2421" s="7" t="n">
        <v>180</v>
      </c>
    </row>
    <row r="2422" spans="1:9">
      <c r="A2422" t="s">
        <v>4</v>
      </c>
      <c r="B2422" s="4" t="s">
        <v>5</v>
      </c>
      <c r="C2422" s="4" t="s">
        <v>11</v>
      </c>
      <c r="D2422" s="4" t="s">
        <v>12</v>
      </c>
      <c r="E2422" s="4" t="s">
        <v>12</v>
      </c>
      <c r="F2422" s="4" t="s">
        <v>12</v>
      </c>
      <c r="G2422" s="4" t="s">
        <v>12</v>
      </c>
    </row>
    <row r="2423" spans="1:9">
      <c r="A2423" t="n">
        <v>21579</v>
      </c>
      <c r="B2423" s="37" t="n">
        <v>46</v>
      </c>
      <c r="C2423" s="7" t="n">
        <v>5</v>
      </c>
      <c r="D2423" s="7" t="n">
        <v>-1.89999997615814</v>
      </c>
      <c r="E2423" s="7" t="n">
        <v>1</v>
      </c>
      <c r="F2423" s="7" t="n">
        <v>-171.559997558594</v>
      </c>
      <c r="G2423" s="7" t="n">
        <v>180</v>
      </c>
    </row>
    <row r="2424" spans="1:9">
      <c r="A2424" t="s">
        <v>4</v>
      </c>
      <c r="B2424" s="4" t="s">
        <v>5</v>
      </c>
      <c r="C2424" s="4" t="s">
        <v>11</v>
      </c>
      <c r="D2424" s="4" t="s">
        <v>12</v>
      </c>
      <c r="E2424" s="4" t="s">
        <v>12</v>
      </c>
      <c r="F2424" s="4" t="s">
        <v>12</v>
      </c>
      <c r="G2424" s="4" t="s">
        <v>12</v>
      </c>
    </row>
    <row r="2425" spans="1:9">
      <c r="A2425" t="n">
        <v>21598</v>
      </c>
      <c r="B2425" s="37" t="n">
        <v>46</v>
      </c>
      <c r="C2425" s="7" t="n">
        <v>6</v>
      </c>
      <c r="D2425" s="7" t="n">
        <v>1.20000004768372</v>
      </c>
      <c r="E2425" s="7" t="n">
        <v>1</v>
      </c>
      <c r="F2425" s="7" t="n">
        <v>-170.600006103516</v>
      </c>
      <c r="G2425" s="7" t="n">
        <v>180</v>
      </c>
    </row>
    <row r="2426" spans="1:9">
      <c r="A2426" t="s">
        <v>4</v>
      </c>
      <c r="B2426" s="4" t="s">
        <v>5</v>
      </c>
      <c r="C2426" s="4" t="s">
        <v>11</v>
      </c>
      <c r="D2426" s="4" t="s">
        <v>12</v>
      </c>
      <c r="E2426" s="4" t="s">
        <v>12</v>
      </c>
      <c r="F2426" s="4" t="s">
        <v>12</v>
      </c>
      <c r="G2426" s="4" t="s">
        <v>12</v>
      </c>
    </row>
    <row r="2427" spans="1:9">
      <c r="A2427" t="n">
        <v>21617</v>
      </c>
      <c r="B2427" s="37" t="n">
        <v>46</v>
      </c>
      <c r="C2427" s="7" t="n">
        <v>7</v>
      </c>
      <c r="D2427" s="7" t="n">
        <v>1.60000002384186</v>
      </c>
      <c r="E2427" s="7" t="n">
        <v>1</v>
      </c>
      <c r="F2427" s="7" t="n">
        <v>-171.539993286133</v>
      </c>
      <c r="G2427" s="7" t="n">
        <v>180</v>
      </c>
    </row>
    <row r="2428" spans="1:9">
      <c r="A2428" t="s">
        <v>4</v>
      </c>
      <c r="B2428" s="4" t="s">
        <v>5</v>
      </c>
      <c r="C2428" s="4" t="s">
        <v>11</v>
      </c>
      <c r="D2428" s="4" t="s">
        <v>12</v>
      </c>
      <c r="E2428" s="4" t="s">
        <v>12</v>
      </c>
      <c r="F2428" s="4" t="s">
        <v>12</v>
      </c>
      <c r="G2428" s="4" t="s">
        <v>12</v>
      </c>
    </row>
    <row r="2429" spans="1:9">
      <c r="A2429" t="n">
        <v>21636</v>
      </c>
      <c r="B2429" s="37" t="n">
        <v>46</v>
      </c>
      <c r="C2429" s="7" t="n">
        <v>8</v>
      </c>
      <c r="D2429" s="7" t="n">
        <v>-1.29999995231628</v>
      </c>
      <c r="E2429" s="7" t="n">
        <v>1</v>
      </c>
      <c r="F2429" s="7" t="n">
        <v>-170.630004882813</v>
      </c>
      <c r="G2429" s="7" t="n">
        <v>180</v>
      </c>
    </row>
    <row r="2430" spans="1:9">
      <c r="A2430" t="s">
        <v>4</v>
      </c>
      <c r="B2430" s="4" t="s">
        <v>5</v>
      </c>
      <c r="C2430" s="4" t="s">
        <v>11</v>
      </c>
      <c r="D2430" s="4" t="s">
        <v>12</v>
      </c>
      <c r="E2430" s="4" t="s">
        <v>12</v>
      </c>
      <c r="F2430" s="4" t="s">
        <v>12</v>
      </c>
      <c r="G2430" s="4" t="s">
        <v>12</v>
      </c>
    </row>
    <row r="2431" spans="1:9">
      <c r="A2431" t="n">
        <v>21655</v>
      </c>
      <c r="B2431" s="37" t="n">
        <v>46</v>
      </c>
      <c r="C2431" s="7" t="n">
        <v>9</v>
      </c>
      <c r="D2431" s="7" t="n">
        <v>2.09999990463257</v>
      </c>
      <c r="E2431" s="7" t="n">
        <v>1</v>
      </c>
      <c r="F2431" s="7" t="n">
        <v>-171</v>
      </c>
      <c r="G2431" s="7" t="n">
        <v>180</v>
      </c>
    </row>
    <row r="2432" spans="1:9">
      <c r="A2432" t="s">
        <v>4</v>
      </c>
      <c r="B2432" s="4" t="s">
        <v>5</v>
      </c>
      <c r="C2432" s="4" t="s">
        <v>11</v>
      </c>
      <c r="D2432" s="4" t="s">
        <v>12</v>
      </c>
      <c r="E2432" s="4" t="s">
        <v>12</v>
      </c>
      <c r="F2432" s="4" t="s">
        <v>12</v>
      </c>
      <c r="G2432" s="4" t="s">
        <v>12</v>
      </c>
    </row>
    <row r="2433" spans="1:7">
      <c r="A2433" t="n">
        <v>21674</v>
      </c>
      <c r="B2433" s="37" t="n">
        <v>46</v>
      </c>
      <c r="C2433" s="7" t="n">
        <v>7032</v>
      </c>
      <c r="D2433" s="7" t="n">
        <v>-2.09999990463257</v>
      </c>
      <c r="E2433" s="7" t="n">
        <v>1</v>
      </c>
      <c r="F2433" s="7" t="n">
        <v>-170.979995727539</v>
      </c>
      <c r="G2433" s="7" t="n">
        <v>180</v>
      </c>
    </row>
    <row r="2434" spans="1:7">
      <c r="A2434" t="s">
        <v>4</v>
      </c>
      <c r="B2434" s="4" t="s">
        <v>5</v>
      </c>
      <c r="C2434" s="4" t="s">
        <v>11</v>
      </c>
      <c r="D2434" s="4" t="s">
        <v>13</v>
      </c>
    </row>
    <row r="2435" spans="1:7">
      <c r="A2435" t="n">
        <v>21693</v>
      </c>
      <c r="B2435" s="42" t="n">
        <v>44</v>
      </c>
      <c r="C2435" s="7" t="n">
        <v>7030</v>
      </c>
      <c r="D2435" s="7" t="n">
        <v>1</v>
      </c>
    </row>
    <row r="2436" spans="1:7">
      <c r="A2436" t="s">
        <v>4</v>
      </c>
      <c r="B2436" s="4" t="s">
        <v>5</v>
      </c>
      <c r="C2436" s="4" t="s">
        <v>11</v>
      </c>
      <c r="D2436" s="4" t="s">
        <v>12</v>
      </c>
      <c r="E2436" s="4" t="s">
        <v>12</v>
      </c>
      <c r="F2436" s="4" t="s">
        <v>12</v>
      </c>
      <c r="G2436" s="4" t="s">
        <v>12</v>
      </c>
    </row>
    <row r="2437" spans="1:7">
      <c r="A2437" t="n">
        <v>21700</v>
      </c>
      <c r="B2437" s="37" t="n">
        <v>46</v>
      </c>
      <c r="C2437" s="7" t="n">
        <v>7030</v>
      </c>
      <c r="D2437" s="7" t="n">
        <v>2.25</v>
      </c>
      <c r="E2437" s="7" t="n">
        <v>1</v>
      </c>
      <c r="F2437" s="7" t="n">
        <v>-169.979995727539</v>
      </c>
      <c r="G2437" s="7" t="n">
        <v>180</v>
      </c>
    </row>
    <row r="2438" spans="1:7">
      <c r="A2438" t="s">
        <v>4</v>
      </c>
      <c r="B2438" s="4" t="s">
        <v>5</v>
      </c>
      <c r="C2438" s="4" t="s">
        <v>7</v>
      </c>
      <c r="D2438" s="4" t="s">
        <v>11</v>
      </c>
      <c r="E2438" s="4" t="s">
        <v>11</v>
      </c>
      <c r="F2438" s="4" t="s">
        <v>13</v>
      </c>
    </row>
    <row r="2439" spans="1:7">
      <c r="A2439" t="n">
        <v>21719</v>
      </c>
      <c r="B2439" s="50" t="n">
        <v>84</v>
      </c>
      <c r="C2439" s="7" t="n">
        <v>1</v>
      </c>
      <c r="D2439" s="7" t="n">
        <v>0</v>
      </c>
      <c r="E2439" s="7" t="n">
        <v>4000</v>
      </c>
      <c r="F2439" s="7" t="n">
        <v>0</v>
      </c>
    </row>
    <row r="2440" spans="1:7">
      <c r="A2440" t="s">
        <v>4</v>
      </c>
      <c r="B2440" s="4" t="s">
        <v>5</v>
      </c>
      <c r="C2440" s="4" t="s">
        <v>7</v>
      </c>
      <c r="D2440" s="4" t="s">
        <v>11</v>
      </c>
      <c r="E2440" s="4" t="s">
        <v>7</v>
      </c>
    </row>
    <row r="2441" spans="1:7">
      <c r="A2441" t="n">
        <v>21729</v>
      </c>
      <c r="B2441" s="26" t="n">
        <v>39</v>
      </c>
      <c r="C2441" s="7" t="n">
        <v>14</v>
      </c>
      <c r="D2441" s="7" t="n">
        <v>65533</v>
      </c>
      <c r="E2441" s="7" t="n">
        <v>104</v>
      </c>
    </row>
    <row r="2442" spans="1:7">
      <c r="A2442" t="s">
        <v>4</v>
      </c>
      <c r="B2442" s="4" t="s">
        <v>5</v>
      </c>
      <c r="C2442" s="4" t="s">
        <v>7</v>
      </c>
      <c r="D2442" s="4" t="s">
        <v>11</v>
      </c>
      <c r="E2442" s="4" t="s">
        <v>7</v>
      </c>
    </row>
    <row r="2443" spans="1:7">
      <c r="A2443" t="n">
        <v>21734</v>
      </c>
      <c r="B2443" s="26" t="n">
        <v>39</v>
      </c>
      <c r="C2443" s="7" t="n">
        <v>14</v>
      </c>
      <c r="D2443" s="7" t="n">
        <v>65533</v>
      </c>
      <c r="E2443" s="7" t="n">
        <v>105</v>
      </c>
    </row>
    <row r="2444" spans="1:7">
      <c r="A2444" t="s">
        <v>4</v>
      </c>
      <c r="B2444" s="4" t="s">
        <v>5</v>
      </c>
      <c r="C2444" s="4" t="s">
        <v>11</v>
      </c>
    </row>
    <row r="2445" spans="1:7">
      <c r="A2445" t="n">
        <v>21739</v>
      </c>
      <c r="B2445" s="25" t="n">
        <v>16</v>
      </c>
      <c r="C2445" s="7" t="n">
        <v>100</v>
      </c>
    </row>
    <row r="2446" spans="1:7">
      <c r="A2446" t="s">
        <v>4</v>
      </c>
      <c r="B2446" s="4" t="s">
        <v>5</v>
      </c>
      <c r="C2446" s="4" t="s">
        <v>8</v>
      </c>
      <c r="D2446" s="4" t="s">
        <v>8</v>
      </c>
    </row>
    <row r="2447" spans="1:7">
      <c r="A2447" t="n">
        <v>21742</v>
      </c>
      <c r="B2447" s="57" t="n">
        <v>70</v>
      </c>
      <c r="C2447" s="7" t="s">
        <v>247</v>
      </c>
      <c r="D2447" s="7" t="s">
        <v>248</v>
      </c>
    </row>
    <row r="2448" spans="1:7">
      <c r="A2448" t="s">
        <v>4</v>
      </c>
      <c r="B2448" s="4" t="s">
        <v>5</v>
      </c>
      <c r="C2448" s="4" t="s">
        <v>7</v>
      </c>
      <c r="D2448" s="4" t="s">
        <v>12</v>
      </c>
      <c r="E2448" s="4" t="s">
        <v>12</v>
      </c>
      <c r="F2448" s="4" t="s">
        <v>12</v>
      </c>
    </row>
    <row r="2449" spans="1:7">
      <c r="A2449" t="n">
        <v>21756</v>
      </c>
      <c r="B2449" s="38" t="n">
        <v>45</v>
      </c>
      <c r="C2449" s="7" t="n">
        <v>9</v>
      </c>
      <c r="D2449" s="7" t="n">
        <v>0.150000005960464</v>
      </c>
      <c r="E2449" s="7" t="n">
        <v>0.150000005960464</v>
      </c>
      <c r="F2449" s="7" t="n">
        <v>1.5</v>
      </c>
    </row>
    <row r="2450" spans="1:7">
      <c r="A2450" t="s">
        <v>4</v>
      </c>
      <c r="B2450" s="4" t="s">
        <v>5</v>
      </c>
      <c r="C2450" s="4" t="s">
        <v>7</v>
      </c>
      <c r="D2450" s="4" t="s">
        <v>13</v>
      </c>
      <c r="E2450" s="4" t="s">
        <v>13</v>
      </c>
      <c r="F2450" s="4" t="s">
        <v>13</v>
      </c>
    </row>
    <row r="2451" spans="1:7">
      <c r="A2451" t="n">
        <v>21770</v>
      </c>
      <c r="B2451" s="9" t="n">
        <v>50</v>
      </c>
      <c r="C2451" s="7" t="n">
        <v>255</v>
      </c>
      <c r="D2451" s="7" t="n">
        <v>1056964608</v>
      </c>
      <c r="E2451" s="7" t="n">
        <v>1065353216</v>
      </c>
      <c r="F2451" s="7" t="n">
        <v>1050253722</v>
      </c>
    </row>
    <row r="2452" spans="1:7">
      <c r="A2452" t="s">
        <v>4</v>
      </c>
      <c r="B2452" s="4" t="s">
        <v>5</v>
      </c>
      <c r="C2452" s="4" t="s">
        <v>7</v>
      </c>
      <c r="D2452" s="4" t="s">
        <v>11</v>
      </c>
      <c r="E2452" s="4" t="s">
        <v>12</v>
      </c>
      <c r="F2452" s="4" t="s">
        <v>11</v>
      </c>
      <c r="G2452" s="4" t="s">
        <v>13</v>
      </c>
      <c r="H2452" s="4" t="s">
        <v>13</v>
      </c>
      <c r="I2452" s="4" t="s">
        <v>11</v>
      </c>
      <c r="J2452" s="4" t="s">
        <v>11</v>
      </c>
      <c r="K2452" s="4" t="s">
        <v>13</v>
      </c>
      <c r="L2452" s="4" t="s">
        <v>13</v>
      </c>
      <c r="M2452" s="4" t="s">
        <v>13</v>
      </c>
      <c r="N2452" s="4" t="s">
        <v>13</v>
      </c>
      <c r="O2452" s="4" t="s">
        <v>8</v>
      </c>
    </row>
    <row r="2453" spans="1:7">
      <c r="A2453" t="n">
        <v>21784</v>
      </c>
      <c r="B2453" s="9" t="n">
        <v>50</v>
      </c>
      <c r="C2453" s="7" t="n">
        <v>0</v>
      </c>
      <c r="D2453" s="7" t="n">
        <v>4416</v>
      </c>
      <c r="E2453" s="7" t="n">
        <v>1</v>
      </c>
      <c r="F2453" s="7" t="n">
        <v>0</v>
      </c>
      <c r="G2453" s="7" t="n">
        <v>0</v>
      </c>
      <c r="H2453" s="7" t="n">
        <v>0</v>
      </c>
      <c r="I2453" s="7" t="n">
        <v>0</v>
      </c>
      <c r="J2453" s="7" t="n">
        <v>65533</v>
      </c>
      <c r="K2453" s="7" t="n">
        <v>0</v>
      </c>
      <c r="L2453" s="7" t="n">
        <v>0</v>
      </c>
      <c r="M2453" s="7" t="n">
        <v>0</v>
      </c>
      <c r="N2453" s="7" t="n">
        <v>0</v>
      </c>
      <c r="O2453" s="7" t="s">
        <v>14</v>
      </c>
    </row>
    <row r="2454" spans="1:7">
      <c r="A2454" t="s">
        <v>4</v>
      </c>
      <c r="B2454" s="4" t="s">
        <v>5</v>
      </c>
      <c r="C2454" s="4" t="s">
        <v>7</v>
      </c>
      <c r="D2454" s="4" t="s">
        <v>11</v>
      </c>
      <c r="E2454" s="4" t="s">
        <v>12</v>
      </c>
      <c r="F2454" s="4" t="s">
        <v>11</v>
      </c>
      <c r="G2454" s="4" t="s">
        <v>13</v>
      </c>
      <c r="H2454" s="4" t="s">
        <v>13</v>
      </c>
      <c r="I2454" s="4" t="s">
        <v>11</v>
      </c>
      <c r="J2454" s="4" t="s">
        <v>11</v>
      </c>
      <c r="K2454" s="4" t="s">
        <v>13</v>
      </c>
      <c r="L2454" s="4" t="s">
        <v>13</v>
      </c>
      <c r="M2454" s="4" t="s">
        <v>13</v>
      </c>
      <c r="N2454" s="4" t="s">
        <v>13</v>
      </c>
      <c r="O2454" s="4" t="s">
        <v>8</v>
      </c>
    </row>
    <row r="2455" spans="1:7">
      <c r="A2455" t="n">
        <v>21823</v>
      </c>
      <c r="B2455" s="9" t="n">
        <v>50</v>
      </c>
      <c r="C2455" s="7" t="n">
        <v>0</v>
      </c>
      <c r="D2455" s="7" t="n">
        <v>4559</v>
      </c>
      <c r="E2455" s="7" t="n">
        <v>1</v>
      </c>
      <c r="F2455" s="7" t="n">
        <v>0</v>
      </c>
      <c r="G2455" s="7" t="n">
        <v>0</v>
      </c>
      <c r="H2455" s="7" t="n">
        <v>0</v>
      </c>
      <c r="I2455" s="7" t="n">
        <v>0</v>
      </c>
      <c r="J2455" s="7" t="n">
        <v>65533</v>
      </c>
      <c r="K2455" s="7" t="n">
        <v>0</v>
      </c>
      <c r="L2455" s="7" t="n">
        <v>0</v>
      </c>
      <c r="M2455" s="7" t="n">
        <v>0</v>
      </c>
      <c r="N2455" s="7" t="n">
        <v>0</v>
      </c>
      <c r="O2455" s="7" t="s">
        <v>14</v>
      </c>
    </row>
    <row r="2456" spans="1:7">
      <c r="A2456" t="s">
        <v>4</v>
      </c>
      <c r="B2456" s="4" t="s">
        <v>5</v>
      </c>
      <c r="C2456" s="4" t="s">
        <v>11</v>
      </c>
    </row>
    <row r="2457" spans="1:7">
      <c r="A2457" t="n">
        <v>21862</v>
      </c>
      <c r="B2457" s="25" t="n">
        <v>16</v>
      </c>
      <c r="C2457" s="7" t="n">
        <v>500</v>
      </c>
    </row>
    <row r="2458" spans="1:7">
      <c r="A2458" t="s">
        <v>4</v>
      </c>
      <c r="B2458" s="4" t="s">
        <v>5</v>
      </c>
      <c r="C2458" s="4" t="s">
        <v>7</v>
      </c>
      <c r="D2458" s="4" t="s">
        <v>11</v>
      </c>
      <c r="E2458" s="4" t="s">
        <v>12</v>
      </c>
      <c r="F2458" s="4" t="s">
        <v>11</v>
      </c>
      <c r="G2458" s="4" t="s">
        <v>13</v>
      </c>
      <c r="H2458" s="4" t="s">
        <v>13</v>
      </c>
      <c r="I2458" s="4" t="s">
        <v>11</v>
      </c>
      <c r="J2458" s="4" t="s">
        <v>11</v>
      </c>
      <c r="K2458" s="4" t="s">
        <v>13</v>
      </c>
      <c r="L2458" s="4" t="s">
        <v>13</v>
      </c>
      <c r="M2458" s="4" t="s">
        <v>13</v>
      </c>
      <c r="N2458" s="4" t="s">
        <v>13</v>
      </c>
      <c r="O2458" s="4" t="s">
        <v>8</v>
      </c>
    </row>
    <row r="2459" spans="1:7">
      <c r="A2459" t="n">
        <v>21865</v>
      </c>
      <c r="B2459" s="9" t="n">
        <v>50</v>
      </c>
      <c r="C2459" s="7" t="n">
        <v>0</v>
      </c>
      <c r="D2459" s="7" t="n">
        <v>4560</v>
      </c>
      <c r="E2459" s="7" t="n">
        <v>1</v>
      </c>
      <c r="F2459" s="7" t="n">
        <v>0</v>
      </c>
      <c r="G2459" s="7" t="n">
        <v>0</v>
      </c>
      <c r="H2459" s="7" t="n">
        <v>0</v>
      </c>
      <c r="I2459" s="7" t="n">
        <v>0</v>
      </c>
      <c r="J2459" s="7" t="n">
        <v>65533</v>
      </c>
      <c r="K2459" s="7" t="n">
        <v>0</v>
      </c>
      <c r="L2459" s="7" t="n">
        <v>0</v>
      </c>
      <c r="M2459" s="7" t="n">
        <v>0</v>
      </c>
      <c r="N2459" s="7" t="n">
        <v>0</v>
      </c>
      <c r="O2459" s="7" t="s">
        <v>14</v>
      </c>
    </row>
    <row r="2460" spans="1:7">
      <c r="A2460" t="s">
        <v>4</v>
      </c>
      <c r="B2460" s="4" t="s">
        <v>5</v>
      </c>
      <c r="C2460" s="4" t="s">
        <v>12</v>
      </c>
    </row>
    <row r="2461" spans="1:7">
      <c r="A2461" t="n">
        <v>21904</v>
      </c>
      <c r="B2461" s="58" t="n">
        <v>68</v>
      </c>
      <c r="C2461" s="7" t="n">
        <v>0.75</v>
      </c>
    </row>
    <row r="2462" spans="1:7">
      <c r="A2462" t="s">
        <v>4</v>
      </c>
      <c r="B2462" s="4" t="s">
        <v>5</v>
      </c>
      <c r="C2462" s="4" t="s">
        <v>7</v>
      </c>
      <c r="D2462" s="4" t="s">
        <v>11</v>
      </c>
      <c r="E2462" s="4" t="s">
        <v>11</v>
      </c>
      <c r="F2462" s="4" t="s">
        <v>11</v>
      </c>
      <c r="G2462" s="4" t="s">
        <v>11</v>
      </c>
      <c r="H2462" s="4" t="s">
        <v>11</v>
      </c>
      <c r="I2462" s="4" t="s">
        <v>8</v>
      </c>
      <c r="J2462" s="4" t="s">
        <v>12</v>
      </c>
      <c r="K2462" s="4" t="s">
        <v>12</v>
      </c>
      <c r="L2462" s="4" t="s">
        <v>12</v>
      </c>
      <c r="M2462" s="4" t="s">
        <v>13</v>
      </c>
      <c r="N2462" s="4" t="s">
        <v>13</v>
      </c>
      <c r="O2462" s="4" t="s">
        <v>12</v>
      </c>
      <c r="P2462" s="4" t="s">
        <v>12</v>
      </c>
      <c r="Q2462" s="4" t="s">
        <v>12</v>
      </c>
      <c r="R2462" s="4" t="s">
        <v>12</v>
      </c>
      <c r="S2462" s="4" t="s">
        <v>7</v>
      </c>
    </row>
    <row r="2463" spans="1:7">
      <c r="A2463" t="n">
        <v>21909</v>
      </c>
      <c r="B2463" s="26" t="n">
        <v>39</v>
      </c>
      <c r="C2463" s="7" t="n">
        <v>12</v>
      </c>
      <c r="D2463" s="7" t="n">
        <v>65533</v>
      </c>
      <c r="E2463" s="7" t="n">
        <v>207</v>
      </c>
      <c r="F2463" s="7" t="n">
        <v>0</v>
      </c>
      <c r="G2463" s="7" t="n">
        <v>65533</v>
      </c>
      <c r="H2463" s="7" t="n">
        <v>0</v>
      </c>
      <c r="I2463" s="7" t="s">
        <v>14</v>
      </c>
      <c r="J2463" s="7" t="n">
        <v>0</v>
      </c>
      <c r="K2463" s="7" t="n">
        <v>1</v>
      </c>
      <c r="L2463" s="7" t="n">
        <v>-195</v>
      </c>
      <c r="M2463" s="7" t="n">
        <v>0</v>
      </c>
      <c r="N2463" s="7" t="n">
        <v>0</v>
      </c>
      <c r="O2463" s="7" t="n">
        <v>0</v>
      </c>
      <c r="P2463" s="7" t="n">
        <v>1</v>
      </c>
      <c r="Q2463" s="7" t="n">
        <v>1</v>
      </c>
      <c r="R2463" s="7" t="n">
        <v>1</v>
      </c>
      <c r="S2463" s="7" t="n">
        <v>255</v>
      </c>
    </row>
    <row r="2464" spans="1:7">
      <c r="A2464" t="s">
        <v>4</v>
      </c>
      <c r="B2464" s="4" t="s">
        <v>5</v>
      </c>
      <c r="C2464" s="4" t="s">
        <v>11</v>
      </c>
    </row>
    <row r="2465" spans="1:19">
      <c r="A2465" t="n">
        <v>21959</v>
      </c>
      <c r="B2465" s="25" t="n">
        <v>16</v>
      </c>
      <c r="C2465" s="7" t="n">
        <v>500</v>
      </c>
    </row>
    <row r="2466" spans="1:19">
      <c r="A2466" t="s">
        <v>4</v>
      </c>
      <c r="B2466" s="4" t="s">
        <v>5</v>
      </c>
      <c r="C2466" s="4" t="s">
        <v>7</v>
      </c>
      <c r="D2466" s="4" t="s">
        <v>11</v>
      </c>
      <c r="E2466" s="4" t="s">
        <v>11</v>
      </c>
      <c r="F2466" s="4" t="s">
        <v>11</v>
      </c>
      <c r="G2466" s="4" t="s">
        <v>11</v>
      </c>
      <c r="H2466" s="4" t="s">
        <v>11</v>
      </c>
      <c r="I2466" s="4" t="s">
        <v>8</v>
      </c>
      <c r="J2466" s="4" t="s">
        <v>12</v>
      </c>
      <c r="K2466" s="4" t="s">
        <v>12</v>
      </c>
      <c r="L2466" s="4" t="s">
        <v>12</v>
      </c>
      <c r="M2466" s="4" t="s">
        <v>13</v>
      </c>
      <c r="N2466" s="4" t="s">
        <v>13</v>
      </c>
      <c r="O2466" s="4" t="s">
        <v>12</v>
      </c>
      <c r="P2466" s="4" t="s">
        <v>12</v>
      </c>
      <c r="Q2466" s="4" t="s">
        <v>12</v>
      </c>
      <c r="R2466" s="4" t="s">
        <v>12</v>
      </c>
      <c r="S2466" s="4" t="s">
        <v>7</v>
      </c>
    </row>
    <row r="2467" spans="1:19">
      <c r="A2467" t="n">
        <v>21962</v>
      </c>
      <c r="B2467" s="26" t="n">
        <v>39</v>
      </c>
      <c r="C2467" s="7" t="n">
        <v>12</v>
      </c>
      <c r="D2467" s="7" t="n">
        <v>65533</v>
      </c>
      <c r="E2467" s="7" t="n">
        <v>207</v>
      </c>
      <c r="F2467" s="7" t="n">
        <v>0</v>
      </c>
      <c r="G2467" s="7" t="n">
        <v>65533</v>
      </c>
      <c r="H2467" s="7" t="n">
        <v>0</v>
      </c>
      <c r="I2467" s="7" t="s">
        <v>14</v>
      </c>
      <c r="J2467" s="7" t="n">
        <v>0</v>
      </c>
      <c r="K2467" s="7" t="n">
        <v>1</v>
      </c>
      <c r="L2467" s="7" t="n">
        <v>-195</v>
      </c>
      <c r="M2467" s="7" t="n">
        <v>0</v>
      </c>
      <c r="N2467" s="7" t="n">
        <v>0</v>
      </c>
      <c r="O2467" s="7" t="n">
        <v>0</v>
      </c>
      <c r="P2467" s="7" t="n">
        <v>1</v>
      </c>
      <c r="Q2467" s="7" t="n">
        <v>1</v>
      </c>
      <c r="R2467" s="7" t="n">
        <v>1</v>
      </c>
      <c r="S2467" s="7" t="n">
        <v>255</v>
      </c>
    </row>
    <row r="2468" spans="1:19">
      <c r="A2468" t="s">
        <v>4</v>
      </c>
      <c r="B2468" s="4" t="s">
        <v>5</v>
      </c>
      <c r="C2468" s="4" t="s">
        <v>11</v>
      </c>
    </row>
    <row r="2469" spans="1:19">
      <c r="A2469" t="n">
        <v>22012</v>
      </c>
      <c r="B2469" s="25" t="n">
        <v>16</v>
      </c>
      <c r="C2469" s="7" t="n">
        <v>1000</v>
      </c>
    </row>
    <row r="2470" spans="1:19">
      <c r="A2470" t="s">
        <v>4</v>
      </c>
      <c r="B2470" s="4" t="s">
        <v>5</v>
      </c>
      <c r="C2470" s="4" t="s">
        <v>7</v>
      </c>
      <c r="D2470" s="4" t="s">
        <v>7</v>
      </c>
      <c r="E2470" s="4" t="s">
        <v>12</v>
      </c>
      <c r="F2470" s="4" t="s">
        <v>12</v>
      </c>
      <c r="G2470" s="4" t="s">
        <v>12</v>
      </c>
      <c r="H2470" s="4" t="s">
        <v>11</v>
      </c>
    </row>
    <row r="2471" spans="1:19">
      <c r="A2471" t="n">
        <v>22015</v>
      </c>
      <c r="B2471" s="38" t="n">
        <v>45</v>
      </c>
      <c r="C2471" s="7" t="n">
        <v>2</v>
      </c>
      <c r="D2471" s="7" t="n">
        <v>3</v>
      </c>
      <c r="E2471" s="7" t="n">
        <v>-0.0299999993294477</v>
      </c>
      <c r="F2471" s="7" t="n">
        <v>7.6399998664856</v>
      </c>
      <c r="G2471" s="7" t="n">
        <v>-189.679992675781</v>
      </c>
      <c r="H2471" s="7" t="n">
        <v>0</v>
      </c>
    </row>
    <row r="2472" spans="1:19">
      <c r="A2472" t="s">
        <v>4</v>
      </c>
      <c r="B2472" s="4" t="s">
        <v>5</v>
      </c>
      <c r="C2472" s="4" t="s">
        <v>7</v>
      </c>
      <c r="D2472" s="4" t="s">
        <v>7</v>
      </c>
      <c r="E2472" s="4" t="s">
        <v>12</v>
      </c>
      <c r="F2472" s="4" t="s">
        <v>12</v>
      </c>
      <c r="G2472" s="4" t="s">
        <v>12</v>
      </c>
      <c r="H2472" s="4" t="s">
        <v>11</v>
      </c>
      <c r="I2472" s="4" t="s">
        <v>7</v>
      </c>
    </row>
    <row r="2473" spans="1:19">
      <c r="A2473" t="n">
        <v>22032</v>
      </c>
      <c r="B2473" s="38" t="n">
        <v>45</v>
      </c>
      <c r="C2473" s="7" t="n">
        <v>4</v>
      </c>
      <c r="D2473" s="7" t="n">
        <v>3</v>
      </c>
      <c r="E2473" s="7" t="n">
        <v>352.579986572266</v>
      </c>
      <c r="F2473" s="7" t="n">
        <v>178.309997558594</v>
      </c>
      <c r="G2473" s="7" t="n">
        <v>14</v>
      </c>
      <c r="H2473" s="7" t="n">
        <v>0</v>
      </c>
      <c r="I2473" s="7" t="n">
        <v>1</v>
      </c>
    </row>
    <row r="2474" spans="1:19">
      <c r="A2474" t="s">
        <v>4</v>
      </c>
      <c r="B2474" s="4" t="s">
        <v>5</v>
      </c>
      <c r="C2474" s="4" t="s">
        <v>7</v>
      </c>
      <c r="D2474" s="4" t="s">
        <v>7</v>
      </c>
      <c r="E2474" s="4" t="s">
        <v>12</v>
      </c>
      <c r="F2474" s="4" t="s">
        <v>11</v>
      </c>
    </row>
    <row r="2475" spans="1:19">
      <c r="A2475" t="n">
        <v>22050</v>
      </c>
      <c r="B2475" s="38" t="n">
        <v>45</v>
      </c>
      <c r="C2475" s="7" t="n">
        <v>5</v>
      </c>
      <c r="D2475" s="7" t="n">
        <v>3</v>
      </c>
      <c r="E2475" s="7" t="n">
        <v>20</v>
      </c>
      <c r="F2475" s="7" t="n">
        <v>0</v>
      </c>
    </row>
    <row r="2476" spans="1:19">
      <c r="A2476" t="s">
        <v>4</v>
      </c>
      <c r="B2476" s="4" t="s">
        <v>5</v>
      </c>
      <c r="C2476" s="4" t="s">
        <v>7</v>
      </c>
      <c r="D2476" s="4" t="s">
        <v>7</v>
      </c>
      <c r="E2476" s="4" t="s">
        <v>12</v>
      </c>
      <c r="F2476" s="4" t="s">
        <v>11</v>
      </c>
    </row>
    <row r="2477" spans="1:19">
      <c r="A2477" t="n">
        <v>22059</v>
      </c>
      <c r="B2477" s="38" t="n">
        <v>45</v>
      </c>
      <c r="C2477" s="7" t="n">
        <v>11</v>
      </c>
      <c r="D2477" s="7" t="n">
        <v>3</v>
      </c>
      <c r="E2477" s="7" t="n">
        <v>22.5</v>
      </c>
      <c r="F2477" s="7" t="n">
        <v>0</v>
      </c>
    </row>
    <row r="2478" spans="1:19">
      <c r="A2478" t="s">
        <v>4</v>
      </c>
      <c r="B2478" s="4" t="s">
        <v>5</v>
      </c>
      <c r="C2478" s="4" t="s">
        <v>7</v>
      </c>
      <c r="D2478" s="4" t="s">
        <v>7</v>
      </c>
      <c r="E2478" s="4" t="s">
        <v>12</v>
      </c>
      <c r="F2478" s="4" t="s">
        <v>12</v>
      </c>
      <c r="G2478" s="4" t="s">
        <v>12</v>
      </c>
      <c r="H2478" s="4" t="s">
        <v>11</v>
      </c>
    </row>
    <row r="2479" spans="1:19">
      <c r="A2479" t="n">
        <v>22068</v>
      </c>
      <c r="B2479" s="38" t="n">
        <v>45</v>
      </c>
      <c r="C2479" s="7" t="n">
        <v>2</v>
      </c>
      <c r="D2479" s="7" t="n">
        <v>3</v>
      </c>
      <c r="E2479" s="7" t="n">
        <v>-0.0299999993294477</v>
      </c>
      <c r="F2479" s="7" t="n">
        <v>5.26000022888184</v>
      </c>
      <c r="G2479" s="7" t="n">
        <v>-189.679992675781</v>
      </c>
      <c r="H2479" s="7" t="n">
        <v>4000</v>
      </c>
    </row>
    <row r="2480" spans="1:19">
      <c r="A2480" t="s">
        <v>4</v>
      </c>
      <c r="B2480" s="4" t="s">
        <v>5</v>
      </c>
      <c r="C2480" s="4" t="s">
        <v>12</v>
      </c>
    </row>
    <row r="2481" spans="1:19">
      <c r="A2481" t="n">
        <v>22085</v>
      </c>
      <c r="B2481" s="58" t="n">
        <v>68</v>
      </c>
      <c r="C2481" s="7" t="n">
        <v>1</v>
      </c>
    </row>
    <row r="2482" spans="1:19">
      <c r="A2482" t="s">
        <v>4</v>
      </c>
      <c r="B2482" s="4" t="s">
        <v>5</v>
      </c>
      <c r="C2482" s="4" t="s">
        <v>7</v>
      </c>
      <c r="D2482" s="4" t="s">
        <v>11</v>
      </c>
      <c r="E2482" s="4" t="s">
        <v>11</v>
      </c>
      <c r="F2482" s="4" t="s">
        <v>11</v>
      </c>
      <c r="G2482" s="4" t="s">
        <v>11</v>
      </c>
      <c r="H2482" s="4" t="s">
        <v>11</v>
      </c>
      <c r="I2482" s="4" t="s">
        <v>8</v>
      </c>
      <c r="J2482" s="4" t="s">
        <v>12</v>
      </c>
      <c r="K2482" s="4" t="s">
        <v>12</v>
      </c>
      <c r="L2482" s="4" t="s">
        <v>12</v>
      </c>
      <c r="M2482" s="4" t="s">
        <v>13</v>
      </c>
      <c r="N2482" s="4" t="s">
        <v>13</v>
      </c>
      <c r="O2482" s="4" t="s">
        <v>12</v>
      </c>
      <c r="P2482" s="4" t="s">
        <v>12</v>
      </c>
      <c r="Q2482" s="4" t="s">
        <v>12</v>
      </c>
      <c r="R2482" s="4" t="s">
        <v>12</v>
      </c>
      <c r="S2482" s="4" t="s">
        <v>7</v>
      </c>
    </row>
    <row r="2483" spans="1:19">
      <c r="A2483" t="n">
        <v>22090</v>
      </c>
      <c r="B2483" s="26" t="n">
        <v>39</v>
      </c>
      <c r="C2483" s="7" t="n">
        <v>12</v>
      </c>
      <c r="D2483" s="7" t="n">
        <v>65533</v>
      </c>
      <c r="E2483" s="7" t="n">
        <v>207</v>
      </c>
      <c r="F2483" s="7" t="n">
        <v>0</v>
      </c>
      <c r="G2483" s="7" t="n">
        <v>65533</v>
      </c>
      <c r="H2483" s="7" t="n">
        <v>0</v>
      </c>
      <c r="I2483" s="7" t="s">
        <v>14</v>
      </c>
      <c r="J2483" s="7" t="n">
        <v>0</v>
      </c>
      <c r="K2483" s="7" t="n">
        <v>1</v>
      </c>
      <c r="L2483" s="7" t="n">
        <v>-195</v>
      </c>
      <c r="M2483" s="7" t="n">
        <v>0</v>
      </c>
      <c r="N2483" s="7" t="n">
        <v>0</v>
      </c>
      <c r="O2483" s="7" t="n">
        <v>0</v>
      </c>
      <c r="P2483" s="7" t="n">
        <v>1</v>
      </c>
      <c r="Q2483" s="7" t="n">
        <v>1</v>
      </c>
      <c r="R2483" s="7" t="n">
        <v>1</v>
      </c>
      <c r="S2483" s="7" t="n">
        <v>255</v>
      </c>
    </row>
    <row r="2484" spans="1:19">
      <c r="A2484" t="s">
        <v>4</v>
      </c>
      <c r="B2484" s="4" t="s">
        <v>5</v>
      </c>
      <c r="C2484" s="4" t="s">
        <v>7</v>
      </c>
      <c r="D2484" s="4" t="s">
        <v>8</v>
      </c>
      <c r="E2484" s="4" t="s">
        <v>11</v>
      </c>
    </row>
    <row r="2485" spans="1:19">
      <c r="A2485" t="n">
        <v>22140</v>
      </c>
      <c r="B2485" s="36" t="n">
        <v>94</v>
      </c>
      <c r="C2485" s="7" t="n">
        <v>0</v>
      </c>
      <c r="D2485" s="7" t="s">
        <v>247</v>
      </c>
      <c r="E2485" s="7" t="n">
        <v>4</v>
      </c>
    </row>
    <row r="2486" spans="1:19">
      <c r="A2486" t="s">
        <v>4</v>
      </c>
      <c r="B2486" s="4" t="s">
        <v>5</v>
      </c>
      <c r="C2486" s="4" t="s">
        <v>7</v>
      </c>
      <c r="D2486" s="4" t="s">
        <v>11</v>
      </c>
      <c r="E2486" s="4" t="s">
        <v>12</v>
      </c>
      <c r="F2486" s="4" t="s">
        <v>11</v>
      </c>
      <c r="G2486" s="4" t="s">
        <v>13</v>
      </c>
      <c r="H2486" s="4" t="s">
        <v>13</v>
      </c>
      <c r="I2486" s="4" t="s">
        <v>11</v>
      </c>
      <c r="J2486" s="4" t="s">
        <v>11</v>
      </c>
      <c r="K2486" s="4" t="s">
        <v>13</v>
      </c>
      <c r="L2486" s="4" t="s">
        <v>13</v>
      </c>
      <c r="M2486" s="4" t="s">
        <v>13</v>
      </c>
      <c r="N2486" s="4" t="s">
        <v>13</v>
      </c>
      <c r="O2486" s="4" t="s">
        <v>8</v>
      </c>
    </row>
    <row r="2487" spans="1:19">
      <c r="A2487" t="n">
        <v>22151</v>
      </c>
      <c r="B2487" s="9" t="n">
        <v>50</v>
      </c>
      <c r="C2487" s="7" t="n">
        <v>0</v>
      </c>
      <c r="D2487" s="7" t="n">
        <v>4427</v>
      </c>
      <c r="E2487" s="7" t="n">
        <v>1</v>
      </c>
      <c r="F2487" s="7" t="n">
        <v>0</v>
      </c>
      <c r="G2487" s="7" t="n">
        <v>0</v>
      </c>
      <c r="H2487" s="7" t="n">
        <v>0</v>
      </c>
      <c r="I2487" s="7" t="n">
        <v>0</v>
      </c>
      <c r="J2487" s="7" t="n">
        <v>65533</v>
      </c>
      <c r="K2487" s="7" t="n">
        <v>0</v>
      </c>
      <c r="L2487" s="7" t="n">
        <v>0</v>
      </c>
      <c r="M2487" s="7" t="n">
        <v>0</v>
      </c>
      <c r="N2487" s="7" t="n">
        <v>0</v>
      </c>
      <c r="O2487" s="7" t="s">
        <v>14</v>
      </c>
    </row>
    <row r="2488" spans="1:19">
      <c r="A2488" t="s">
        <v>4</v>
      </c>
      <c r="B2488" s="4" t="s">
        <v>5</v>
      </c>
      <c r="C2488" s="4" t="s">
        <v>11</v>
      </c>
    </row>
    <row r="2489" spans="1:19">
      <c r="A2489" t="n">
        <v>22190</v>
      </c>
      <c r="B2489" s="25" t="n">
        <v>16</v>
      </c>
      <c r="C2489" s="7" t="n">
        <v>4000</v>
      </c>
    </row>
    <row r="2490" spans="1:19">
      <c r="A2490" t="s">
        <v>4</v>
      </c>
      <c r="B2490" s="4" t="s">
        <v>5</v>
      </c>
      <c r="C2490" s="4" t="s">
        <v>7</v>
      </c>
      <c r="D2490" s="4" t="s">
        <v>7</v>
      </c>
      <c r="E2490" s="4" t="s">
        <v>12</v>
      </c>
      <c r="F2490" s="4" t="s">
        <v>12</v>
      </c>
      <c r="G2490" s="4" t="s">
        <v>12</v>
      </c>
      <c r="H2490" s="4" t="s">
        <v>11</v>
      </c>
    </row>
    <row r="2491" spans="1:19">
      <c r="A2491" t="n">
        <v>22193</v>
      </c>
      <c r="B2491" s="38" t="n">
        <v>45</v>
      </c>
      <c r="C2491" s="7" t="n">
        <v>2</v>
      </c>
      <c r="D2491" s="7" t="n">
        <v>3</v>
      </c>
      <c r="E2491" s="7" t="n">
        <v>0.280000001192093</v>
      </c>
      <c r="F2491" s="7" t="n">
        <v>6.26999998092651</v>
      </c>
      <c r="G2491" s="7" t="n">
        <v>-193.410003662109</v>
      </c>
      <c r="H2491" s="7" t="n">
        <v>0</v>
      </c>
    </row>
    <row r="2492" spans="1:19">
      <c r="A2492" t="s">
        <v>4</v>
      </c>
      <c r="B2492" s="4" t="s">
        <v>5</v>
      </c>
      <c r="C2492" s="4" t="s">
        <v>7</v>
      </c>
      <c r="D2492" s="4" t="s">
        <v>7</v>
      </c>
      <c r="E2492" s="4" t="s">
        <v>12</v>
      </c>
      <c r="F2492" s="4" t="s">
        <v>12</v>
      </c>
      <c r="G2492" s="4" t="s">
        <v>12</v>
      </c>
      <c r="H2492" s="4" t="s">
        <v>11</v>
      </c>
      <c r="I2492" s="4" t="s">
        <v>7</v>
      </c>
    </row>
    <row r="2493" spans="1:19">
      <c r="A2493" t="n">
        <v>22210</v>
      </c>
      <c r="B2493" s="38" t="n">
        <v>45</v>
      </c>
      <c r="C2493" s="7" t="n">
        <v>4</v>
      </c>
      <c r="D2493" s="7" t="n">
        <v>3</v>
      </c>
      <c r="E2493" s="7" t="n">
        <v>351.890014648438</v>
      </c>
      <c r="F2493" s="7" t="n">
        <v>359.459991455078</v>
      </c>
      <c r="G2493" s="7" t="n">
        <v>14</v>
      </c>
      <c r="H2493" s="7" t="n">
        <v>0</v>
      </c>
      <c r="I2493" s="7" t="n">
        <v>1</v>
      </c>
    </row>
    <row r="2494" spans="1:19">
      <c r="A2494" t="s">
        <v>4</v>
      </c>
      <c r="B2494" s="4" t="s">
        <v>5</v>
      </c>
      <c r="C2494" s="4" t="s">
        <v>7</v>
      </c>
      <c r="D2494" s="4" t="s">
        <v>7</v>
      </c>
      <c r="E2494" s="4" t="s">
        <v>12</v>
      </c>
      <c r="F2494" s="4" t="s">
        <v>11</v>
      </c>
    </row>
    <row r="2495" spans="1:19">
      <c r="A2495" t="n">
        <v>22228</v>
      </c>
      <c r="B2495" s="38" t="n">
        <v>45</v>
      </c>
      <c r="C2495" s="7" t="n">
        <v>5</v>
      </c>
      <c r="D2495" s="7" t="n">
        <v>3</v>
      </c>
      <c r="E2495" s="7" t="n">
        <v>32.7999992370605</v>
      </c>
      <c r="F2495" s="7" t="n">
        <v>0</v>
      </c>
    </row>
    <row r="2496" spans="1:19">
      <c r="A2496" t="s">
        <v>4</v>
      </c>
      <c r="B2496" s="4" t="s">
        <v>5</v>
      </c>
      <c r="C2496" s="4" t="s">
        <v>7</v>
      </c>
      <c r="D2496" s="4" t="s">
        <v>7</v>
      </c>
      <c r="E2496" s="4" t="s">
        <v>12</v>
      </c>
      <c r="F2496" s="4" t="s">
        <v>11</v>
      </c>
    </row>
    <row r="2497" spans="1:19">
      <c r="A2497" t="n">
        <v>22237</v>
      </c>
      <c r="B2497" s="38" t="n">
        <v>45</v>
      </c>
      <c r="C2497" s="7" t="n">
        <v>11</v>
      </c>
      <c r="D2497" s="7" t="n">
        <v>3</v>
      </c>
      <c r="E2497" s="7" t="n">
        <v>19.6000003814697</v>
      </c>
      <c r="F2497" s="7" t="n">
        <v>0</v>
      </c>
    </row>
    <row r="2498" spans="1:19">
      <c r="A2498" t="s">
        <v>4</v>
      </c>
      <c r="B2498" s="4" t="s">
        <v>5</v>
      </c>
      <c r="C2498" s="4" t="s">
        <v>7</v>
      </c>
      <c r="D2498" s="4" t="s">
        <v>7</v>
      </c>
      <c r="E2498" s="4" t="s">
        <v>12</v>
      </c>
      <c r="F2498" s="4" t="s">
        <v>12</v>
      </c>
      <c r="G2498" s="4" t="s">
        <v>12</v>
      </c>
      <c r="H2498" s="4" t="s">
        <v>11</v>
      </c>
    </row>
    <row r="2499" spans="1:19">
      <c r="A2499" t="n">
        <v>22246</v>
      </c>
      <c r="B2499" s="38" t="n">
        <v>45</v>
      </c>
      <c r="C2499" s="7" t="n">
        <v>2</v>
      </c>
      <c r="D2499" s="7" t="n">
        <v>3</v>
      </c>
      <c r="E2499" s="7" t="n">
        <v>0.280000001192093</v>
      </c>
      <c r="F2499" s="7" t="n">
        <v>7.8600001335144</v>
      </c>
      <c r="G2499" s="7" t="n">
        <v>-193.410003662109</v>
      </c>
      <c r="H2499" s="7" t="n">
        <v>10000</v>
      </c>
    </row>
    <row r="2500" spans="1:19">
      <c r="A2500" t="s">
        <v>4</v>
      </c>
      <c r="B2500" s="4" t="s">
        <v>5</v>
      </c>
      <c r="C2500" s="4" t="s">
        <v>7</v>
      </c>
      <c r="D2500" s="4" t="s">
        <v>7</v>
      </c>
      <c r="E2500" s="4" t="s">
        <v>12</v>
      </c>
      <c r="F2500" s="4" t="s">
        <v>12</v>
      </c>
      <c r="G2500" s="4" t="s">
        <v>12</v>
      </c>
      <c r="H2500" s="4" t="s">
        <v>11</v>
      </c>
      <c r="I2500" s="4" t="s">
        <v>7</v>
      </c>
    </row>
    <row r="2501" spans="1:19">
      <c r="A2501" t="n">
        <v>22263</v>
      </c>
      <c r="B2501" s="38" t="n">
        <v>45</v>
      </c>
      <c r="C2501" s="7" t="n">
        <v>4</v>
      </c>
      <c r="D2501" s="7" t="n">
        <v>3</v>
      </c>
      <c r="E2501" s="7" t="n">
        <v>348.130004882813</v>
      </c>
      <c r="F2501" s="7" t="n">
        <v>358.350006103516</v>
      </c>
      <c r="G2501" s="7" t="n">
        <v>10</v>
      </c>
      <c r="H2501" s="7" t="n">
        <v>10000</v>
      </c>
      <c r="I2501" s="7" t="n">
        <v>1</v>
      </c>
    </row>
    <row r="2502" spans="1:19">
      <c r="A2502" t="s">
        <v>4</v>
      </c>
      <c r="B2502" s="4" t="s">
        <v>5</v>
      </c>
      <c r="C2502" s="4" t="s">
        <v>7</v>
      </c>
      <c r="D2502" s="4" t="s">
        <v>7</v>
      </c>
      <c r="E2502" s="4" t="s">
        <v>12</v>
      </c>
      <c r="F2502" s="4" t="s">
        <v>11</v>
      </c>
    </row>
    <row r="2503" spans="1:19">
      <c r="A2503" t="n">
        <v>22281</v>
      </c>
      <c r="B2503" s="38" t="n">
        <v>45</v>
      </c>
      <c r="C2503" s="7" t="n">
        <v>5</v>
      </c>
      <c r="D2503" s="7" t="n">
        <v>3</v>
      </c>
      <c r="E2503" s="7" t="n">
        <v>30.5</v>
      </c>
      <c r="F2503" s="7" t="n">
        <v>10000</v>
      </c>
    </row>
    <row r="2504" spans="1:19">
      <c r="A2504" t="s">
        <v>4</v>
      </c>
      <c r="B2504" s="4" t="s">
        <v>5</v>
      </c>
      <c r="C2504" s="4" t="s">
        <v>7</v>
      </c>
      <c r="D2504" s="4" t="s">
        <v>7</v>
      </c>
      <c r="E2504" s="4" t="s">
        <v>12</v>
      </c>
      <c r="F2504" s="4" t="s">
        <v>11</v>
      </c>
    </row>
    <row r="2505" spans="1:19">
      <c r="A2505" t="n">
        <v>22290</v>
      </c>
      <c r="B2505" s="38" t="n">
        <v>45</v>
      </c>
      <c r="C2505" s="7" t="n">
        <v>11</v>
      </c>
      <c r="D2505" s="7" t="n">
        <v>3</v>
      </c>
      <c r="E2505" s="7" t="n">
        <v>23.6000003814697</v>
      </c>
      <c r="F2505" s="7" t="n">
        <v>10000</v>
      </c>
    </row>
    <row r="2506" spans="1:19">
      <c r="A2506" t="s">
        <v>4</v>
      </c>
      <c r="B2506" s="4" t="s">
        <v>5</v>
      </c>
      <c r="C2506" s="4" t="s">
        <v>11</v>
      </c>
      <c r="D2506" s="4" t="s">
        <v>7</v>
      </c>
      <c r="E2506" s="4" t="s">
        <v>8</v>
      </c>
      <c r="F2506" s="4" t="s">
        <v>12</v>
      </c>
      <c r="G2506" s="4" t="s">
        <v>12</v>
      </c>
      <c r="H2506" s="4" t="s">
        <v>12</v>
      </c>
    </row>
    <row r="2507" spans="1:19">
      <c r="A2507" t="n">
        <v>22299</v>
      </c>
      <c r="B2507" s="29" t="n">
        <v>48</v>
      </c>
      <c r="C2507" s="7" t="n">
        <v>1</v>
      </c>
      <c r="D2507" s="7" t="n">
        <v>0</v>
      </c>
      <c r="E2507" s="7" t="s">
        <v>147</v>
      </c>
      <c r="F2507" s="7" t="n">
        <v>-1</v>
      </c>
      <c r="G2507" s="7" t="n">
        <v>1</v>
      </c>
      <c r="H2507" s="7" t="n">
        <v>0</v>
      </c>
    </row>
    <row r="2508" spans="1:19">
      <c r="A2508" t="s">
        <v>4</v>
      </c>
      <c r="B2508" s="4" t="s">
        <v>5</v>
      </c>
      <c r="C2508" s="4" t="s">
        <v>7</v>
      </c>
      <c r="D2508" s="4" t="s">
        <v>11</v>
      </c>
      <c r="E2508" s="4" t="s">
        <v>8</v>
      </c>
    </row>
    <row r="2509" spans="1:19">
      <c r="A2509" t="n">
        <v>22329</v>
      </c>
      <c r="B2509" s="30" t="n">
        <v>51</v>
      </c>
      <c r="C2509" s="7" t="n">
        <v>4</v>
      </c>
      <c r="D2509" s="7" t="n">
        <v>1</v>
      </c>
      <c r="E2509" s="7" t="s">
        <v>249</v>
      </c>
    </row>
    <row r="2510" spans="1:19">
      <c r="A2510" t="s">
        <v>4</v>
      </c>
      <c r="B2510" s="4" t="s">
        <v>5</v>
      </c>
      <c r="C2510" s="4" t="s">
        <v>11</v>
      </c>
    </row>
    <row r="2511" spans="1:19">
      <c r="A2511" t="n">
        <v>22342</v>
      </c>
      <c r="B2511" s="25" t="n">
        <v>16</v>
      </c>
      <c r="C2511" s="7" t="n">
        <v>0</v>
      </c>
    </row>
    <row r="2512" spans="1:19">
      <c r="A2512" t="s">
        <v>4</v>
      </c>
      <c r="B2512" s="4" t="s">
        <v>5</v>
      </c>
      <c r="C2512" s="4" t="s">
        <v>11</v>
      </c>
      <c r="D2512" s="4" t="s">
        <v>7</v>
      </c>
      <c r="E2512" s="4" t="s">
        <v>13</v>
      </c>
      <c r="F2512" s="4" t="s">
        <v>185</v>
      </c>
      <c r="G2512" s="4" t="s">
        <v>7</v>
      </c>
      <c r="H2512" s="4" t="s">
        <v>7</v>
      </c>
    </row>
    <row r="2513" spans="1:9">
      <c r="A2513" t="n">
        <v>22345</v>
      </c>
      <c r="B2513" s="44" t="n">
        <v>26</v>
      </c>
      <c r="C2513" s="7" t="n">
        <v>1</v>
      </c>
      <c r="D2513" s="7" t="n">
        <v>17</v>
      </c>
      <c r="E2513" s="7" t="n">
        <v>1435</v>
      </c>
      <c r="F2513" s="7" t="s">
        <v>250</v>
      </c>
      <c r="G2513" s="7" t="n">
        <v>2</v>
      </c>
      <c r="H2513" s="7" t="n">
        <v>0</v>
      </c>
    </row>
    <row r="2514" spans="1:9">
      <c r="A2514" t="s">
        <v>4</v>
      </c>
      <c r="B2514" s="4" t="s">
        <v>5</v>
      </c>
    </row>
    <row r="2515" spans="1:9">
      <c r="A2515" t="n">
        <v>22376</v>
      </c>
      <c r="B2515" s="45" t="n">
        <v>28</v>
      </c>
    </row>
    <row r="2516" spans="1:9">
      <c r="A2516" t="s">
        <v>4</v>
      </c>
      <c r="B2516" s="4" t="s">
        <v>5</v>
      </c>
      <c r="C2516" s="4" t="s">
        <v>7</v>
      </c>
      <c r="D2516" s="4" t="s">
        <v>11</v>
      </c>
      <c r="E2516" s="4" t="s">
        <v>8</v>
      </c>
    </row>
    <row r="2517" spans="1:9">
      <c r="A2517" t="n">
        <v>22377</v>
      </c>
      <c r="B2517" s="30" t="n">
        <v>51</v>
      </c>
      <c r="C2517" s="7" t="n">
        <v>4</v>
      </c>
      <c r="D2517" s="7" t="n">
        <v>3</v>
      </c>
      <c r="E2517" s="7" t="s">
        <v>251</v>
      </c>
    </row>
    <row r="2518" spans="1:9">
      <c r="A2518" t="s">
        <v>4</v>
      </c>
      <c r="B2518" s="4" t="s">
        <v>5</v>
      </c>
      <c r="C2518" s="4" t="s">
        <v>11</v>
      </c>
    </row>
    <row r="2519" spans="1:9">
      <c r="A2519" t="n">
        <v>22390</v>
      </c>
      <c r="B2519" s="25" t="n">
        <v>16</v>
      </c>
      <c r="C2519" s="7" t="n">
        <v>0</v>
      </c>
    </row>
    <row r="2520" spans="1:9">
      <c r="A2520" t="s">
        <v>4</v>
      </c>
      <c r="B2520" s="4" t="s">
        <v>5</v>
      </c>
      <c r="C2520" s="4" t="s">
        <v>11</v>
      </c>
      <c r="D2520" s="4" t="s">
        <v>7</v>
      </c>
      <c r="E2520" s="4" t="s">
        <v>13</v>
      </c>
      <c r="F2520" s="4" t="s">
        <v>185</v>
      </c>
      <c r="G2520" s="4" t="s">
        <v>7</v>
      </c>
      <c r="H2520" s="4" t="s">
        <v>7</v>
      </c>
    </row>
    <row r="2521" spans="1:9">
      <c r="A2521" t="n">
        <v>22393</v>
      </c>
      <c r="B2521" s="44" t="n">
        <v>26</v>
      </c>
      <c r="C2521" s="7" t="n">
        <v>3</v>
      </c>
      <c r="D2521" s="7" t="n">
        <v>17</v>
      </c>
      <c r="E2521" s="7" t="n">
        <v>2412</v>
      </c>
      <c r="F2521" s="7" t="s">
        <v>252</v>
      </c>
      <c r="G2521" s="7" t="n">
        <v>2</v>
      </c>
      <c r="H2521" s="7" t="n">
        <v>0</v>
      </c>
    </row>
    <row r="2522" spans="1:9">
      <c r="A2522" t="s">
        <v>4</v>
      </c>
      <c r="B2522" s="4" t="s">
        <v>5</v>
      </c>
    </row>
    <row r="2523" spans="1:9">
      <c r="A2523" t="n">
        <v>22427</v>
      </c>
      <c r="B2523" s="45" t="n">
        <v>28</v>
      </c>
    </row>
    <row r="2524" spans="1:9">
      <c r="A2524" t="s">
        <v>4</v>
      </c>
      <c r="B2524" s="4" t="s">
        <v>5</v>
      </c>
      <c r="C2524" s="4" t="s">
        <v>11</v>
      </c>
      <c r="D2524" s="4" t="s">
        <v>7</v>
      </c>
    </row>
    <row r="2525" spans="1:9">
      <c r="A2525" t="n">
        <v>22428</v>
      </c>
      <c r="B2525" s="48" t="n">
        <v>89</v>
      </c>
      <c r="C2525" s="7" t="n">
        <v>65533</v>
      </c>
      <c r="D2525" s="7" t="n">
        <v>1</v>
      </c>
    </row>
    <row r="2526" spans="1:9">
      <c r="A2526" t="s">
        <v>4</v>
      </c>
      <c r="B2526" s="4" t="s">
        <v>5</v>
      </c>
      <c r="C2526" s="4" t="s">
        <v>11</v>
      </c>
      <c r="D2526" s="4" t="s">
        <v>7</v>
      </c>
      <c r="E2526" s="4" t="s">
        <v>12</v>
      </c>
      <c r="F2526" s="4" t="s">
        <v>11</v>
      </c>
    </row>
    <row r="2527" spans="1:9">
      <c r="A2527" t="n">
        <v>22432</v>
      </c>
      <c r="B2527" s="53" t="n">
        <v>59</v>
      </c>
      <c r="C2527" s="7" t="n">
        <v>8</v>
      </c>
      <c r="D2527" s="7" t="n">
        <v>16</v>
      </c>
      <c r="E2527" s="7" t="n">
        <v>0.150000005960464</v>
      </c>
      <c r="F2527" s="7" t="n">
        <v>0</v>
      </c>
    </row>
    <row r="2528" spans="1:9">
      <c r="A2528" t="s">
        <v>4</v>
      </c>
      <c r="B2528" s="4" t="s">
        <v>5</v>
      </c>
      <c r="C2528" s="4" t="s">
        <v>11</v>
      </c>
    </row>
    <row r="2529" spans="1:8">
      <c r="A2529" t="n">
        <v>22442</v>
      </c>
      <c r="B2529" s="25" t="n">
        <v>16</v>
      </c>
      <c r="C2529" s="7" t="n">
        <v>1300</v>
      </c>
    </row>
    <row r="2530" spans="1:8">
      <c r="A2530" t="s">
        <v>4</v>
      </c>
      <c r="B2530" s="4" t="s">
        <v>5</v>
      </c>
      <c r="C2530" s="4" t="s">
        <v>11</v>
      </c>
      <c r="D2530" s="4" t="s">
        <v>7</v>
      </c>
      <c r="E2530" s="4" t="s">
        <v>8</v>
      </c>
      <c r="F2530" s="4" t="s">
        <v>12</v>
      </c>
      <c r="G2530" s="4" t="s">
        <v>12</v>
      </c>
      <c r="H2530" s="4" t="s">
        <v>12</v>
      </c>
    </row>
    <row r="2531" spans="1:8">
      <c r="A2531" t="n">
        <v>22445</v>
      </c>
      <c r="B2531" s="29" t="n">
        <v>48</v>
      </c>
      <c r="C2531" s="7" t="n">
        <v>8</v>
      </c>
      <c r="D2531" s="7" t="n">
        <v>0</v>
      </c>
      <c r="E2531" s="7" t="s">
        <v>149</v>
      </c>
      <c r="F2531" s="7" t="n">
        <v>-1</v>
      </c>
      <c r="G2531" s="7" t="n">
        <v>1</v>
      </c>
      <c r="H2531" s="7" t="n">
        <v>0</v>
      </c>
    </row>
    <row r="2532" spans="1:8">
      <c r="A2532" t="s">
        <v>4</v>
      </c>
      <c r="B2532" s="4" t="s">
        <v>5</v>
      </c>
      <c r="C2532" s="4" t="s">
        <v>7</v>
      </c>
      <c r="D2532" s="4" t="s">
        <v>11</v>
      </c>
      <c r="E2532" s="4" t="s">
        <v>8</v>
      </c>
    </row>
    <row r="2533" spans="1:8">
      <c r="A2533" t="n">
        <v>22473</v>
      </c>
      <c r="B2533" s="30" t="n">
        <v>51</v>
      </c>
      <c r="C2533" s="7" t="n">
        <v>4</v>
      </c>
      <c r="D2533" s="7" t="n">
        <v>8</v>
      </c>
      <c r="E2533" s="7" t="s">
        <v>204</v>
      </c>
    </row>
    <row r="2534" spans="1:8">
      <c r="A2534" t="s">
        <v>4</v>
      </c>
      <c r="B2534" s="4" t="s">
        <v>5</v>
      </c>
      <c r="C2534" s="4" t="s">
        <v>11</v>
      </c>
    </row>
    <row r="2535" spans="1:8">
      <c r="A2535" t="n">
        <v>22486</v>
      </c>
      <c r="B2535" s="25" t="n">
        <v>16</v>
      </c>
      <c r="C2535" s="7" t="n">
        <v>0</v>
      </c>
    </row>
    <row r="2536" spans="1:8">
      <c r="A2536" t="s">
        <v>4</v>
      </c>
      <c r="B2536" s="4" t="s">
        <v>5</v>
      </c>
      <c r="C2536" s="4" t="s">
        <v>11</v>
      </c>
      <c r="D2536" s="4" t="s">
        <v>7</v>
      </c>
      <c r="E2536" s="4" t="s">
        <v>13</v>
      </c>
      <c r="F2536" s="4" t="s">
        <v>185</v>
      </c>
      <c r="G2536" s="4" t="s">
        <v>7</v>
      </c>
      <c r="H2536" s="4" t="s">
        <v>7</v>
      </c>
    </row>
    <row r="2537" spans="1:8">
      <c r="A2537" t="n">
        <v>22489</v>
      </c>
      <c r="B2537" s="44" t="n">
        <v>26</v>
      </c>
      <c r="C2537" s="7" t="n">
        <v>8</v>
      </c>
      <c r="D2537" s="7" t="n">
        <v>17</v>
      </c>
      <c r="E2537" s="7" t="n">
        <v>9385</v>
      </c>
      <c r="F2537" s="7" t="s">
        <v>253</v>
      </c>
      <c r="G2537" s="7" t="n">
        <v>2</v>
      </c>
      <c r="H2537" s="7" t="n">
        <v>0</v>
      </c>
    </row>
    <row r="2538" spans="1:8">
      <c r="A2538" t="s">
        <v>4</v>
      </c>
      <c r="B2538" s="4" t="s">
        <v>5</v>
      </c>
    </row>
    <row r="2539" spans="1:8">
      <c r="A2539" t="n">
        <v>22509</v>
      </c>
      <c r="B2539" s="45" t="n">
        <v>28</v>
      </c>
    </row>
    <row r="2540" spans="1:8">
      <c r="A2540" t="s">
        <v>4</v>
      </c>
      <c r="B2540" s="4" t="s">
        <v>5</v>
      </c>
      <c r="C2540" s="4" t="s">
        <v>7</v>
      </c>
      <c r="D2540" s="4" t="s">
        <v>11</v>
      </c>
      <c r="E2540" s="4" t="s">
        <v>12</v>
      </c>
      <c r="F2540" s="4" t="s">
        <v>11</v>
      </c>
      <c r="G2540" s="4" t="s">
        <v>13</v>
      </c>
      <c r="H2540" s="4" t="s">
        <v>13</v>
      </c>
      <c r="I2540" s="4" t="s">
        <v>11</v>
      </c>
      <c r="J2540" s="4" t="s">
        <v>11</v>
      </c>
      <c r="K2540" s="4" t="s">
        <v>13</v>
      </c>
      <c r="L2540" s="4" t="s">
        <v>13</v>
      </c>
      <c r="M2540" s="4" t="s">
        <v>13</v>
      </c>
      <c r="N2540" s="4" t="s">
        <v>13</v>
      </c>
      <c r="O2540" s="4" t="s">
        <v>8</v>
      </c>
    </row>
    <row r="2541" spans="1:8">
      <c r="A2541" t="n">
        <v>22510</v>
      </c>
      <c r="B2541" s="9" t="n">
        <v>50</v>
      </c>
      <c r="C2541" s="7" t="n">
        <v>0</v>
      </c>
      <c r="D2541" s="7" t="n">
        <v>4402</v>
      </c>
      <c r="E2541" s="7" t="n">
        <v>0.800000011920929</v>
      </c>
      <c r="F2541" s="7" t="n">
        <v>500</v>
      </c>
      <c r="G2541" s="7" t="n">
        <v>0</v>
      </c>
      <c r="H2541" s="7" t="n">
        <v>-1056964608</v>
      </c>
      <c r="I2541" s="7" t="n">
        <v>0</v>
      </c>
      <c r="J2541" s="7" t="n">
        <v>65533</v>
      </c>
      <c r="K2541" s="7" t="n">
        <v>0</v>
      </c>
      <c r="L2541" s="7" t="n">
        <v>0</v>
      </c>
      <c r="M2541" s="7" t="n">
        <v>0</v>
      </c>
      <c r="N2541" s="7" t="n">
        <v>0</v>
      </c>
      <c r="O2541" s="7" t="s">
        <v>14</v>
      </c>
    </row>
    <row r="2542" spans="1:8">
      <c r="A2542" t="s">
        <v>4</v>
      </c>
      <c r="B2542" s="4" t="s">
        <v>5</v>
      </c>
      <c r="C2542" s="4" t="s">
        <v>7</v>
      </c>
      <c r="D2542" s="4" t="s">
        <v>11</v>
      </c>
      <c r="E2542" s="4" t="s">
        <v>12</v>
      </c>
      <c r="F2542" s="4" t="s">
        <v>11</v>
      </c>
      <c r="G2542" s="4" t="s">
        <v>13</v>
      </c>
      <c r="H2542" s="4" t="s">
        <v>13</v>
      </c>
      <c r="I2542" s="4" t="s">
        <v>11</v>
      </c>
      <c r="J2542" s="4" t="s">
        <v>11</v>
      </c>
      <c r="K2542" s="4" t="s">
        <v>13</v>
      </c>
      <c r="L2542" s="4" t="s">
        <v>13</v>
      </c>
      <c r="M2542" s="4" t="s">
        <v>13</v>
      </c>
      <c r="N2542" s="4" t="s">
        <v>13</v>
      </c>
      <c r="O2542" s="4" t="s">
        <v>8</v>
      </c>
    </row>
    <row r="2543" spans="1:8">
      <c r="A2543" t="n">
        <v>22549</v>
      </c>
      <c r="B2543" s="9" t="n">
        <v>50</v>
      </c>
      <c r="C2543" s="7" t="n">
        <v>0</v>
      </c>
      <c r="D2543" s="7" t="n">
        <v>4433</v>
      </c>
      <c r="E2543" s="7" t="n">
        <v>0.699999988079071</v>
      </c>
      <c r="F2543" s="7" t="n">
        <v>0</v>
      </c>
      <c r="G2543" s="7" t="n">
        <v>0</v>
      </c>
      <c r="H2543" s="7" t="n">
        <v>-1056964608</v>
      </c>
      <c r="I2543" s="7" t="n">
        <v>0</v>
      </c>
      <c r="J2543" s="7" t="n">
        <v>65533</v>
      </c>
      <c r="K2543" s="7" t="n">
        <v>0</v>
      </c>
      <c r="L2543" s="7" t="n">
        <v>0</v>
      </c>
      <c r="M2543" s="7" t="n">
        <v>0</v>
      </c>
      <c r="N2543" s="7" t="n">
        <v>0</v>
      </c>
      <c r="O2543" s="7" t="s">
        <v>14</v>
      </c>
    </row>
    <row r="2544" spans="1:8">
      <c r="A2544" t="s">
        <v>4</v>
      </c>
      <c r="B2544" s="4" t="s">
        <v>5</v>
      </c>
      <c r="C2544" s="4" t="s">
        <v>7</v>
      </c>
      <c r="D2544" s="4" t="s">
        <v>11</v>
      </c>
      <c r="E2544" s="4" t="s">
        <v>12</v>
      </c>
      <c r="F2544" s="4" t="s">
        <v>11</v>
      </c>
      <c r="G2544" s="4" t="s">
        <v>13</v>
      </c>
      <c r="H2544" s="4" t="s">
        <v>13</v>
      </c>
      <c r="I2544" s="4" t="s">
        <v>11</v>
      </c>
      <c r="J2544" s="4" t="s">
        <v>11</v>
      </c>
      <c r="K2544" s="4" t="s">
        <v>13</v>
      </c>
      <c r="L2544" s="4" t="s">
        <v>13</v>
      </c>
      <c r="M2544" s="4" t="s">
        <v>13</v>
      </c>
      <c r="N2544" s="4" t="s">
        <v>13</v>
      </c>
      <c r="O2544" s="4" t="s">
        <v>8</v>
      </c>
    </row>
    <row r="2545" spans="1:15">
      <c r="A2545" t="n">
        <v>22588</v>
      </c>
      <c r="B2545" s="9" t="n">
        <v>50</v>
      </c>
      <c r="C2545" s="7" t="n">
        <v>0</v>
      </c>
      <c r="D2545" s="7" t="n">
        <v>5045</v>
      </c>
      <c r="E2545" s="7" t="n">
        <v>0.5</v>
      </c>
      <c r="F2545" s="7" t="n">
        <v>0</v>
      </c>
      <c r="G2545" s="7" t="n">
        <v>0</v>
      </c>
      <c r="H2545" s="7" t="n">
        <v>0</v>
      </c>
      <c r="I2545" s="7" t="n">
        <v>0</v>
      </c>
      <c r="J2545" s="7" t="n">
        <v>65533</v>
      </c>
      <c r="K2545" s="7" t="n">
        <v>0</v>
      </c>
      <c r="L2545" s="7" t="n">
        <v>0</v>
      </c>
      <c r="M2545" s="7" t="n">
        <v>0</v>
      </c>
      <c r="N2545" s="7" t="n">
        <v>0</v>
      </c>
      <c r="O2545" s="7" t="s">
        <v>14</v>
      </c>
    </row>
    <row r="2546" spans="1:15">
      <c r="A2546" t="s">
        <v>4</v>
      </c>
      <c r="B2546" s="4" t="s">
        <v>5</v>
      </c>
      <c r="C2546" s="4" t="s">
        <v>7</v>
      </c>
      <c r="D2546" s="4" t="s">
        <v>11</v>
      </c>
      <c r="E2546" s="4" t="s">
        <v>11</v>
      </c>
      <c r="F2546" s="4" t="s">
        <v>11</v>
      </c>
      <c r="G2546" s="4" t="s">
        <v>11</v>
      </c>
      <c r="H2546" s="4" t="s">
        <v>11</v>
      </c>
      <c r="I2546" s="4" t="s">
        <v>8</v>
      </c>
      <c r="J2546" s="4" t="s">
        <v>12</v>
      </c>
      <c r="K2546" s="4" t="s">
        <v>12</v>
      </c>
      <c r="L2546" s="4" t="s">
        <v>12</v>
      </c>
      <c r="M2546" s="4" t="s">
        <v>13</v>
      </c>
      <c r="N2546" s="4" t="s">
        <v>13</v>
      </c>
      <c r="O2546" s="4" t="s">
        <v>12</v>
      </c>
      <c r="P2546" s="4" t="s">
        <v>12</v>
      </c>
      <c r="Q2546" s="4" t="s">
        <v>12</v>
      </c>
      <c r="R2546" s="4" t="s">
        <v>12</v>
      </c>
      <c r="S2546" s="4" t="s">
        <v>7</v>
      </c>
    </row>
    <row r="2547" spans="1:15">
      <c r="A2547" t="n">
        <v>22627</v>
      </c>
      <c r="B2547" s="26" t="n">
        <v>39</v>
      </c>
      <c r="C2547" s="7" t="n">
        <v>12</v>
      </c>
      <c r="D2547" s="7" t="n">
        <v>65533</v>
      </c>
      <c r="E2547" s="7" t="n">
        <v>208</v>
      </c>
      <c r="F2547" s="7" t="n">
        <v>0</v>
      </c>
      <c r="G2547" s="7" t="n">
        <v>65533</v>
      </c>
      <c r="H2547" s="7" t="n">
        <v>0</v>
      </c>
      <c r="I2547" s="7" t="s">
        <v>14</v>
      </c>
      <c r="J2547" s="7" t="n">
        <v>0</v>
      </c>
      <c r="K2547" s="7" t="n">
        <v>1</v>
      </c>
      <c r="L2547" s="7" t="n">
        <v>-195</v>
      </c>
      <c r="M2547" s="7" t="n">
        <v>0</v>
      </c>
      <c r="N2547" s="7" t="n">
        <v>0</v>
      </c>
      <c r="O2547" s="7" t="n">
        <v>0</v>
      </c>
      <c r="P2547" s="7" t="n">
        <v>1</v>
      </c>
      <c r="Q2547" s="7" t="n">
        <v>1</v>
      </c>
      <c r="R2547" s="7" t="n">
        <v>1</v>
      </c>
      <c r="S2547" s="7" t="n">
        <v>103</v>
      </c>
    </row>
    <row r="2548" spans="1:15">
      <c r="A2548" t="s">
        <v>4</v>
      </c>
      <c r="B2548" s="4" t="s">
        <v>5</v>
      </c>
      <c r="C2548" s="4" t="s">
        <v>11</v>
      </c>
    </row>
    <row r="2549" spans="1:15">
      <c r="A2549" t="n">
        <v>22677</v>
      </c>
      <c r="B2549" s="25" t="n">
        <v>16</v>
      </c>
      <c r="C2549" s="7" t="n">
        <v>1500</v>
      </c>
    </row>
    <row r="2550" spans="1:15">
      <c r="A2550" t="s">
        <v>4</v>
      </c>
      <c r="B2550" s="4" t="s">
        <v>5</v>
      </c>
      <c r="C2550" s="4" t="s">
        <v>7</v>
      </c>
      <c r="D2550" s="4" t="s">
        <v>7</v>
      </c>
      <c r="E2550" s="4" t="s">
        <v>12</v>
      </c>
      <c r="F2550" s="4" t="s">
        <v>12</v>
      </c>
      <c r="G2550" s="4" t="s">
        <v>12</v>
      </c>
      <c r="H2550" s="4" t="s">
        <v>11</v>
      </c>
    </row>
    <row r="2551" spans="1:15">
      <c r="A2551" t="n">
        <v>22680</v>
      </c>
      <c r="B2551" s="38" t="n">
        <v>45</v>
      </c>
      <c r="C2551" s="7" t="n">
        <v>2</v>
      </c>
      <c r="D2551" s="7" t="n">
        <v>3</v>
      </c>
      <c r="E2551" s="7" t="n">
        <v>0.280000001192093</v>
      </c>
      <c r="F2551" s="7" t="n">
        <v>5</v>
      </c>
      <c r="G2551" s="7" t="n">
        <v>-193.410003662109</v>
      </c>
      <c r="H2551" s="7" t="n">
        <v>0</v>
      </c>
    </row>
    <row r="2552" spans="1:15">
      <c r="A2552" t="s">
        <v>4</v>
      </c>
      <c r="B2552" s="4" t="s">
        <v>5</v>
      </c>
      <c r="C2552" s="4" t="s">
        <v>7</v>
      </c>
      <c r="D2552" s="4" t="s">
        <v>7</v>
      </c>
      <c r="E2552" s="4" t="s">
        <v>12</v>
      </c>
      <c r="F2552" s="4" t="s">
        <v>12</v>
      </c>
      <c r="G2552" s="4" t="s">
        <v>12</v>
      </c>
      <c r="H2552" s="4" t="s">
        <v>11</v>
      </c>
      <c r="I2552" s="4" t="s">
        <v>7</v>
      </c>
    </row>
    <row r="2553" spans="1:15">
      <c r="A2553" t="n">
        <v>22697</v>
      </c>
      <c r="B2553" s="38" t="n">
        <v>45</v>
      </c>
      <c r="C2553" s="7" t="n">
        <v>4</v>
      </c>
      <c r="D2553" s="7" t="n">
        <v>3</v>
      </c>
      <c r="E2553" s="7" t="n">
        <v>346.410003662109</v>
      </c>
      <c r="F2553" s="7" t="n">
        <v>180.410003662109</v>
      </c>
      <c r="G2553" s="7" t="n">
        <v>14</v>
      </c>
      <c r="H2553" s="7" t="n">
        <v>0</v>
      </c>
      <c r="I2553" s="7" t="n">
        <v>1</v>
      </c>
    </row>
    <row r="2554" spans="1:15">
      <c r="A2554" t="s">
        <v>4</v>
      </c>
      <c r="B2554" s="4" t="s">
        <v>5</v>
      </c>
      <c r="C2554" s="4" t="s">
        <v>7</v>
      </c>
      <c r="D2554" s="4" t="s">
        <v>7</v>
      </c>
      <c r="E2554" s="4" t="s">
        <v>12</v>
      </c>
      <c r="F2554" s="4" t="s">
        <v>11</v>
      </c>
    </row>
    <row r="2555" spans="1:15">
      <c r="A2555" t="n">
        <v>22715</v>
      </c>
      <c r="B2555" s="38" t="n">
        <v>45</v>
      </c>
      <c r="C2555" s="7" t="n">
        <v>5</v>
      </c>
      <c r="D2555" s="7" t="n">
        <v>3</v>
      </c>
      <c r="E2555" s="7" t="n">
        <v>10.8999996185303</v>
      </c>
      <c r="F2555" s="7" t="n">
        <v>0</v>
      </c>
    </row>
    <row r="2556" spans="1:15">
      <c r="A2556" t="s">
        <v>4</v>
      </c>
      <c r="B2556" s="4" t="s">
        <v>5</v>
      </c>
      <c r="C2556" s="4" t="s">
        <v>7</v>
      </c>
      <c r="D2556" s="4" t="s">
        <v>7</v>
      </c>
      <c r="E2556" s="4" t="s">
        <v>12</v>
      </c>
      <c r="F2556" s="4" t="s">
        <v>11</v>
      </c>
    </row>
    <row r="2557" spans="1:15">
      <c r="A2557" t="n">
        <v>22724</v>
      </c>
      <c r="B2557" s="38" t="n">
        <v>45</v>
      </c>
      <c r="C2557" s="7" t="n">
        <v>11</v>
      </c>
      <c r="D2557" s="7" t="n">
        <v>3</v>
      </c>
      <c r="E2557" s="7" t="n">
        <v>34.5</v>
      </c>
      <c r="F2557" s="7" t="n">
        <v>0</v>
      </c>
    </row>
    <row r="2558" spans="1:15">
      <c r="A2558" t="s">
        <v>4</v>
      </c>
      <c r="B2558" s="4" t="s">
        <v>5</v>
      </c>
      <c r="C2558" s="4" t="s">
        <v>11</v>
      </c>
      <c r="D2558" s="4" t="s">
        <v>7</v>
      </c>
      <c r="E2558" s="4" t="s">
        <v>8</v>
      </c>
      <c r="F2558" s="4" t="s">
        <v>12</v>
      </c>
      <c r="G2558" s="4" t="s">
        <v>12</v>
      </c>
      <c r="H2558" s="4" t="s">
        <v>12</v>
      </c>
    </row>
    <row r="2559" spans="1:15">
      <c r="A2559" t="n">
        <v>22733</v>
      </c>
      <c r="B2559" s="29" t="n">
        <v>48</v>
      </c>
      <c r="C2559" s="7" t="n">
        <v>2</v>
      </c>
      <c r="D2559" s="7" t="n">
        <v>0</v>
      </c>
      <c r="E2559" s="7" t="s">
        <v>148</v>
      </c>
      <c r="F2559" s="7" t="n">
        <v>-1</v>
      </c>
      <c r="G2559" s="7" t="n">
        <v>1</v>
      </c>
      <c r="H2559" s="7" t="n">
        <v>1.40129846432482e-45</v>
      </c>
    </row>
    <row r="2560" spans="1:15">
      <c r="A2560" t="s">
        <v>4</v>
      </c>
      <c r="B2560" s="4" t="s">
        <v>5</v>
      </c>
      <c r="C2560" s="4" t="s">
        <v>11</v>
      </c>
      <c r="D2560" s="4" t="s">
        <v>7</v>
      </c>
      <c r="E2560" s="4" t="s">
        <v>8</v>
      </c>
      <c r="F2560" s="4" t="s">
        <v>12</v>
      </c>
      <c r="G2560" s="4" t="s">
        <v>12</v>
      </c>
      <c r="H2560" s="4" t="s">
        <v>12</v>
      </c>
    </row>
    <row r="2561" spans="1:19">
      <c r="A2561" t="n">
        <v>22762</v>
      </c>
      <c r="B2561" s="29" t="n">
        <v>48</v>
      </c>
      <c r="C2561" s="7" t="n">
        <v>9</v>
      </c>
      <c r="D2561" s="7" t="n">
        <v>0</v>
      </c>
      <c r="E2561" s="7" t="s">
        <v>150</v>
      </c>
      <c r="F2561" s="7" t="n">
        <v>-1</v>
      </c>
      <c r="G2561" s="7" t="n">
        <v>1</v>
      </c>
      <c r="H2561" s="7" t="n">
        <v>1.40129846432482e-45</v>
      </c>
    </row>
    <row r="2562" spans="1:19">
      <c r="A2562" t="s">
        <v>4</v>
      </c>
      <c r="B2562" s="4" t="s">
        <v>5</v>
      </c>
      <c r="C2562" s="4" t="s">
        <v>11</v>
      </c>
      <c r="D2562" s="4" t="s">
        <v>7</v>
      </c>
      <c r="E2562" s="4" t="s">
        <v>8</v>
      </c>
      <c r="F2562" s="4" t="s">
        <v>12</v>
      </c>
      <c r="G2562" s="4" t="s">
        <v>12</v>
      </c>
      <c r="H2562" s="4" t="s">
        <v>12</v>
      </c>
    </row>
    <row r="2563" spans="1:19">
      <c r="A2563" t="n">
        <v>22793</v>
      </c>
      <c r="B2563" s="29" t="n">
        <v>48</v>
      </c>
      <c r="C2563" s="7" t="n">
        <v>7</v>
      </c>
      <c r="D2563" s="7" t="n">
        <v>0</v>
      </c>
      <c r="E2563" s="7" t="s">
        <v>150</v>
      </c>
      <c r="F2563" s="7" t="n">
        <v>-1</v>
      </c>
      <c r="G2563" s="7" t="n">
        <v>1</v>
      </c>
      <c r="H2563" s="7" t="n">
        <v>1.40129846432482e-45</v>
      </c>
    </row>
    <row r="2564" spans="1:19">
      <c r="A2564" t="s">
        <v>4</v>
      </c>
      <c r="B2564" s="4" t="s">
        <v>5</v>
      </c>
      <c r="C2564" s="4" t="s">
        <v>11</v>
      </c>
      <c r="D2564" s="4" t="s">
        <v>7</v>
      </c>
      <c r="E2564" s="4" t="s">
        <v>8</v>
      </c>
      <c r="F2564" s="4" t="s">
        <v>12</v>
      </c>
      <c r="G2564" s="4" t="s">
        <v>12</v>
      </c>
      <c r="H2564" s="4" t="s">
        <v>12</v>
      </c>
    </row>
    <row r="2565" spans="1:19">
      <c r="A2565" t="n">
        <v>22824</v>
      </c>
      <c r="B2565" s="29" t="n">
        <v>48</v>
      </c>
      <c r="C2565" s="7" t="n">
        <v>11</v>
      </c>
      <c r="D2565" s="7" t="n">
        <v>0</v>
      </c>
      <c r="E2565" s="7" t="s">
        <v>149</v>
      </c>
      <c r="F2565" s="7" t="n">
        <v>-1</v>
      </c>
      <c r="G2565" s="7" t="n">
        <v>1</v>
      </c>
      <c r="H2565" s="7" t="n">
        <v>1.40129846432482e-45</v>
      </c>
    </row>
    <row r="2566" spans="1:19">
      <c r="A2566" t="s">
        <v>4</v>
      </c>
      <c r="B2566" s="4" t="s">
        <v>5</v>
      </c>
      <c r="C2566" s="4" t="s">
        <v>11</v>
      </c>
      <c r="D2566" s="4" t="s">
        <v>7</v>
      </c>
      <c r="E2566" s="4" t="s">
        <v>8</v>
      </c>
      <c r="F2566" s="4" t="s">
        <v>12</v>
      </c>
      <c r="G2566" s="4" t="s">
        <v>12</v>
      </c>
      <c r="H2566" s="4" t="s">
        <v>12</v>
      </c>
    </row>
    <row r="2567" spans="1:19">
      <c r="A2567" t="n">
        <v>22852</v>
      </c>
      <c r="B2567" s="29" t="n">
        <v>48</v>
      </c>
      <c r="C2567" s="7" t="n">
        <v>1</v>
      </c>
      <c r="D2567" s="7" t="n">
        <v>0</v>
      </c>
      <c r="E2567" s="7" t="s">
        <v>148</v>
      </c>
      <c r="F2567" s="7" t="n">
        <v>-1</v>
      </c>
      <c r="G2567" s="7" t="n">
        <v>1</v>
      </c>
      <c r="H2567" s="7" t="n">
        <v>1.40129846432482e-45</v>
      </c>
    </row>
    <row r="2568" spans="1:19">
      <c r="A2568" t="s">
        <v>4</v>
      </c>
      <c r="B2568" s="4" t="s">
        <v>5</v>
      </c>
      <c r="C2568" s="4" t="s">
        <v>11</v>
      </c>
      <c r="D2568" s="4" t="s">
        <v>7</v>
      </c>
      <c r="E2568" s="4" t="s">
        <v>8</v>
      </c>
      <c r="F2568" s="4" t="s">
        <v>12</v>
      </c>
      <c r="G2568" s="4" t="s">
        <v>12</v>
      </c>
      <c r="H2568" s="4" t="s">
        <v>12</v>
      </c>
    </row>
    <row r="2569" spans="1:19">
      <c r="A2569" t="n">
        <v>22881</v>
      </c>
      <c r="B2569" s="29" t="n">
        <v>48</v>
      </c>
      <c r="C2569" s="7" t="n">
        <v>5</v>
      </c>
      <c r="D2569" s="7" t="n">
        <v>0</v>
      </c>
      <c r="E2569" s="7" t="s">
        <v>151</v>
      </c>
      <c r="F2569" s="7" t="n">
        <v>-1</v>
      </c>
      <c r="G2569" s="7" t="n">
        <v>1</v>
      </c>
      <c r="H2569" s="7" t="n">
        <v>1.40129846432482e-45</v>
      </c>
    </row>
    <row r="2570" spans="1:19">
      <c r="A2570" t="s">
        <v>4</v>
      </c>
      <c r="B2570" s="4" t="s">
        <v>5</v>
      </c>
      <c r="C2570" s="4" t="s">
        <v>11</v>
      </c>
      <c r="D2570" s="4" t="s">
        <v>7</v>
      </c>
      <c r="E2570" s="4" t="s">
        <v>8</v>
      </c>
      <c r="F2570" s="4" t="s">
        <v>12</v>
      </c>
      <c r="G2570" s="4" t="s">
        <v>12</v>
      </c>
      <c r="H2570" s="4" t="s">
        <v>12</v>
      </c>
    </row>
    <row r="2571" spans="1:19">
      <c r="A2571" t="n">
        <v>22911</v>
      </c>
      <c r="B2571" s="29" t="n">
        <v>48</v>
      </c>
      <c r="C2571" s="7" t="n">
        <v>3</v>
      </c>
      <c r="D2571" s="7" t="n">
        <v>0</v>
      </c>
      <c r="E2571" s="7" t="s">
        <v>149</v>
      </c>
      <c r="F2571" s="7" t="n">
        <v>-1</v>
      </c>
      <c r="G2571" s="7" t="n">
        <v>1</v>
      </c>
      <c r="H2571" s="7" t="n">
        <v>1.40129846432482e-45</v>
      </c>
    </row>
    <row r="2572" spans="1:19">
      <c r="A2572" t="s">
        <v>4</v>
      </c>
      <c r="B2572" s="4" t="s">
        <v>5</v>
      </c>
      <c r="C2572" s="4" t="s">
        <v>11</v>
      </c>
      <c r="D2572" s="4" t="s">
        <v>7</v>
      </c>
      <c r="E2572" s="4" t="s">
        <v>8</v>
      </c>
      <c r="F2572" s="4" t="s">
        <v>12</v>
      </c>
      <c r="G2572" s="4" t="s">
        <v>12</v>
      </c>
      <c r="H2572" s="4" t="s">
        <v>12</v>
      </c>
    </row>
    <row r="2573" spans="1:19">
      <c r="A2573" t="n">
        <v>22939</v>
      </c>
      <c r="B2573" s="29" t="n">
        <v>48</v>
      </c>
      <c r="C2573" s="7" t="n">
        <v>6</v>
      </c>
      <c r="D2573" s="7" t="n">
        <v>0</v>
      </c>
      <c r="E2573" s="7" t="s">
        <v>152</v>
      </c>
      <c r="F2573" s="7" t="n">
        <v>-1</v>
      </c>
      <c r="G2573" s="7" t="n">
        <v>1</v>
      </c>
      <c r="H2573" s="7" t="n">
        <v>1.40129846432482e-45</v>
      </c>
    </row>
    <row r="2574" spans="1:19">
      <c r="A2574" t="s">
        <v>4</v>
      </c>
      <c r="B2574" s="4" t="s">
        <v>5</v>
      </c>
      <c r="C2574" s="4" t="s">
        <v>11</v>
      </c>
      <c r="D2574" s="4" t="s">
        <v>7</v>
      </c>
      <c r="E2574" s="4" t="s">
        <v>8</v>
      </c>
      <c r="F2574" s="4" t="s">
        <v>12</v>
      </c>
      <c r="G2574" s="4" t="s">
        <v>12</v>
      </c>
      <c r="H2574" s="4" t="s">
        <v>12</v>
      </c>
    </row>
    <row r="2575" spans="1:19">
      <c r="A2575" t="n">
        <v>22970</v>
      </c>
      <c r="B2575" s="29" t="n">
        <v>48</v>
      </c>
      <c r="C2575" s="7" t="n">
        <v>9</v>
      </c>
      <c r="D2575" s="7" t="n">
        <v>0</v>
      </c>
      <c r="E2575" s="7" t="s">
        <v>148</v>
      </c>
      <c r="F2575" s="7" t="n">
        <v>-1</v>
      </c>
      <c r="G2575" s="7" t="n">
        <v>1</v>
      </c>
      <c r="H2575" s="7" t="n">
        <v>1.40129846432482e-45</v>
      </c>
    </row>
    <row r="2576" spans="1:19">
      <c r="A2576" t="s">
        <v>4</v>
      </c>
      <c r="B2576" s="4" t="s">
        <v>5</v>
      </c>
      <c r="C2576" s="4" t="s">
        <v>7</v>
      </c>
      <c r="D2576" s="4" t="s">
        <v>11</v>
      </c>
      <c r="E2576" s="4" t="s">
        <v>8</v>
      </c>
      <c r="F2576" s="4" t="s">
        <v>8</v>
      </c>
      <c r="G2576" s="4" t="s">
        <v>8</v>
      </c>
      <c r="H2576" s="4" t="s">
        <v>8</v>
      </c>
    </row>
    <row r="2577" spans="1:8">
      <c r="A2577" t="n">
        <v>22999</v>
      </c>
      <c r="B2577" s="30" t="n">
        <v>51</v>
      </c>
      <c r="C2577" s="7" t="n">
        <v>3</v>
      </c>
      <c r="D2577" s="7" t="n">
        <v>1</v>
      </c>
      <c r="E2577" s="7" t="s">
        <v>254</v>
      </c>
      <c r="F2577" s="7" t="s">
        <v>121</v>
      </c>
      <c r="G2577" s="7" t="s">
        <v>122</v>
      </c>
      <c r="H2577" s="7" t="s">
        <v>123</v>
      </c>
    </row>
    <row r="2578" spans="1:8">
      <c r="A2578" t="s">
        <v>4</v>
      </c>
      <c r="B2578" s="4" t="s">
        <v>5</v>
      </c>
      <c r="C2578" s="4" t="s">
        <v>7</v>
      </c>
      <c r="D2578" s="4" t="s">
        <v>11</v>
      </c>
      <c r="E2578" s="4" t="s">
        <v>8</v>
      </c>
      <c r="F2578" s="4" t="s">
        <v>8</v>
      </c>
      <c r="G2578" s="4" t="s">
        <v>8</v>
      </c>
      <c r="H2578" s="4" t="s">
        <v>8</v>
      </c>
    </row>
    <row r="2579" spans="1:8">
      <c r="A2579" t="n">
        <v>23020</v>
      </c>
      <c r="B2579" s="30" t="n">
        <v>51</v>
      </c>
      <c r="C2579" s="7" t="n">
        <v>3</v>
      </c>
      <c r="D2579" s="7" t="n">
        <v>3</v>
      </c>
      <c r="E2579" s="7" t="s">
        <v>255</v>
      </c>
      <c r="F2579" s="7" t="s">
        <v>121</v>
      </c>
      <c r="G2579" s="7" t="s">
        <v>122</v>
      </c>
      <c r="H2579" s="7" t="s">
        <v>123</v>
      </c>
    </row>
    <row r="2580" spans="1:8">
      <c r="A2580" t="s">
        <v>4</v>
      </c>
      <c r="B2580" s="4" t="s">
        <v>5</v>
      </c>
      <c r="C2580" s="4" t="s">
        <v>7</v>
      </c>
      <c r="D2580" s="4" t="s">
        <v>7</v>
      </c>
      <c r="E2580" s="4" t="s">
        <v>12</v>
      </c>
      <c r="F2580" s="4" t="s">
        <v>12</v>
      </c>
      <c r="G2580" s="4" t="s">
        <v>12</v>
      </c>
      <c r="H2580" s="4" t="s">
        <v>11</v>
      </c>
    </row>
    <row r="2581" spans="1:8">
      <c r="A2581" t="n">
        <v>23041</v>
      </c>
      <c r="B2581" s="38" t="n">
        <v>45</v>
      </c>
      <c r="C2581" s="7" t="n">
        <v>2</v>
      </c>
      <c r="D2581" s="7" t="n">
        <v>3</v>
      </c>
      <c r="E2581" s="7" t="n">
        <v>0.280000001192093</v>
      </c>
      <c r="F2581" s="7" t="n">
        <v>5</v>
      </c>
      <c r="G2581" s="7" t="n">
        <v>-193.410003662109</v>
      </c>
      <c r="H2581" s="7" t="n">
        <v>5000</v>
      </c>
    </row>
    <row r="2582" spans="1:8">
      <c r="A2582" t="s">
        <v>4</v>
      </c>
      <c r="B2582" s="4" t="s">
        <v>5</v>
      </c>
      <c r="C2582" s="4" t="s">
        <v>7</v>
      </c>
      <c r="D2582" s="4" t="s">
        <v>7</v>
      </c>
      <c r="E2582" s="4" t="s">
        <v>12</v>
      </c>
      <c r="F2582" s="4" t="s">
        <v>12</v>
      </c>
      <c r="G2582" s="4" t="s">
        <v>12</v>
      </c>
      <c r="H2582" s="4" t="s">
        <v>11</v>
      </c>
      <c r="I2582" s="4" t="s">
        <v>7</v>
      </c>
    </row>
    <row r="2583" spans="1:8">
      <c r="A2583" t="n">
        <v>23058</v>
      </c>
      <c r="B2583" s="38" t="n">
        <v>45</v>
      </c>
      <c r="C2583" s="7" t="n">
        <v>4</v>
      </c>
      <c r="D2583" s="7" t="n">
        <v>3</v>
      </c>
      <c r="E2583" s="7" t="n">
        <v>351.970001220703</v>
      </c>
      <c r="F2583" s="7" t="n">
        <v>179.429992675781</v>
      </c>
      <c r="G2583" s="7" t="n">
        <v>14</v>
      </c>
      <c r="H2583" s="7" t="n">
        <v>5000</v>
      </c>
      <c r="I2583" s="7" t="n">
        <v>1</v>
      </c>
    </row>
    <row r="2584" spans="1:8">
      <c r="A2584" t="s">
        <v>4</v>
      </c>
      <c r="B2584" s="4" t="s">
        <v>5</v>
      </c>
      <c r="C2584" s="4" t="s">
        <v>7</v>
      </c>
      <c r="D2584" s="4" t="s">
        <v>7</v>
      </c>
      <c r="E2584" s="4" t="s">
        <v>12</v>
      </c>
      <c r="F2584" s="4" t="s">
        <v>11</v>
      </c>
    </row>
    <row r="2585" spans="1:8">
      <c r="A2585" t="n">
        <v>23076</v>
      </c>
      <c r="B2585" s="38" t="n">
        <v>45</v>
      </c>
      <c r="C2585" s="7" t="n">
        <v>5</v>
      </c>
      <c r="D2585" s="7" t="n">
        <v>3</v>
      </c>
      <c r="E2585" s="7" t="n">
        <v>9.89999961853027</v>
      </c>
      <c r="F2585" s="7" t="n">
        <v>5000</v>
      </c>
    </row>
    <row r="2586" spans="1:8">
      <c r="A2586" t="s">
        <v>4</v>
      </c>
      <c r="B2586" s="4" t="s">
        <v>5</v>
      </c>
      <c r="C2586" s="4" t="s">
        <v>7</v>
      </c>
      <c r="D2586" s="4" t="s">
        <v>7</v>
      </c>
      <c r="E2586" s="4" t="s">
        <v>12</v>
      </c>
      <c r="F2586" s="4" t="s">
        <v>11</v>
      </c>
    </row>
    <row r="2587" spans="1:8">
      <c r="A2587" t="n">
        <v>23085</v>
      </c>
      <c r="B2587" s="38" t="n">
        <v>45</v>
      </c>
      <c r="C2587" s="7" t="n">
        <v>11</v>
      </c>
      <c r="D2587" s="7" t="n">
        <v>3</v>
      </c>
      <c r="E2587" s="7" t="n">
        <v>33.2999992370605</v>
      </c>
      <c r="F2587" s="7" t="n">
        <v>5000</v>
      </c>
    </row>
    <row r="2588" spans="1:8">
      <c r="A2588" t="s">
        <v>4</v>
      </c>
      <c r="B2588" s="4" t="s">
        <v>5</v>
      </c>
      <c r="C2588" s="4" t="s">
        <v>11</v>
      </c>
      <c r="D2588" s="4" t="s">
        <v>7</v>
      </c>
      <c r="E2588" s="4" t="s">
        <v>8</v>
      </c>
      <c r="F2588" s="4" t="s">
        <v>12</v>
      </c>
      <c r="G2588" s="4" t="s">
        <v>12</v>
      </c>
      <c r="H2588" s="4" t="s">
        <v>12</v>
      </c>
    </row>
    <row r="2589" spans="1:8">
      <c r="A2589" t="n">
        <v>23094</v>
      </c>
      <c r="B2589" s="29" t="n">
        <v>48</v>
      </c>
      <c r="C2589" s="7" t="n">
        <v>4</v>
      </c>
      <c r="D2589" s="7" t="n">
        <v>0</v>
      </c>
      <c r="E2589" s="7" t="s">
        <v>148</v>
      </c>
      <c r="F2589" s="7" t="n">
        <v>-1</v>
      </c>
      <c r="G2589" s="7" t="n">
        <v>1</v>
      </c>
      <c r="H2589" s="7" t="n">
        <v>0</v>
      </c>
    </row>
    <row r="2590" spans="1:8">
      <c r="A2590" t="s">
        <v>4</v>
      </c>
      <c r="B2590" s="4" t="s">
        <v>5</v>
      </c>
      <c r="C2590" s="4" t="s">
        <v>11</v>
      </c>
    </row>
    <row r="2591" spans="1:8">
      <c r="A2591" t="n">
        <v>23123</v>
      </c>
      <c r="B2591" s="25" t="n">
        <v>16</v>
      </c>
      <c r="C2591" s="7" t="n">
        <v>1000</v>
      </c>
    </row>
    <row r="2592" spans="1:8">
      <c r="A2592" t="s">
        <v>4</v>
      </c>
      <c r="B2592" s="4" t="s">
        <v>5</v>
      </c>
      <c r="C2592" s="4" t="s">
        <v>7</v>
      </c>
      <c r="D2592" s="4" t="s">
        <v>7</v>
      </c>
      <c r="E2592" s="4" t="s">
        <v>7</v>
      </c>
      <c r="F2592" s="4" t="s">
        <v>7</v>
      </c>
    </row>
    <row r="2593" spans="1:9">
      <c r="A2593" t="n">
        <v>23126</v>
      </c>
      <c r="B2593" s="16" t="n">
        <v>14</v>
      </c>
      <c r="C2593" s="7" t="n">
        <v>0</v>
      </c>
      <c r="D2593" s="7" t="n">
        <v>1</v>
      </c>
      <c r="E2593" s="7" t="n">
        <v>0</v>
      </c>
      <c r="F2593" s="7" t="n">
        <v>0</v>
      </c>
    </row>
    <row r="2594" spans="1:9">
      <c r="A2594" t="s">
        <v>4</v>
      </c>
      <c r="B2594" s="4" t="s">
        <v>5</v>
      </c>
      <c r="C2594" s="4" t="s">
        <v>7</v>
      </c>
      <c r="D2594" s="4" t="s">
        <v>11</v>
      </c>
      <c r="E2594" s="4" t="s">
        <v>8</v>
      </c>
    </row>
    <row r="2595" spans="1:9">
      <c r="A2595" t="n">
        <v>23131</v>
      </c>
      <c r="B2595" s="30" t="n">
        <v>51</v>
      </c>
      <c r="C2595" s="7" t="n">
        <v>4</v>
      </c>
      <c r="D2595" s="7" t="n">
        <v>4</v>
      </c>
      <c r="E2595" s="7" t="s">
        <v>256</v>
      </c>
    </row>
    <row r="2596" spans="1:9">
      <c r="A2596" t="s">
        <v>4</v>
      </c>
      <c r="B2596" s="4" t="s">
        <v>5</v>
      </c>
      <c r="C2596" s="4" t="s">
        <v>11</v>
      </c>
    </row>
    <row r="2597" spans="1:9">
      <c r="A2597" t="n">
        <v>23144</v>
      </c>
      <c r="B2597" s="25" t="n">
        <v>16</v>
      </c>
      <c r="C2597" s="7" t="n">
        <v>0</v>
      </c>
    </row>
    <row r="2598" spans="1:9">
      <c r="A2598" t="s">
        <v>4</v>
      </c>
      <c r="B2598" s="4" t="s">
        <v>5</v>
      </c>
      <c r="C2598" s="4" t="s">
        <v>11</v>
      </c>
      <c r="D2598" s="4" t="s">
        <v>7</v>
      </c>
      <c r="E2598" s="4" t="s">
        <v>13</v>
      </c>
      <c r="F2598" s="4" t="s">
        <v>185</v>
      </c>
      <c r="G2598" s="4" t="s">
        <v>7</v>
      </c>
      <c r="H2598" s="4" t="s">
        <v>7</v>
      </c>
    </row>
    <row r="2599" spans="1:9">
      <c r="A2599" t="n">
        <v>23147</v>
      </c>
      <c r="B2599" s="44" t="n">
        <v>26</v>
      </c>
      <c r="C2599" s="7" t="n">
        <v>4</v>
      </c>
      <c r="D2599" s="7" t="n">
        <v>17</v>
      </c>
      <c r="E2599" s="7" t="n">
        <v>7433</v>
      </c>
      <c r="F2599" s="7" t="s">
        <v>257</v>
      </c>
      <c r="G2599" s="7" t="n">
        <v>2</v>
      </c>
      <c r="H2599" s="7" t="n">
        <v>0</v>
      </c>
    </row>
    <row r="2600" spans="1:9">
      <c r="A2600" t="s">
        <v>4</v>
      </c>
      <c r="B2600" s="4" t="s">
        <v>5</v>
      </c>
    </row>
    <row r="2601" spans="1:9">
      <c r="A2601" t="n">
        <v>23173</v>
      </c>
      <c r="B2601" s="45" t="n">
        <v>28</v>
      </c>
    </row>
    <row r="2602" spans="1:9">
      <c r="A2602" t="s">
        <v>4</v>
      </c>
      <c r="B2602" s="4" t="s">
        <v>5</v>
      </c>
      <c r="C2602" s="4" t="s">
        <v>7</v>
      </c>
      <c r="D2602" s="4" t="s">
        <v>11</v>
      </c>
      <c r="E2602" s="4" t="s">
        <v>8</v>
      </c>
    </row>
    <row r="2603" spans="1:9">
      <c r="A2603" t="n">
        <v>23174</v>
      </c>
      <c r="B2603" s="30" t="n">
        <v>51</v>
      </c>
      <c r="C2603" s="7" t="n">
        <v>4</v>
      </c>
      <c r="D2603" s="7" t="n">
        <v>6</v>
      </c>
      <c r="E2603" s="7" t="s">
        <v>201</v>
      </c>
    </row>
    <row r="2604" spans="1:9">
      <c r="A2604" t="s">
        <v>4</v>
      </c>
      <c r="B2604" s="4" t="s">
        <v>5</v>
      </c>
      <c r="C2604" s="4" t="s">
        <v>11</v>
      </c>
    </row>
    <row r="2605" spans="1:9">
      <c r="A2605" t="n">
        <v>23187</v>
      </c>
      <c r="B2605" s="25" t="n">
        <v>16</v>
      </c>
      <c r="C2605" s="7" t="n">
        <v>0</v>
      </c>
    </row>
    <row r="2606" spans="1:9">
      <c r="A2606" t="s">
        <v>4</v>
      </c>
      <c r="B2606" s="4" t="s">
        <v>5</v>
      </c>
      <c r="C2606" s="4" t="s">
        <v>11</v>
      </c>
      <c r="D2606" s="4" t="s">
        <v>7</v>
      </c>
      <c r="E2606" s="4" t="s">
        <v>13</v>
      </c>
      <c r="F2606" s="4" t="s">
        <v>185</v>
      </c>
      <c r="G2606" s="4" t="s">
        <v>7</v>
      </c>
      <c r="H2606" s="4" t="s">
        <v>7</v>
      </c>
    </row>
    <row r="2607" spans="1:9">
      <c r="A2607" t="n">
        <v>23190</v>
      </c>
      <c r="B2607" s="44" t="n">
        <v>26</v>
      </c>
      <c r="C2607" s="7" t="n">
        <v>6</v>
      </c>
      <c r="D2607" s="7" t="n">
        <v>17</v>
      </c>
      <c r="E2607" s="7" t="n">
        <v>8461</v>
      </c>
      <c r="F2607" s="7" t="s">
        <v>258</v>
      </c>
      <c r="G2607" s="7" t="n">
        <v>2</v>
      </c>
      <c r="H2607" s="7" t="n">
        <v>0</v>
      </c>
    </row>
    <row r="2608" spans="1:9">
      <c r="A2608" t="s">
        <v>4</v>
      </c>
      <c r="B2608" s="4" t="s">
        <v>5</v>
      </c>
    </row>
    <row r="2609" spans="1:8">
      <c r="A2609" t="n">
        <v>23241</v>
      </c>
      <c r="B2609" s="45" t="n">
        <v>28</v>
      </c>
    </row>
    <row r="2610" spans="1:8">
      <c r="A2610" t="s">
        <v>4</v>
      </c>
      <c r="B2610" s="4" t="s">
        <v>5</v>
      </c>
      <c r="C2610" s="4" t="s">
        <v>13</v>
      </c>
    </row>
    <row r="2611" spans="1:8">
      <c r="A2611" t="n">
        <v>23242</v>
      </c>
      <c r="B2611" s="55" t="n">
        <v>15</v>
      </c>
      <c r="C2611" s="7" t="n">
        <v>256</v>
      </c>
    </row>
    <row r="2612" spans="1:8">
      <c r="A2612" t="s">
        <v>4</v>
      </c>
      <c r="B2612" s="4" t="s">
        <v>5</v>
      </c>
      <c r="C2612" s="4" t="s">
        <v>7</v>
      </c>
      <c r="D2612" s="4" t="s">
        <v>11</v>
      </c>
      <c r="E2612" s="4" t="s">
        <v>8</v>
      </c>
    </row>
    <row r="2613" spans="1:8">
      <c r="A2613" t="n">
        <v>23247</v>
      </c>
      <c r="B2613" s="30" t="n">
        <v>51</v>
      </c>
      <c r="C2613" s="7" t="n">
        <v>4</v>
      </c>
      <c r="D2613" s="7" t="n">
        <v>5</v>
      </c>
      <c r="E2613" s="7" t="s">
        <v>256</v>
      </c>
    </row>
    <row r="2614" spans="1:8">
      <c r="A2614" t="s">
        <v>4</v>
      </c>
      <c r="B2614" s="4" t="s">
        <v>5</v>
      </c>
      <c r="C2614" s="4" t="s">
        <v>11</v>
      </c>
    </row>
    <row r="2615" spans="1:8">
      <c r="A2615" t="n">
        <v>23260</v>
      </c>
      <c r="B2615" s="25" t="n">
        <v>16</v>
      </c>
      <c r="C2615" s="7" t="n">
        <v>0</v>
      </c>
    </row>
    <row r="2616" spans="1:8">
      <c r="A2616" t="s">
        <v>4</v>
      </c>
      <c r="B2616" s="4" t="s">
        <v>5</v>
      </c>
      <c r="C2616" s="4" t="s">
        <v>11</v>
      </c>
      <c r="D2616" s="4" t="s">
        <v>7</v>
      </c>
      <c r="E2616" s="4" t="s">
        <v>13</v>
      </c>
      <c r="F2616" s="4" t="s">
        <v>185</v>
      </c>
      <c r="G2616" s="4" t="s">
        <v>7</v>
      </c>
      <c r="H2616" s="4" t="s">
        <v>7</v>
      </c>
    </row>
    <row r="2617" spans="1:8">
      <c r="A2617" t="n">
        <v>23263</v>
      </c>
      <c r="B2617" s="44" t="n">
        <v>26</v>
      </c>
      <c r="C2617" s="7" t="n">
        <v>5</v>
      </c>
      <c r="D2617" s="7" t="n">
        <v>17</v>
      </c>
      <c r="E2617" s="7" t="n">
        <v>3437</v>
      </c>
      <c r="F2617" s="7" t="s">
        <v>259</v>
      </c>
      <c r="G2617" s="7" t="n">
        <v>2</v>
      </c>
      <c r="H2617" s="7" t="n">
        <v>0</v>
      </c>
    </row>
    <row r="2618" spans="1:8">
      <c r="A2618" t="s">
        <v>4</v>
      </c>
      <c r="B2618" s="4" t="s">
        <v>5</v>
      </c>
    </row>
    <row r="2619" spans="1:8">
      <c r="A2619" t="n">
        <v>23347</v>
      </c>
      <c r="B2619" s="45" t="n">
        <v>28</v>
      </c>
    </row>
    <row r="2620" spans="1:8">
      <c r="A2620" t="s">
        <v>4</v>
      </c>
      <c r="B2620" s="4" t="s">
        <v>5</v>
      </c>
      <c r="C2620" s="4" t="s">
        <v>7</v>
      </c>
      <c r="D2620" s="4" t="s">
        <v>11</v>
      </c>
      <c r="E2620" s="4" t="s">
        <v>8</v>
      </c>
    </row>
    <row r="2621" spans="1:8">
      <c r="A2621" t="n">
        <v>23348</v>
      </c>
      <c r="B2621" s="30" t="n">
        <v>51</v>
      </c>
      <c r="C2621" s="7" t="n">
        <v>4</v>
      </c>
      <c r="D2621" s="7" t="n">
        <v>7032</v>
      </c>
      <c r="E2621" s="7" t="s">
        <v>204</v>
      </c>
    </row>
    <row r="2622" spans="1:8">
      <c r="A2622" t="s">
        <v>4</v>
      </c>
      <c r="B2622" s="4" t="s">
        <v>5</v>
      </c>
      <c r="C2622" s="4" t="s">
        <v>11</v>
      </c>
    </row>
    <row r="2623" spans="1:8">
      <c r="A2623" t="n">
        <v>23361</v>
      </c>
      <c r="B2623" s="25" t="n">
        <v>16</v>
      </c>
      <c r="C2623" s="7" t="n">
        <v>0</v>
      </c>
    </row>
    <row r="2624" spans="1:8">
      <c r="A2624" t="s">
        <v>4</v>
      </c>
      <c r="B2624" s="4" t="s">
        <v>5</v>
      </c>
      <c r="C2624" s="4" t="s">
        <v>11</v>
      </c>
      <c r="D2624" s="4" t="s">
        <v>7</v>
      </c>
      <c r="E2624" s="4" t="s">
        <v>13</v>
      </c>
      <c r="F2624" s="4" t="s">
        <v>185</v>
      </c>
      <c r="G2624" s="4" t="s">
        <v>7</v>
      </c>
      <c r="H2624" s="4" t="s">
        <v>7</v>
      </c>
    </row>
    <row r="2625" spans="1:8">
      <c r="A2625" t="n">
        <v>23364</v>
      </c>
      <c r="B2625" s="44" t="n">
        <v>26</v>
      </c>
      <c r="C2625" s="7" t="n">
        <v>7032</v>
      </c>
      <c r="D2625" s="7" t="n">
        <v>17</v>
      </c>
      <c r="E2625" s="7" t="n">
        <v>18505</v>
      </c>
      <c r="F2625" s="7" t="s">
        <v>260</v>
      </c>
      <c r="G2625" s="7" t="n">
        <v>2</v>
      </c>
      <c r="H2625" s="7" t="n">
        <v>0</v>
      </c>
    </row>
    <row r="2626" spans="1:8">
      <c r="A2626" t="s">
        <v>4</v>
      </c>
      <c r="B2626" s="4" t="s">
        <v>5</v>
      </c>
    </row>
    <row r="2627" spans="1:8">
      <c r="A2627" t="n">
        <v>23395</v>
      </c>
      <c r="B2627" s="45" t="n">
        <v>28</v>
      </c>
    </row>
    <row r="2628" spans="1:8">
      <c r="A2628" t="s">
        <v>4</v>
      </c>
      <c r="B2628" s="4" t="s">
        <v>5</v>
      </c>
      <c r="C2628" s="4" t="s">
        <v>11</v>
      </c>
      <c r="D2628" s="4" t="s">
        <v>7</v>
      </c>
    </row>
    <row r="2629" spans="1:8">
      <c r="A2629" t="n">
        <v>23396</v>
      </c>
      <c r="B2629" s="48" t="n">
        <v>89</v>
      </c>
      <c r="C2629" s="7" t="n">
        <v>65533</v>
      </c>
      <c r="D2629" s="7" t="n">
        <v>1</v>
      </c>
    </row>
    <row r="2630" spans="1:8">
      <c r="A2630" t="s">
        <v>4</v>
      </c>
      <c r="B2630" s="4" t="s">
        <v>5</v>
      </c>
      <c r="C2630" s="4" t="s">
        <v>7</v>
      </c>
      <c r="D2630" s="4" t="s">
        <v>11</v>
      </c>
      <c r="E2630" s="4" t="s">
        <v>11</v>
      </c>
      <c r="F2630" s="4" t="s">
        <v>7</v>
      </c>
    </row>
    <row r="2631" spans="1:8">
      <c r="A2631" t="n">
        <v>23400</v>
      </c>
      <c r="B2631" s="47" t="n">
        <v>25</v>
      </c>
      <c r="C2631" s="7" t="n">
        <v>1</v>
      </c>
      <c r="D2631" s="7" t="n">
        <v>65535</v>
      </c>
      <c r="E2631" s="7" t="n">
        <v>65535</v>
      </c>
      <c r="F2631" s="7" t="n">
        <v>0</v>
      </c>
    </row>
    <row r="2632" spans="1:8">
      <c r="A2632" t="s">
        <v>4</v>
      </c>
      <c r="B2632" s="4" t="s">
        <v>5</v>
      </c>
      <c r="C2632" s="4" t="s">
        <v>7</v>
      </c>
      <c r="D2632" s="4" t="s">
        <v>7</v>
      </c>
      <c r="E2632" s="4" t="s">
        <v>12</v>
      </c>
      <c r="F2632" s="4" t="s">
        <v>11</v>
      </c>
    </row>
    <row r="2633" spans="1:8">
      <c r="A2633" t="n">
        <v>23407</v>
      </c>
      <c r="B2633" s="38" t="n">
        <v>45</v>
      </c>
      <c r="C2633" s="7" t="n">
        <v>5</v>
      </c>
      <c r="D2633" s="7" t="n">
        <v>3</v>
      </c>
      <c r="E2633" s="7" t="n">
        <v>6.69999980926514</v>
      </c>
      <c r="F2633" s="7" t="n">
        <v>4000</v>
      </c>
    </row>
    <row r="2634" spans="1:8">
      <c r="A2634" t="s">
        <v>4</v>
      </c>
      <c r="B2634" s="4" t="s">
        <v>5</v>
      </c>
      <c r="C2634" s="4" t="s">
        <v>11</v>
      </c>
      <c r="D2634" s="4" t="s">
        <v>7</v>
      </c>
      <c r="E2634" s="4" t="s">
        <v>8</v>
      </c>
      <c r="F2634" s="4" t="s">
        <v>12</v>
      </c>
      <c r="G2634" s="4" t="s">
        <v>12</v>
      </c>
      <c r="H2634" s="4" t="s">
        <v>12</v>
      </c>
    </row>
    <row r="2635" spans="1:8">
      <c r="A2635" t="n">
        <v>23416</v>
      </c>
      <c r="B2635" s="29" t="n">
        <v>48</v>
      </c>
      <c r="C2635" s="7" t="n">
        <v>7033</v>
      </c>
      <c r="D2635" s="7" t="n">
        <v>0</v>
      </c>
      <c r="E2635" s="7" t="s">
        <v>142</v>
      </c>
      <c r="F2635" s="7" t="n">
        <v>-1</v>
      </c>
      <c r="G2635" s="7" t="n">
        <v>1</v>
      </c>
      <c r="H2635" s="7" t="n">
        <v>0</v>
      </c>
    </row>
    <row r="2636" spans="1:8">
      <c r="A2636" t="s">
        <v>4</v>
      </c>
      <c r="B2636" s="4" t="s">
        <v>5</v>
      </c>
      <c r="C2636" s="4" t="s">
        <v>7</v>
      </c>
      <c r="D2636" s="4" t="s">
        <v>11</v>
      </c>
      <c r="E2636" s="4" t="s">
        <v>12</v>
      </c>
      <c r="F2636" s="4" t="s">
        <v>11</v>
      </c>
      <c r="G2636" s="4" t="s">
        <v>13</v>
      </c>
      <c r="H2636" s="4" t="s">
        <v>13</v>
      </c>
      <c r="I2636" s="4" t="s">
        <v>11</v>
      </c>
      <c r="J2636" s="4" t="s">
        <v>11</v>
      </c>
      <c r="K2636" s="4" t="s">
        <v>13</v>
      </c>
      <c r="L2636" s="4" t="s">
        <v>13</v>
      </c>
      <c r="M2636" s="4" t="s">
        <v>13</v>
      </c>
      <c r="N2636" s="4" t="s">
        <v>13</v>
      </c>
      <c r="O2636" s="4" t="s">
        <v>8</v>
      </c>
    </row>
    <row r="2637" spans="1:8">
      <c r="A2637" t="n">
        <v>23443</v>
      </c>
      <c r="B2637" s="9" t="n">
        <v>50</v>
      </c>
      <c r="C2637" s="7" t="n">
        <v>0</v>
      </c>
      <c r="D2637" s="7" t="n">
        <v>4427</v>
      </c>
      <c r="E2637" s="7" t="n">
        <v>0.699999988079071</v>
      </c>
      <c r="F2637" s="7" t="n">
        <v>100</v>
      </c>
      <c r="G2637" s="7" t="n">
        <v>0</v>
      </c>
      <c r="H2637" s="7" t="n">
        <v>0</v>
      </c>
      <c r="I2637" s="7" t="n">
        <v>0</v>
      </c>
      <c r="J2637" s="7" t="n">
        <v>65533</v>
      </c>
      <c r="K2637" s="7" t="n">
        <v>0</v>
      </c>
      <c r="L2637" s="7" t="n">
        <v>0</v>
      </c>
      <c r="M2637" s="7" t="n">
        <v>0</v>
      </c>
      <c r="N2637" s="7" t="n">
        <v>0</v>
      </c>
      <c r="O2637" s="7" t="s">
        <v>14</v>
      </c>
    </row>
    <row r="2638" spans="1:8">
      <c r="A2638" t="s">
        <v>4</v>
      </c>
      <c r="B2638" s="4" t="s">
        <v>5</v>
      </c>
      <c r="C2638" s="4" t="s">
        <v>11</v>
      </c>
    </row>
    <row r="2639" spans="1:8">
      <c r="A2639" t="n">
        <v>23482</v>
      </c>
      <c r="B2639" s="25" t="n">
        <v>16</v>
      </c>
      <c r="C2639" s="7" t="n">
        <v>2000</v>
      </c>
    </row>
    <row r="2640" spans="1:8">
      <c r="A2640" t="s">
        <v>4</v>
      </c>
      <c r="B2640" s="4" t="s">
        <v>5</v>
      </c>
      <c r="C2640" s="4" t="s">
        <v>7</v>
      </c>
      <c r="D2640" s="4" t="s">
        <v>11</v>
      </c>
      <c r="E2640" s="4" t="s">
        <v>12</v>
      </c>
      <c r="F2640" s="4" t="s">
        <v>11</v>
      </c>
      <c r="G2640" s="4" t="s">
        <v>13</v>
      </c>
      <c r="H2640" s="4" t="s">
        <v>13</v>
      </c>
      <c r="I2640" s="4" t="s">
        <v>11</v>
      </c>
      <c r="J2640" s="4" t="s">
        <v>11</v>
      </c>
      <c r="K2640" s="4" t="s">
        <v>13</v>
      </c>
      <c r="L2640" s="4" t="s">
        <v>13</v>
      </c>
      <c r="M2640" s="4" t="s">
        <v>13</v>
      </c>
      <c r="N2640" s="4" t="s">
        <v>13</v>
      </c>
      <c r="O2640" s="4" t="s">
        <v>8</v>
      </c>
    </row>
    <row r="2641" spans="1:15">
      <c r="A2641" t="n">
        <v>23485</v>
      </c>
      <c r="B2641" s="9" t="n">
        <v>50</v>
      </c>
      <c r="C2641" s="7" t="n">
        <v>0</v>
      </c>
      <c r="D2641" s="7" t="n">
        <v>4416</v>
      </c>
      <c r="E2641" s="7" t="n">
        <v>1</v>
      </c>
      <c r="F2641" s="7" t="n">
        <v>0</v>
      </c>
      <c r="G2641" s="7" t="n">
        <v>0</v>
      </c>
      <c r="H2641" s="7" t="n">
        <v>0</v>
      </c>
      <c r="I2641" s="7" t="n">
        <v>0</v>
      </c>
      <c r="J2641" s="7" t="n">
        <v>65533</v>
      </c>
      <c r="K2641" s="7" t="n">
        <v>0</v>
      </c>
      <c r="L2641" s="7" t="n">
        <v>0</v>
      </c>
      <c r="M2641" s="7" t="n">
        <v>0</v>
      </c>
      <c r="N2641" s="7" t="n">
        <v>0</v>
      </c>
      <c r="O2641" s="7" t="s">
        <v>14</v>
      </c>
    </row>
    <row r="2642" spans="1:15">
      <c r="A2642" t="s">
        <v>4</v>
      </c>
      <c r="B2642" s="4" t="s">
        <v>5</v>
      </c>
      <c r="C2642" s="4" t="s">
        <v>7</v>
      </c>
      <c r="D2642" s="4" t="s">
        <v>11</v>
      </c>
      <c r="E2642" s="4" t="s">
        <v>12</v>
      </c>
      <c r="F2642" s="4" t="s">
        <v>11</v>
      </c>
      <c r="G2642" s="4" t="s">
        <v>13</v>
      </c>
      <c r="H2642" s="4" t="s">
        <v>13</v>
      </c>
      <c r="I2642" s="4" t="s">
        <v>11</v>
      </c>
      <c r="J2642" s="4" t="s">
        <v>11</v>
      </c>
      <c r="K2642" s="4" t="s">
        <v>13</v>
      </c>
      <c r="L2642" s="4" t="s">
        <v>13</v>
      </c>
      <c r="M2642" s="4" t="s">
        <v>13</v>
      </c>
      <c r="N2642" s="4" t="s">
        <v>13</v>
      </c>
      <c r="O2642" s="4" t="s">
        <v>8</v>
      </c>
    </row>
    <row r="2643" spans="1:15">
      <c r="A2643" t="n">
        <v>23524</v>
      </c>
      <c r="B2643" s="9" t="n">
        <v>50</v>
      </c>
      <c r="C2643" s="7" t="n">
        <v>0</v>
      </c>
      <c r="D2643" s="7" t="n">
        <v>4211</v>
      </c>
      <c r="E2643" s="7" t="n">
        <v>1</v>
      </c>
      <c r="F2643" s="7" t="n">
        <v>0</v>
      </c>
      <c r="G2643" s="7" t="n">
        <v>0</v>
      </c>
      <c r="H2643" s="7" t="n">
        <v>-1065353216</v>
      </c>
      <c r="I2643" s="7" t="n">
        <v>0</v>
      </c>
      <c r="J2643" s="7" t="n">
        <v>65533</v>
      </c>
      <c r="K2643" s="7" t="n">
        <v>0</v>
      </c>
      <c r="L2643" s="7" t="n">
        <v>0</v>
      </c>
      <c r="M2643" s="7" t="n">
        <v>0</v>
      </c>
      <c r="N2643" s="7" t="n">
        <v>0</v>
      </c>
      <c r="O2643" s="7" t="s">
        <v>14</v>
      </c>
    </row>
    <row r="2644" spans="1:15">
      <c r="A2644" t="s">
        <v>4</v>
      </c>
      <c r="B2644" s="4" t="s">
        <v>5</v>
      </c>
      <c r="C2644" s="4" t="s">
        <v>7</v>
      </c>
      <c r="D2644" s="4" t="s">
        <v>11</v>
      </c>
      <c r="E2644" s="4" t="s">
        <v>12</v>
      </c>
      <c r="F2644" s="4" t="s">
        <v>11</v>
      </c>
      <c r="G2644" s="4" t="s">
        <v>13</v>
      </c>
      <c r="H2644" s="4" t="s">
        <v>13</v>
      </c>
      <c r="I2644" s="4" t="s">
        <v>11</v>
      </c>
      <c r="J2644" s="4" t="s">
        <v>11</v>
      </c>
      <c r="K2644" s="4" t="s">
        <v>13</v>
      </c>
      <c r="L2644" s="4" t="s">
        <v>13</v>
      </c>
      <c r="M2644" s="4" t="s">
        <v>13</v>
      </c>
      <c r="N2644" s="4" t="s">
        <v>13</v>
      </c>
      <c r="O2644" s="4" t="s">
        <v>8</v>
      </c>
    </row>
    <row r="2645" spans="1:15">
      <c r="A2645" t="n">
        <v>23563</v>
      </c>
      <c r="B2645" s="9" t="n">
        <v>50</v>
      </c>
      <c r="C2645" s="7" t="n">
        <v>0</v>
      </c>
      <c r="D2645" s="7" t="n">
        <v>4313</v>
      </c>
      <c r="E2645" s="7" t="n">
        <v>1</v>
      </c>
      <c r="F2645" s="7" t="n">
        <v>0</v>
      </c>
      <c r="G2645" s="7" t="n">
        <v>0</v>
      </c>
      <c r="H2645" s="7" t="n">
        <v>-1065353216</v>
      </c>
      <c r="I2645" s="7" t="n">
        <v>0</v>
      </c>
      <c r="J2645" s="7" t="n">
        <v>65533</v>
      </c>
      <c r="K2645" s="7" t="n">
        <v>0</v>
      </c>
      <c r="L2645" s="7" t="n">
        <v>0</v>
      </c>
      <c r="M2645" s="7" t="n">
        <v>0</v>
      </c>
      <c r="N2645" s="7" t="n">
        <v>0</v>
      </c>
      <c r="O2645" s="7" t="s">
        <v>14</v>
      </c>
    </row>
    <row r="2646" spans="1:15">
      <c r="A2646" t="s">
        <v>4</v>
      </c>
      <c r="B2646" s="4" t="s">
        <v>5</v>
      </c>
      <c r="C2646" s="4" t="s">
        <v>7</v>
      </c>
      <c r="D2646" s="4" t="s">
        <v>13</v>
      </c>
      <c r="E2646" s="4" t="s">
        <v>13</v>
      </c>
      <c r="F2646" s="4" t="s">
        <v>13</v>
      </c>
    </row>
    <row r="2647" spans="1:15">
      <c r="A2647" t="n">
        <v>23602</v>
      </c>
      <c r="B2647" s="9" t="n">
        <v>50</v>
      </c>
      <c r="C2647" s="7" t="n">
        <v>255</v>
      </c>
      <c r="D2647" s="7" t="n">
        <v>1053609165</v>
      </c>
      <c r="E2647" s="7" t="n">
        <v>1065353216</v>
      </c>
      <c r="F2647" s="7" t="n">
        <v>1045220557</v>
      </c>
    </row>
    <row r="2648" spans="1:15">
      <c r="A2648" t="s">
        <v>4</v>
      </c>
      <c r="B2648" s="4" t="s">
        <v>5</v>
      </c>
      <c r="C2648" s="4" t="s">
        <v>7</v>
      </c>
      <c r="D2648" s="4" t="s">
        <v>12</v>
      </c>
      <c r="E2648" s="4" t="s">
        <v>12</v>
      </c>
      <c r="F2648" s="4" t="s">
        <v>12</v>
      </c>
    </row>
    <row r="2649" spans="1:15">
      <c r="A2649" t="n">
        <v>23616</v>
      </c>
      <c r="B2649" s="38" t="n">
        <v>45</v>
      </c>
      <c r="C2649" s="7" t="n">
        <v>9</v>
      </c>
      <c r="D2649" s="7" t="n">
        <v>0.0799999982118607</v>
      </c>
      <c r="E2649" s="7" t="n">
        <v>0.0799999982118607</v>
      </c>
      <c r="F2649" s="7" t="n">
        <v>0.5</v>
      </c>
    </row>
    <row r="2650" spans="1:15">
      <c r="A2650" t="s">
        <v>4</v>
      </c>
      <c r="B2650" s="4" t="s">
        <v>5</v>
      </c>
      <c r="C2650" s="4" t="s">
        <v>11</v>
      </c>
    </row>
    <row r="2651" spans="1:15">
      <c r="A2651" t="n">
        <v>23630</v>
      </c>
      <c r="B2651" s="25" t="n">
        <v>16</v>
      </c>
      <c r="C2651" s="7" t="n">
        <v>2000</v>
      </c>
    </row>
    <row r="2652" spans="1:15">
      <c r="A2652" t="s">
        <v>4</v>
      </c>
      <c r="B2652" s="4" t="s">
        <v>5</v>
      </c>
      <c r="C2652" s="4" t="s">
        <v>7</v>
      </c>
      <c r="D2652" s="4" t="s">
        <v>11</v>
      </c>
      <c r="E2652" s="4" t="s">
        <v>13</v>
      </c>
      <c r="F2652" s="4" t="s">
        <v>11</v>
      </c>
    </row>
    <row r="2653" spans="1:15">
      <c r="A2653" t="n">
        <v>23633</v>
      </c>
      <c r="B2653" s="9" t="n">
        <v>50</v>
      </c>
      <c r="C2653" s="7" t="n">
        <v>3</v>
      </c>
      <c r="D2653" s="7" t="n">
        <v>5045</v>
      </c>
      <c r="E2653" s="7" t="n">
        <v>1050253722</v>
      </c>
      <c r="F2653" s="7" t="n">
        <v>500</v>
      </c>
    </row>
    <row r="2654" spans="1:15">
      <c r="A2654" t="s">
        <v>4</v>
      </c>
      <c r="B2654" s="4" t="s">
        <v>5</v>
      </c>
      <c r="C2654" s="4" t="s">
        <v>7</v>
      </c>
      <c r="D2654" s="4" t="s">
        <v>7</v>
      </c>
      <c r="E2654" s="4" t="s">
        <v>12</v>
      </c>
      <c r="F2654" s="4" t="s">
        <v>12</v>
      </c>
      <c r="G2654" s="4" t="s">
        <v>12</v>
      </c>
      <c r="H2654" s="4" t="s">
        <v>11</v>
      </c>
    </row>
    <row r="2655" spans="1:15">
      <c r="A2655" t="n">
        <v>23643</v>
      </c>
      <c r="B2655" s="38" t="n">
        <v>45</v>
      </c>
      <c r="C2655" s="7" t="n">
        <v>2</v>
      </c>
      <c r="D2655" s="7" t="n">
        <v>3</v>
      </c>
      <c r="E2655" s="7" t="n">
        <v>0.839999973773956</v>
      </c>
      <c r="F2655" s="7" t="n">
        <v>2.40000009536743</v>
      </c>
      <c r="G2655" s="7" t="n">
        <v>-171.839996337891</v>
      </c>
      <c r="H2655" s="7" t="n">
        <v>0</v>
      </c>
    </row>
    <row r="2656" spans="1:15">
      <c r="A2656" t="s">
        <v>4</v>
      </c>
      <c r="B2656" s="4" t="s">
        <v>5</v>
      </c>
      <c r="C2656" s="4" t="s">
        <v>7</v>
      </c>
      <c r="D2656" s="4" t="s">
        <v>7</v>
      </c>
      <c r="E2656" s="4" t="s">
        <v>12</v>
      </c>
      <c r="F2656" s="4" t="s">
        <v>12</v>
      </c>
      <c r="G2656" s="4" t="s">
        <v>12</v>
      </c>
      <c r="H2656" s="4" t="s">
        <v>11</v>
      </c>
      <c r="I2656" s="4" t="s">
        <v>7</v>
      </c>
    </row>
    <row r="2657" spans="1:15">
      <c r="A2657" t="n">
        <v>23660</v>
      </c>
      <c r="B2657" s="38" t="n">
        <v>45</v>
      </c>
      <c r="C2657" s="7" t="n">
        <v>4</v>
      </c>
      <c r="D2657" s="7" t="n">
        <v>3</v>
      </c>
      <c r="E2657" s="7" t="n">
        <v>354.029998779297</v>
      </c>
      <c r="F2657" s="7" t="n">
        <v>132.350006103516</v>
      </c>
      <c r="G2657" s="7" t="n">
        <v>13</v>
      </c>
      <c r="H2657" s="7" t="n">
        <v>0</v>
      </c>
      <c r="I2657" s="7" t="n">
        <v>1</v>
      </c>
    </row>
    <row r="2658" spans="1:15">
      <c r="A2658" t="s">
        <v>4</v>
      </c>
      <c r="B2658" s="4" t="s">
        <v>5</v>
      </c>
      <c r="C2658" s="4" t="s">
        <v>7</v>
      </c>
      <c r="D2658" s="4" t="s">
        <v>7</v>
      </c>
      <c r="E2658" s="4" t="s">
        <v>12</v>
      </c>
      <c r="F2658" s="4" t="s">
        <v>11</v>
      </c>
    </row>
    <row r="2659" spans="1:15">
      <c r="A2659" t="n">
        <v>23678</v>
      </c>
      <c r="B2659" s="38" t="n">
        <v>45</v>
      </c>
      <c r="C2659" s="7" t="n">
        <v>5</v>
      </c>
      <c r="D2659" s="7" t="n">
        <v>3</v>
      </c>
      <c r="E2659" s="7" t="n">
        <v>6</v>
      </c>
      <c r="F2659" s="7" t="n">
        <v>0</v>
      </c>
    </row>
    <row r="2660" spans="1:15">
      <c r="A2660" t="s">
        <v>4</v>
      </c>
      <c r="B2660" s="4" t="s">
        <v>5</v>
      </c>
      <c r="C2660" s="4" t="s">
        <v>7</v>
      </c>
      <c r="D2660" s="4" t="s">
        <v>7</v>
      </c>
      <c r="E2660" s="4" t="s">
        <v>12</v>
      </c>
      <c r="F2660" s="4" t="s">
        <v>11</v>
      </c>
    </row>
    <row r="2661" spans="1:15">
      <c r="A2661" t="n">
        <v>23687</v>
      </c>
      <c r="B2661" s="38" t="n">
        <v>45</v>
      </c>
      <c r="C2661" s="7" t="n">
        <v>11</v>
      </c>
      <c r="D2661" s="7" t="n">
        <v>3</v>
      </c>
      <c r="E2661" s="7" t="n">
        <v>20.2000007629395</v>
      </c>
      <c r="F2661" s="7" t="n">
        <v>0</v>
      </c>
    </row>
    <row r="2662" spans="1:15">
      <c r="A2662" t="s">
        <v>4</v>
      </c>
      <c r="B2662" s="4" t="s">
        <v>5</v>
      </c>
      <c r="C2662" s="4" t="s">
        <v>7</v>
      </c>
      <c r="D2662" s="4" t="s">
        <v>7</v>
      </c>
      <c r="E2662" s="4" t="s">
        <v>12</v>
      </c>
      <c r="F2662" s="4" t="s">
        <v>12</v>
      </c>
      <c r="G2662" s="4" t="s">
        <v>12</v>
      </c>
      <c r="H2662" s="4" t="s">
        <v>11</v>
      </c>
      <c r="I2662" s="4" t="s">
        <v>7</v>
      </c>
    </row>
    <row r="2663" spans="1:15">
      <c r="A2663" t="n">
        <v>23696</v>
      </c>
      <c r="B2663" s="38" t="n">
        <v>45</v>
      </c>
      <c r="C2663" s="7" t="n">
        <v>4</v>
      </c>
      <c r="D2663" s="7" t="n">
        <v>3</v>
      </c>
      <c r="E2663" s="7" t="n">
        <v>354.029998779297</v>
      </c>
      <c r="F2663" s="7" t="n">
        <v>140.529998779297</v>
      </c>
      <c r="G2663" s="7" t="n">
        <v>14</v>
      </c>
      <c r="H2663" s="7" t="n">
        <v>15000</v>
      </c>
      <c r="I2663" s="7" t="n">
        <v>1</v>
      </c>
    </row>
    <row r="2664" spans="1:15">
      <c r="A2664" t="s">
        <v>4</v>
      </c>
      <c r="B2664" s="4" t="s">
        <v>5</v>
      </c>
      <c r="C2664" s="4" t="s">
        <v>7</v>
      </c>
      <c r="D2664" s="4" t="s">
        <v>11</v>
      </c>
      <c r="E2664" s="4" t="s">
        <v>8</v>
      </c>
    </row>
    <row r="2665" spans="1:15">
      <c r="A2665" t="n">
        <v>23714</v>
      </c>
      <c r="B2665" s="30" t="n">
        <v>51</v>
      </c>
      <c r="C2665" s="7" t="n">
        <v>4</v>
      </c>
      <c r="D2665" s="7" t="n">
        <v>2</v>
      </c>
      <c r="E2665" s="7" t="s">
        <v>256</v>
      </c>
    </row>
    <row r="2666" spans="1:15">
      <c r="A2666" t="s">
        <v>4</v>
      </c>
      <c r="B2666" s="4" t="s">
        <v>5</v>
      </c>
      <c r="C2666" s="4" t="s">
        <v>11</v>
      </c>
    </row>
    <row r="2667" spans="1:15">
      <c r="A2667" t="n">
        <v>23727</v>
      </c>
      <c r="B2667" s="25" t="n">
        <v>16</v>
      </c>
      <c r="C2667" s="7" t="n">
        <v>0</v>
      </c>
    </row>
    <row r="2668" spans="1:15">
      <c r="A2668" t="s">
        <v>4</v>
      </c>
      <c r="B2668" s="4" t="s">
        <v>5</v>
      </c>
      <c r="C2668" s="4" t="s">
        <v>11</v>
      </c>
      <c r="D2668" s="4" t="s">
        <v>7</v>
      </c>
      <c r="E2668" s="4" t="s">
        <v>13</v>
      </c>
      <c r="F2668" s="4" t="s">
        <v>185</v>
      </c>
      <c r="G2668" s="4" t="s">
        <v>7</v>
      </c>
      <c r="H2668" s="4" t="s">
        <v>7</v>
      </c>
    </row>
    <row r="2669" spans="1:15">
      <c r="A2669" t="n">
        <v>23730</v>
      </c>
      <c r="B2669" s="44" t="n">
        <v>26</v>
      </c>
      <c r="C2669" s="7" t="n">
        <v>2</v>
      </c>
      <c r="D2669" s="7" t="n">
        <v>17</v>
      </c>
      <c r="E2669" s="7" t="n">
        <v>6440</v>
      </c>
      <c r="F2669" s="7" t="s">
        <v>261</v>
      </c>
      <c r="G2669" s="7" t="n">
        <v>2</v>
      </c>
      <c r="H2669" s="7" t="n">
        <v>0</v>
      </c>
    </row>
    <row r="2670" spans="1:15">
      <c r="A2670" t="s">
        <v>4</v>
      </c>
      <c r="B2670" s="4" t="s">
        <v>5</v>
      </c>
    </row>
    <row r="2671" spans="1:15">
      <c r="A2671" t="n">
        <v>23748</v>
      </c>
      <c r="B2671" s="45" t="n">
        <v>28</v>
      </c>
    </row>
    <row r="2672" spans="1:15">
      <c r="A2672" t="s">
        <v>4</v>
      </c>
      <c r="B2672" s="4" t="s">
        <v>5</v>
      </c>
      <c r="C2672" s="4" t="s">
        <v>7</v>
      </c>
      <c r="D2672" s="4" t="s">
        <v>11</v>
      </c>
      <c r="E2672" s="4" t="s">
        <v>8</v>
      </c>
    </row>
    <row r="2673" spans="1:9">
      <c r="A2673" t="n">
        <v>23749</v>
      </c>
      <c r="B2673" s="30" t="n">
        <v>51</v>
      </c>
      <c r="C2673" s="7" t="n">
        <v>4</v>
      </c>
      <c r="D2673" s="7" t="n">
        <v>7</v>
      </c>
      <c r="E2673" s="7" t="s">
        <v>216</v>
      </c>
    </row>
    <row r="2674" spans="1:9">
      <c r="A2674" t="s">
        <v>4</v>
      </c>
      <c r="B2674" s="4" t="s">
        <v>5</v>
      </c>
      <c r="C2674" s="4" t="s">
        <v>11</v>
      </c>
    </row>
    <row r="2675" spans="1:9">
      <c r="A2675" t="n">
        <v>23762</v>
      </c>
      <c r="B2675" s="25" t="n">
        <v>16</v>
      </c>
      <c r="C2675" s="7" t="n">
        <v>0</v>
      </c>
    </row>
    <row r="2676" spans="1:9">
      <c r="A2676" t="s">
        <v>4</v>
      </c>
      <c r="B2676" s="4" t="s">
        <v>5</v>
      </c>
      <c r="C2676" s="4" t="s">
        <v>11</v>
      </c>
      <c r="D2676" s="4" t="s">
        <v>7</v>
      </c>
      <c r="E2676" s="4" t="s">
        <v>13</v>
      </c>
      <c r="F2676" s="4" t="s">
        <v>185</v>
      </c>
      <c r="G2676" s="4" t="s">
        <v>7</v>
      </c>
      <c r="H2676" s="4" t="s">
        <v>7</v>
      </c>
    </row>
    <row r="2677" spans="1:9">
      <c r="A2677" t="n">
        <v>23765</v>
      </c>
      <c r="B2677" s="44" t="n">
        <v>26</v>
      </c>
      <c r="C2677" s="7" t="n">
        <v>7</v>
      </c>
      <c r="D2677" s="7" t="n">
        <v>17</v>
      </c>
      <c r="E2677" s="7" t="n">
        <v>4428</v>
      </c>
      <c r="F2677" s="7" t="s">
        <v>262</v>
      </c>
      <c r="G2677" s="7" t="n">
        <v>2</v>
      </c>
      <c r="H2677" s="7" t="n">
        <v>0</v>
      </c>
    </row>
    <row r="2678" spans="1:9">
      <c r="A2678" t="s">
        <v>4</v>
      </c>
      <c r="B2678" s="4" t="s">
        <v>5</v>
      </c>
    </row>
    <row r="2679" spans="1:9">
      <c r="A2679" t="n">
        <v>23811</v>
      </c>
      <c r="B2679" s="45" t="n">
        <v>28</v>
      </c>
    </row>
    <row r="2680" spans="1:9">
      <c r="A2680" t="s">
        <v>4</v>
      </c>
      <c r="B2680" s="4" t="s">
        <v>5</v>
      </c>
      <c r="C2680" s="4" t="s">
        <v>11</v>
      </c>
      <c r="D2680" s="4" t="s">
        <v>7</v>
      </c>
      <c r="E2680" s="4" t="s">
        <v>8</v>
      </c>
      <c r="F2680" s="4" t="s">
        <v>12</v>
      </c>
      <c r="G2680" s="4" t="s">
        <v>12</v>
      </c>
      <c r="H2680" s="4" t="s">
        <v>12</v>
      </c>
    </row>
    <row r="2681" spans="1:9">
      <c r="A2681" t="n">
        <v>23812</v>
      </c>
      <c r="B2681" s="29" t="n">
        <v>48</v>
      </c>
      <c r="C2681" s="7" t="n">
        <v>9</v>
      </c>
      <c r="D2681" s="7" t="n">
        <v>0</v>
      </c>
      <c r="E2681" s="7" t="s">
        <v>147</v>
      </c>
      <c r="F2681" s="7" t="n">
        <v>-1</v>
      </c>
      <c r="G2681" s="7" t="n">
        <v>1</v>
      </c>
      <c r="H2681" s="7" t="n">
        <v>0</v>
      </c>
    </row>
    <row r="2682" spans="1:9">
      <c r="A2682" t="s">
        <v>4</v>
      </c>
      <c r="B2682" s="4" t="s">
        <v>5</v>
      </c>
      <c r="C2682" s="4" t="s">
        <v>7</v>
      </c>
      <c r="D2682" s="4" t="s">
        <v>11</v>
      </c>
      <c r="E2682" s="4" t="s">
        <v>8</v>
      </c>
    </row>
    <row r="2683" spans="1:9">
      <c r="A2683" t="n">
        <v>23842</v>
      </c>
      <c r="B2683" s="30" t="n">
        <v>51</v>
      </c>
      <c r="C2683" s="7" t="n">
        <v>4</v>
      </c>
      <c r="D2683" s="7" t="n">
        <v>9</v>
      </c>
      <c r="E2683" s="7" t="s">
        <v>204</v>
      </c>
    </row>
    <row r="2684" spans="1:9">
      <c r="A2684" t="s">
        <v>4</v>
      </c>
      <c r="B2684" s="4" t="s">
        <v>5</v>
      </c>
      <c r="C2684" s="4" t="s">
        <v>11</v>
      </c>
    </row>
    <row r="2685" spans="1:9">
      <c r="A2685" t="n">
        <v>23855</v>
      </c>
      <c r="B2685" s="25" t="n">
        <v>16</v>
      </c>
      <c r="C2685" s="7" t="n">
        <v>0</v>
      </c>
    </row>
    <row r="2686" spans="1:9">
      <c r="A2686" t="s">
        <v>4</v>
      </c>
      <c r="B2686" s="4" t="s">
        <v>5</v>
      </c>
      <c r="C2686" s="4" t="s">
        <v>11</v>
      </c>
      <c r="D2686" s="4" t="s">
        <v>7</v>
      </c>
      <c r="E2686" s="4" t="s">
        <v>13</v>
      </c>
      <c r="F2686" s="4" t="s">
        <v>185</v>
      </c>
      <c r="G2686" s="4" t="s">
        <v>7</v>
      </c>
      <c r="H2686" s="4" t="s">
        <v>7</v>
      </c>
    </row>
    <row r="2687" spans="1:9">
      <c r="A2687" t="n">
        <v>23858</v>
      </c>
      <c r="B2687" s="44" t="n">
        <v>26</v>
      </c>
      <c r="C2687" s="7" t="n">
        <v>9</v>
      </c>
      <c r="D2687" s="7" t="n">
        <v>17</v>
      </c>
      <c r="E2687" s="7" t="n">
        <v>5388</v>
      </c>
      <c r="F2687" s="7" t="s">
        <v>263</v>
      </c>
      <c r="G2687" s="7" t="n">
        <v>2</v>
      </c>
      <c r="H2687" s="7" t="n">
        <v>0</v>
      </c>
    </row>
    <row r="2688" spans="1:9">
      <c r="A2688" t="s">
        <v>4</v>
      </c>
      <c r="B2688" s="4" t="s">
        <v>5</v>
      </c>
    </row>
    <row r="2689" spans="1:8">
      <c r="A2689" t="n">
        <v>23927</v>
      </c>
      <c r="B2689" s="45" t="n">
        <v>28</v>
      </c>
    </row>
    <row r="2690" spans="1:8">
      <c r="A2690" t="s">
        <v>4</v>
      </c>
      <c r="B2690" s="4" t="s">
        <v>5</v>
      </c>
      <c r="C2690" s="4" t="s">
        <v>7</v>
      </c>
      <c r="D2690" s="4" t="s">
        <v>11</v>
      </c>
      <c r="E2690" s="4" t="s">
        <v>12</v>
      </c>
      <c r="F2690" s="4" t="s">
        <v>11</v>
      </c>
      <c r="G2690" s="4" t="s">
        <v>13</v>
      </c>
      <c r="H2690" s="4" t="s">
        <v>13</v>
      </c>
      <c r="I2690" s="4" t="s">
        <v>11</v>
      </c>
      <c r="J2690" s="4" t="s">
        <v>11</v>
      </c>
      <c r="K2690" s="4" t="s">
        <v>13</v>
      </c>
      <c r="L2690" s="4" t="s">
        <v>13</v>
      </c>
      <c r="M2690" s="4" t="s">
        <v>13</v>
      </c>
      <c r="N2690" s="4" t="s">
        <v>13</v>
      </c>
      <c r="O2690" s="4" t="s">
        <v>8</v>
      </c>
    </row>
    <row r="2691" spans="1:8">
      <c r="A2691" t="n">
        <v>23928</v>
      </c>
      <c r="B2691" s="9" t="n">
        <v>50</v>
      </c>
      <c r="C2691" s="7" t="n">
        <v>0</v>
      </c>
      <c r="D2691" s="7" t="n">
        <v>2070</v>
      </c>
      <c r="E2691" s="7" t="n">
        <v>1</v>
      </c>
      <c r="F2691" s="7" t="n">
        <v>0</v>
      </c>
      <c r="G2691" s="7" t="n">
        <v>0</v>
      </c>
      <c r="H2691" s="7" t="n">
        <v>0</v>
      </c>
      <c r="I2691" s="7" t="n">
        <v>0</v>
      </c>
      <c r="J2691" s="7" t="n">
        <v>65533</v>
      </c>
      <c r="K2691" s="7" t="n">
        <v>0</v>
      </c>
      <c r="L2691" s="7" t="n">
        <v>0</v>
      </c>
      <c r="M2691" s="7" t="n">
        <v>0</v>
      </c>
      <c r="N2691" s="7" t="n">
        <v>0</v>
      </c>
      <c r="O2691" s="7" t="s">
        <v>14</v>
      </c>
    </row>
    <row r="2692" spans="1:8">
      <c r="A2692" t="s">
        <v>4</v>
      </c>
      <c r="B2692" s="4" t="s">
        <v>5</v>
      </c>
      <c r="C2692" s="4" t="s">
        <v>7</v>
      </c>
      <c r="D2692" s="4" t="s">
        <v>11</v>
      </c>
      <c r="E2692" s="4" t="s">
        <v>8</v>
      </c>
    </row>
    <row r="2693" spans="1:8">
      <c r="A2693" t="n">
        <v>23967</v>
      </c>
      <c r="B2693" s="30" t="n">
        <v>51</v>
      </c>
      <c r="C2693" s="7" t="n">
        <v>4</v>
      </c>
      <c r="D2693" s="7" t="n">
        <v>7030</v>
      </c>
      <c r="E2693" s="7" t="s">
        <v>232</v>
      </c>
    </row>
    <row r="2694" spans="1:8">
      <c r="A2694" t="s">
        <v>4</v>
      </c>
      <c r="B2694" s="4" t="s">
        <v>5</v>
      </c>
      <c r="C2694" s="4" t="s">
        <v>11</v>
      </c>
    </row>
    <row r="2695" spans="1:8">
      <c r="A2695" t="n">
        <v>23980</v>
      </c>
      <c r="B2695" s="25" t="n">
        <v>16</v>
      </c>
      <c r="C2695" s="7" t="n">
        <v>0</v>
      </c>
    </row>
    <row r="2696" spans="1:8">
      <c r="A2696" t="s">
        <v>4</v>
      </c>
      <c r="B2696" s="4" t="s">
        <v>5</v>
      </c>
      <c r="C2696" s="4" t="s">
        <v>11</v>
      </c>
      <c r="D2696" s="4" t="s">
        <v>185</v>
      </c>
      <c r="E2696" s="4" t="s">
        <v>7</v>
      </c>
      <c r="F2696" s="4" t="s">
        <v>7</v>
      </c>
    </row>
    <row r="2697" spans="1:8">
      <c r="A2697" t="n">
        <v>23983</v>
      </c>
      <c r="B2697" s="44" t="n">
        <v>26</v>
      </c>
      <c r="C2697" s="7" t="n">
        <v>7030</v>
      </c>
      <c r="D2697" s="7" t="s">
        <v>264</v>
      </c>
      <c r="E2697" s="7" t="n">
        <v>2</v>
      </c>
      <c r="F2697" s="7" t="n">
        <v>0</v>
      </c>
    </row>
    <row r="2698" spans="1:8">
      <c r="A2698" t="s">
        <v>4</v>
      </c>
      <c r="B2698" s="4" t="s">
        <v>5</v>
      </c>
    </row>
    <row r="2699" spans="1:8">
      <c r="A2699" t="n">
        <v>24004</v>
      </c>
      <c r="B2699" s="45" t="n">
        <v>28</v>
      </c>
    </row>
    <row r="2700" spans="1:8">
      <c r="A2700" t="s">
        <v>4</v>
      </c>
      <c r="B2700" s="4" t="s">
        <v>5</v>
      </c>
      <c r="C2700" s="4" t="s">
        <v>7</v>
      </c>
      <c r="D2700" s="4" t="s">
        <v>11</v>
      </c>
      <c r="E2700" s="4" t="s">
        <v>8</v>
      </c>
    </row>
    <row r="2701" spans="1:8">
      <c r="A2701" t="n">
        <v>24005</v>
      </c>
      <c r="B2701" s="30" t="n">
        <v>51</v>
      </c>
      <c r="C2701" s="7" t="n">
        <v>4</v>
      </c>
      <c r="D2701" s="7" t="n">
        <v>11</v>
      </c>
      <c r="E2701" s="7" t="s">
        <v>204</v>
      </c>
    </row>
    <row r="2702" spans="1:8">
      <c r="A2702" t="s">
        <v>4</v>
      </c>
      <c r="B2702" s="4" t="s">
        <v>5</v>
      </c>
      <c r="C2702" s="4" t="s">
        <v>11</v>
      </c>
    </row>
    <row r="2703" spans="1:8">
      <c r="A2703" t="n">
        <v>24018</v>
      </c>
      <c r="B2703" s="25" t="n">
        <v>16</v>
      </c>
      <c r="C2703" s="7" t="n">
        <v>0</v>
      </c>
    </row>
    <row r="2704" spans="1:8">
      <c r="A2704" t="s">
        <v>4</v>
      </c>
      <c r="B2704" s="4" t="s">
        <v>5</v>
      </c>
      <c r="C2704" s="4" t="s">
        <v>11</v>
      </c>
      <c r="D2704" s="4" t="s">
        <v>7</v>
      </c>
      <c r="E2704" s="4" t="s">
        <v>13</v>
      </c>
      <c r="F2704" s="4" t="s">
        <v>185</v>
      </c>
      <c r="G2704" s="4" t="s">
        <v>7</v>
      </c>
      <c r="H2704" s="4" t="s">
        <v>7</v>
      </c>
    </row>
    <row r="2705" spans="1:15">
      <c r="A2705" t="n">
        <v>24021</v>
      </c>
      <c r="B2705" s="44" t="n">
        <v>26</v>
      </c>
      <c r="C2705" s="7" t="n">
        <v>11</v>
      </c>
      <c r="D2705" s="7" t="n">
        <v>17</v>
      </c>
      <c r="E2705" s="7" t="n">
        <v>10404</v>
      </c>
      <c r="F2705" s="7" t="s">
        <v>265</v>
      </c>
      <c r="G2705" s="7" t="n">
        <v>2</v>
      </c>
      <c r="H2705" s="7" t="n">
        <v>0</v>
      </c>
    </row>
    <row r="2706" spans="1:15">
      <c r="A2706" t="s">
        <v>4</v>
      </c>
      <c r="B2706" s="4" t="s">
        <v>5</v>
      </c>
    </row>
    <row r="2707" spans="1:15">
      <c r="A2707" t="n">
        <v>24072</v>
      </c>
      <c r="B2707" s="45" t="n">
        <v>28</v>
      </c>
    </row>
    <row r="2708" spans="1:15">
      <c r="A2708" t="s">
        <v>4</v>
      </c>
      <c r="B2708" s="4" t="s">
        <v>5</v>
      </c>
      <c r="C2708" s="4" t="s">
        <v>11</v>
      </c>
      <c r="D2708" s="4" t="s">
        <v>7</v>
      </c>
    </row>
    <row r="2709" spans="1:15">
      <c r="A2709" t="n">
        <v>24073</v>
      </c>
      <c r="B2709" s="48" t="n">
        <v>89</v>
      </c>
      <c r="C2709" s="7" t="n">
        <v>65533</v>
      </c>
      <c r="D2709" s="7" t="n">
        <v>1</v>
      </c>
    </row>
    <row r="2710" spans="1:15">
      <c r="A2710" t="s">
        <v>4</v>
      </c>
      <c r="B2710" s="4" t="s">
        <v>5</v>
      </c>
      <c r="C2710" s="4" t="s">
        <v>7</v>
      </c>
      <c r="D2710" s="4" t="s">
        <v>7</v>
      </c>
      <c r="E2710" s="4" t="s">
        <v>12</v>
      </c>
      <c r="F2710" s="4" t="s">
        <v>12</v>
      </c>
      <c r="G2710" s="4" t="s">
        <v>12</v>
      </c>
      <c r="H2710" s="4" t="s">
        <v>11</v>
      </c>
    </row>
    <row r="2711" spans="1:15">
      <c r="A2711" t="n">
        <v>24077</v>
      </c>
      <c r="B2711" s="38" t="n">
        <v>45</v>
      </c>
      <c r="C2711" s="7" t="n">
        <v>2</v>
      </c>
      <c r="D2711" s="7" t="n">
        <v>3</v>
      </c>
      <c r="E2711" s="7" t="n">
        <v>0.0700000002980232</v>
      </c>
      <c r="F2711" s="7" t="n">
        <v>5.07000017166138</v>
      </c>
      <c r="G2711" s="7" t="n">
        <v>-186.410003662109</v>
      </c>
      <c r="H2711" s="7" t="n">
        <v>0</v>
      </c>
    </row>
    <row r="2712" spans="1:15">
      <c r="A2712" t="s">
        <v>4</v>
      </c>
      <c r="B2712" s="4" t="s">
        <v>5</v>
      </c>
      <c r="C2712" s="4" t="s">
        <v>7</v>
      </c>
      <c r="D2712" s="4" t="s">
        <v>7</v>
      </c>
      <c r="E2712" s="4" t="s">
        <v>12</v>
      </c>
      <c r="F2712" s="4" t="s">
        <v>12</v>
      </c>
      <c r="G2712" s="4" t="s">
        <v>12</v>
      </c>
      <c r="H2712" s="4" t="s">
        <v>11</v>
      </c>
      <c r="I2712" s="4" t="s">
        <v>7</v>
      </c>
    </row>
    <row r="2713" spans="1:15">
      <c r="A2713" t="n">
        <v>24094</v>
      </c>
      <c r="B2713" s="38" t="n">
        <v>45</v>
      </c>
      <c r="C2713" s="7" t="n">
        <v>4</v>
      </c>
      <c r="D2713" s="7" t="n">
        <v>3</v>
      </c>
      <c r="E2713" s="7" t="n">
        <v>351.970001220703</v>
      </c>
      <c r="F2713" s="7" t="n">
        <v>0.189999997615814</v>
      </c>
      <c r="G2713" s="7" t="n">
        <v>14</v>
      </c>
      <c r="H2713" s="7" t="n">
        <v>0</v>
      </c>
      <c r="I2713" s="7" t="n">
        <v>1</v>
      </c>
    </row>
    <row r="2714" spans="1:15">
      <c r="A2714" t="s">
        <v>4</v>
      </c>
      <c r="B2714" s="4" t="s">
        <v>5</v>
      </c>
      <c r="C2714" s="4" t="s">
        <v>7</v>
      </c>
      <c r="D2714" s="4" t="s">
        <v>7</v>
      </c>
      <c r="E2714" s="4" t="s">
        <v>12</v>
      </c>
      <c r="F2714" s="4" t="s">
        <v>11</v>
      </c>
    </row>
    <row r="2715" spans="1:15">
      <c r="A2715" t="n">
        <v>24112</v>
      </c>
      <c r="B2715" s="38" t="n">
        <v>45</v>
      </c>
      <c r="C2715" s="7" t="n">
        <v>5</v>
      </c>
      <c r="D2715" s="7" t="n">
        <v>3</v>
      </c>
      <c r="E2715" s="7" t="n">
        <v>24.7000007629395</v>
      </c>
      <c r="F2715" s="7" t="n">
        <v>0</v>
      </c>
    </row>
    <row r="2716" spans="1:15">
      <c r="A2716" t="s">
        <v>4</v>
      </c>
      <c r="B2716" s="4" t="s">
        <v>5</v>
      </c>
      <c r="C2716" s="4" t="s">
        <v>7</v>
      </c>
      <c r="D2716" s="4" t="s">
        <v>7</v>
      </c>
      <c r="E2716" s="4" t="s">
        <v>12</v>
      </c>
      <c r="F2716" s="4" t="s">
        <v>11</v>
      </c>
    </row>
    <row r="2717" spans="1:15">
      <c r="A2717" t="n">
        <v>24121</v>
      </c>
      <c r="B2717" s="38" t="n">
        <v>45</v>
      </c>
      <c r="C2717" s="7" t="n">
        <v>11</v>
      </c>
      <c r="D2717" s="7" t="n">
        <v>3</v>
      </c>
      <c r="E2717" s="7" t="n">
        <v>18.5</v>
      </c>
      <c r="F2717" s="7" t="n">
        <v>0</v>
      </c>
    </row>
    <row r="2718" spans="1:15">
      <c r="A2718" t="s">
        <v>4</v>
      </c>
      <c r="B2718" s="4" t="s">
        <v>5</v>
      </c>
      <c r="C2718" s="4" t="s">
        <v>8</v>
      </c>
      <c r="D2718" s="4" t="s">
        <v>11</v>
      </c>
    </row>
    <row r="2719" spans="1:15">
      <c r="A2719" t="n">
        <v>24130</v>
      </c>
      <c r="B2719" s="46" t="n">
        <v>29</v>
      </c>
      <c r="C2719" s="7" t="s">
        <v>189</v>
      </c>
      <c r="D2719" s="7" t="n">
        <v>65533</v>
      </c>
    </row>
    <row r="2720" spans="1:15">
      <c r="A2720" t="s">
        <v>4</v>
      </c>
      <c r="B2720" s="4" t="s">
        <v>5</v>
      </c>
      <c r="C2720" s="4" t="s">
        <v>7</v>
      </c>
      <c r="D2720" s="4" t="s">
        <v>11</v>
      </c>
      <c r="E2720" s="4" t="s">
        <v>8</v>
      </c>
    </row>
    <row r="2721" spans="1:9">
      <c r="A2721" t="n">
        <v>24146</v>
      </c>
      <c r="B2721" s="30" t="n">
        <v>51</v>
      </c>
      <c r="C2721" s="7" t="n">
        <v>4</v>
      </c>
      <c r="D2721" s="7" t="n">
        <v>7033</v>
      </c>
      <c r="E2721" s="7" t="s">
        <v>266</v>
      </c>
    </row>
    <row r="2722" spans="1:9">
      <c r="A2722" t="s">
        <v>4</v>
      </c>
      <c r="B2722" s="4" t="s">
        <v>5</v>
      </c>
      <c r="C2722" s="4" t="s">
        <v>11</v>
      </c>
    </row>
    <row r="2723" spans="1:9">
      <c r="A2723" t="n">
        <v>24160</v>
      </c>
      <c r="B2723" s="25" t="n">
        <v>16</v>
      </c>
      <c r="C2723" s="7" t="n">
        <v>0</v>
      </c>
    </row>
    <row r="2724" spans="1:9">
      <c r="A2724" t="s">
        <v>4</v>
      </c>
      <c r="B2724" s="4" t="s">
        <v>5</v>
      </c>
      <c r="C2724" s="4" t="s">
        <v>11</v>
      </c>
      <c r="D2724" s="4" t="s">
        <v>7</v>
      </c>
      <c r="E2724" s="4" t="s">
        <v>13</v>
      </c>
      <c r="F2724" s="4" t="s">
        <v>185</v>
      </c>
      <c r="G2724" s="4" t="s">
        <v>7</v>
      </c>
      <c r="H2724" s="4" t="s">
        <v>7</v>
      </c>
    </row>
    <row r="2725" spans="1:9">
      <c r="A2725" t="n">
        <v>24163</v>
      </c>
      <c r="B2725" s="44" t="n">
        <v>26</v>
      </c>
      <c r="C2725" s="7" t="n">
        <v>7033</v>
      </c>
      <c r="D2725" s="7" t="n">
        <v>17</v>
      </c>
      <c r="E2725" s="7" t="n">
        <v>53012</v>
      </c>
      <c r="F2725" s="7" t="s">
        <v>267</v>
      </c>
      <c r="G2725" s="7" t="n">
        <v>2</v>
      </c>
      <c r="H2725" s="7" t="n">
        <v>0</v>
      </c>
    </row>
    <row r="2726" spans="1:9">
      <c r="A2726" t="s">
        <v>4</v>
      </c>
      <c r="B2726" s="4" t="s">
        <v>5</v>
      </c>
    </row>
    <row r="2727" spans="1:9">
      <c r="A2727" t="n">
        <v>24193</v>
      </c>
      <c r="B2727" s="45" t="n">
        <v>28</v>
      </c>
    </row>
    <row r="2728" spans="1:9">
      <c r="A2728" t="s">
        <v>4</v>
      </c>
      <c r="B2728" s="4" t="s">
        <v>5</v>
      </c>
      <c r="C2728" s="4" t="s">
        <v>8</v>
      </c>
      <c r="D2728" s="4" t="s">
        <v>11</v>
      </c>
    </row>
    <row r="2729" spans="1:9">
      <c r="A2729" t="n">
        <v>24194</v>
      </c>
      <c r="B2729" s="46" t="n">
        <v>29</v>
      </c>
      <c r="C2729" s="7" t="s">
        <v>14</v>
      </c>
      <c r="D2729" s="7" t="n">
        <v>65533</v>
      </c>
    </row>
    <row r="2730" spans="1:9">
      <c r="A2730" t="s">
        <v>4</v>
      </c>
      <c r="B2730" s="4" t="s">
        <v>5</v>
      </c>
      <c r="C2730" s="4" t="s">
        <v>11</v>
      </c>
      <c r="D2730" s="4" t="s">
        <v>7</v>
      </c>
    </row>
    <row r="2731" spans="1:9">
      <c r="A2731" t="n">
        <v>24198</v>
      </c>
      <c r="B2731" s="48" t="n">
        <v>89</v>
      </c>
      <c r="C2731" s="7" t="n">
        <v>65533</v>
      </c>
      <c r="D2731" s="7" t="n">
        <v>1</v>
      </c>
    </row>
    <row r="2732" spans="1:9">
      <c r="A2732" t="s">
        <v>4</v>
      </c>
      <c r="B2732" s="4" t="s">
        <v>5</v>
      </c>
      <c r="C2732" s="4" t="s">
        <v>7</v>
      </c>
      <c r="D2732" s="4" t="s">
        <v>11</v>
      </c>
      <c r="E2732" s="4" t="s">
        <v>13</v>
      </c>
      <c r="F2732" s="4" t="s">
        <v>11</v>
      </c>
    </row>
    <row r="2733" spans="1:9">
      <c r="A2733" t="n">
        <v>24202</v>
      </c>
      <c r="B2733" s="9" t="n">
        <v>50</v>
      </c>
      <c r="C2733" s="7" t="n">
        <v>3</v>
      </c>
      <c r="D2733" s="7" t="n">
        <v>5045</v>
      </c>
      <c r="E2733" s="7" t="n">
        <v>0</v>
      </c>
      <c r="F2733" s="7" t="n">
        <v>1000</v>
      </c>
    </row>
    <row r="2734" spans="1:9">
      <c r="A2734" t="s">
        <v>4</v>
      </c>
      <c r="B2734" s="4" t="s">
        <v>5</v>
      </c>
      <c r="C2734" s="4" t="s">
        <v>7</v>
      </c>
      <c r="D2734" s="4" t="s">
        <v>7</v>
      </c>
      <c r="E2734" s="4" t="s">
        <v>12</v>
      </c>
      <c r="F2734" s="4" t="s">
        <v>11</v>
      </c>
    </row>
    <row r="2735" spans="1:9">
      <c r="A2735" t="n">
        <v>24212</v>
      </c>
      <c r="B2735" s="38" t="n">
        <v>45</v>
      </c>
      <c r="C2735" s="7" t="n">
        <v>11</v>
      </c>
      <c r="D2735" s="7" t="n">
        <v>3</v>
      </c>
      <c r="E2735" s="7" t="n">
        <v>17.5</v>
      </c>
      <c r="F2735" s="7" t="n">
        <v>1000</v>
      </c>
    </row>
    <row r="2736" spans="1:9">
      <c r="A2736" t="s">
        <v>4</v>
      </c>
      <c r="B2736" s="4" t="s">
        <v>5</v>
      </c>
      <c r="C2736" s="4" t="s">
        <v>7</v>
      </c>
      <c r="D2736" s="4" t="s">
        <v>11</v>
      </c>
      <c r="E2736" s="4" t="s">
        <v>12</v>
      </c>
    </row>
    <row r="2737" spans="1:8">
      <c r="A2737" t="n">
        <v>24221</v>
      </c>
      <c r="B2737" s="18" t="n">
        <v>58</v>
      </c>
      <c r="C2737" s="7" t="n">
        <v>0</v>
      </c>
      <c r="D2737" s="7" t="n">
        <v>1000</v>
      </c>
      <c r="E2737" s="7" t="n">
        <v>1</v>
      </c>
    </row>
    <row r="2738" spans="1:8">
      <c r="A2738" t="s">
        <v>4</v>
      </c>
      <c r="B2738" s="4" t="s">
        <v>5</v>
      </c>
      <c r="C2738" s="4" t="s">
        <v>7</v>
      </c>
      <c r="D2738" s="4" t="s">
        <v>11</v>
      </c>
    </row>
    <row r="2739" spans="1:8">
      <c r="A2739" t="n">
        <v>24229</v>
      </c>
      <c r="B2739" s="18" t="n">
        <v>58</v>
      </c>
      <c r="C2739" s="7" t="n">
        <v>255</v>
      </c>
      <c r="D2739" s="7" t="n">
        <v>0</v>
      </c>
    </row>
    <row r="2740" spans="1:8">
      <c r="A2740" t="s">
        <v>4</v>
      </c>
      <c r="B2740" s="4" t="s">
        <v>5</v>
      </c>
      <c r="C2740" s="4" t="s">
        <v>7</v>
      </c>
      <c r="D2740" s="4" t="s">
        <v>7</v>
      </c>
      <c r="E2740" s="4" t="s">
        <v>12</v>
      </c>
      <c r="F2740" s="4" t="s">
        <v>12</v>
      </c>
      <c r="G2740" s="4" t="s">
        <v>12</v>
      </c>
      <c r="H2740" s="4" t="s">
        <v>11</v>
      </c>
    </row>
    <row r="2741" spans="1:8">
      <c r="A2741" t="n">
        <v>24233</v>
      </c>
      <c r="B2741" s="38" t="n">
        <v>45</v>
      </c>
      <c r="C2741" s="7" t="n">
        <v>2</v>
      </c>
      <c r="D2741" s="7" t="n">
        <v>3</v>
      </c>
      <c r="E2741" s="7" t="n">
        <v>0.00999999977648258</v>
      </c>
      <c r="F2741" s="7" t="n">
        <v>-498.910003662109</v>
      </c>
      <c r="G2741" s="7" t="n">
        <v>0.0399999991059303</v>
      </c>
      <c r="H2741" s="7" t="n">
        <v>0</v>
      </c>
    </row>
    <row r="2742" spans="1:8">
      <c r="A2742" t="s">
        <v>4</v>
      </c>
      <c r="B2742" s="4" t="s">
        <v>5</v>
      </c>
      <c r="C2742" s="4" t="s">
        <v>7</v>
      </c>
      <c r="D2742" s="4" t="s">
        <v>7</v>
      </c>
      <c r="E2742" s="4" t="s">
        <v>12</v>
      </c>
      <c r="F2742" s="4" t="s">
        <v>12</v>
      </c>
      <c r="G2742" s="4" t="s">
        <v>12</v>
      </c>
      <c r="H2742" s="4" t="s">
        <v>11</v>
      </c>
      <c r="I2742" s="4" t="s">
        <v>7</v>
      </c>
    </row>
    <row r="2743" spans="1:8">
      <c r="A2743" t="n">
        <v>24250</v>
      </c>
      <c r="B2743" s="38" t="n">
        <v>45</v>
      </c>
      <c r="C2743" s="7" t="n">
        <v>4</v>
      </c>
      <c r="D2743" s="7" t="n">
        <v>3</v>
      </c>
      <c r="E2743" s="7" t="n">
        <v>346.119995117188</v>
      </c>
      <c r="F2743" s="7" t="n">
        <v>286.049987792969</v>
      </c>
      <c r="G2743" s="7" t="n">
        <v>14</v>
      </c>
      <c r="H2743" s="7" t="n">
        <v>0</v>
      </c>
      <c r="I2743" s="7" t="n">
        <v>1</v>
      </c>
    </row>
    <row r="2744" spans="1:8">
      <c r="A2744" t="s">
        <v>4</v>
      </c>
      <c r="B2744" s="4" t="s">
        <v>5</v>
      </c>
      <c r="C2744" s="4" t="s">
        <v>7</v>
      </c>
      <c r="D2744" s="4" t="s">
        <v>7</v>
      </c>
      <c r="E2744" s="4" t="s">
        <v>12</v>
      </c>
      <c r="F2744" s="4" t="s">
        <v>11</v>
      </c>
    </row>
    <row r="2745" spans="1:8">
      <c r="A2745" t="n">
        <v>24268</v>
      </c>
      <c r="B2745" s="38" t="n">
        <v>45</v>
      </c>
      <c r="C2745" s="7" t="n">
        <v>5</v>
      </c>
      <c r="D2745" s="7" t="n">
        <v>3</v>
      </c>
      <c r="E2745" s="7" t="n">
        <v>1.89999997615814</v>
      </c>
      <c r="F2745" s="7" t="n">
        <v>0</v>
      </c>
    </row>
    <row r="2746" spans="1:8">
      <c r="A2746" t="s">
        <v>4</v>
      </c>
      <c r="B2746" s="4" t="s">
        <v>5</v>
      </c>
      <c r="C2746" s="4" t="s">
        <v>7</v>
      </c>
      <c r="D2746" s="4" t="s">
        <v>7</v>
      </c>
      <c r="E2746" s="4" t="s">
        <v>12</v>
      </c>
      <c r="F2746" s="4" t="s">
        <v>11</v>
      </c>
    </row>
    <row r="2747" spans="1:8">
      <c r="A2747" t="n">
        <v>24277</v>
      </c>
      <c r="B2747" s="38" t="n">
        <v>45</v>
      </c>
      <c r="C2747" s="7" t="n">
        <v>11</v>
      </c>
      <c r="D2747" s="7" t="n">
        <v>3</v>
      </c>
      <c r="E2747" s="7" t="n">
        <v>40.2000007629395</v>
      </c>
      <c r="F2747" s="7" t="n">
        <v>0</v>
      </c>
    </row>
    <row r="2748" spans="1:8">
      <c r="A2748" t="s">
        <v>4</v>
      </c>
      <c r="B2748" s="4" t="s">
        <v>5</v>
      </c>
      <c r="C2748" s="4" t="s">
        <v>7</v>
      </c>
      <c r="D2748" s="4" t="s">
        <v>7</v>
      </c>
      <c r="E2748" s="4" t="s">
        <v>12</v>
      </c>
      <c r="F2748" s="4" t="s">
        <v>12</v>
      </c>
      <c r="G2748" s="4" t="s">
        <v>12</v>
      </c>
      <c r="H2748" s="4" t="s">
        <v>11</v>
      </c>
    </row>
    <row r="2749" spans="1:8">
      <c r="A2749" t="n">
        <v>24286</v>
      </c>
      <c r="B2749" s="38" t="n">
        <v>45</v>
      </c>
      <c r="C2749" s="7" t="n">
        <v>2</v>
      </c>
      <c r="D2749" s="7" t="n">
        <v>3</v>
      </c>
      <c r="E2749" s="7" t="n">
        <v>0.00999999977648258</v>
      </c>
      <c r="F2749" s="7" t="n">
        <v>-498.910003662109</v>
      </c>
      <c r="G2749" s="7" t="n">
        <v>0.0399999991059303</v>
      </c>
      <c r="H2749" s="7" t="n">
        <v>15000</v>
      </c>
    </row>
    <row r="2750" spans="1:8">
      <c r="A2750" t="s">
        <v>4</v>
      </c>
      <c r="B2750" s="4" t="s">
        <v>5</v>
      </c>
      <c r="C2750" s="4" t="s">
        <v>7</v>
      </c>
      <c r="D2750" s="4" t="s">
        <v>7</v>
      </c>
      <c r="E2750" s="4" t="s">
        <v>12</v>
      </c>
      <c r="F2750" s="4" t="s">
        <v>12</v>
      </c>
      <c r="G2750" s="4" t="s">
        <v>12</v>
      </c>
      <c r="H2750" s="4" t="s">
        <v>11</v>
      </c>
      <c r="I2750" s="4" t="s">
        <v>7</v>
      </c>
    </row>
    <row r="2751" spans="1:8">
      <c r="A2751" t="n">
        <v>24303</v>
      </c>
      <c r="B2751" s="38" t="n">
        <v>45</v>
      </c>
      <c r="C2751" s="7" t="n">
        <v>4</v>
      </c>
      <c r="D2751" s="7" t="n">
        <v>3</v>
      </c>
      <c r="E2751" s="7" t="n">
        <v>346.119995117188</v>
      </c>
      <c r="F2751" s="7" t="n">
        <v>321.869995117188</v>
      </c>
      <c r="G2751" s="7" t="n">
        <v>14</v>
      </c>
      <c r="H2751" s="7" t="n">
        <v>15000</v>
      </c>
      <c r="I2751" s="7" t="n">
        <v>1</v>
      </c>
    </row>
    <row r="2752" spans="1:8">
      <c r="A2752" t="s">
        <v>4</v>
      </c>
      <c r="B2752" s="4" t="s">
        <v>5</v>
      </c>
      <c r="C2752" s="4" t="s">
        <v>7</v>
      </c>
      <c r="D2752" s="4" t="s">
        <v>7</v>
      </c>
      <c r="E2752" s="4" t="s">
        <v>12</v>
      </c>
      <c r="F2752" s="4" t="s">
        <v>11</v>
      </c>
    </row>
    <row r="2753" spans="1:9">
      <c r="A2753" t="n">
        <v>24321</v>
      </c>
      <c r="B2753" s="38" t="n">
        <v>45</v>
      </c>
      <c r="C2753" s="7" t="n">
        <v>5</v>
      </c>
      <c r="D2753" s="7" t="n">
        <v>3</v>
      </c>
      <c r="E2753" s="7" t="n">
        <v>1.60000002384186</v>
      </c>
      <c r="F2753" s="7" t="n">
        <v>15000</v>
      </c>
    </row>
    <row r="2754" spans="1:9">
      <c r="A2754" t="s">
        <v>4</v>
      </c>
      <c r="B2754" s="4" t="s">
        <v>5</v>
      </c>
      <c r="C2754" s="4" t="s">
        <v>7</v>
      </c>
      <c r="D2754" s="4" t="s">
        <v>7</v>
      </c>
      <c r="E2754" s="4" t="s">
        <v>12</v>
      </c>
      <c r="F2754" s="4" t="s">
        <v>11</v>
      </c>
    </row>
    <row r="2755" spans="1:9">
      <c r="A2755" t="n">
        <v>24330</v>
      </c>
      <c r="B2755" s="38" t="n">
        <v>45</v>
      </c>
      <c r="C2755" s="7" t="n">
        <v>11</v>
      </c>
      <c r="D2755" s="7" t="n">
        <v>3</v>
      </c>
      <c r="E2755" s="7" t="n">
        <v>40.2000007629395</v>
      </c>
      <c r="F2755" s="7" t="n">
        <v>15000</v>
      </c>
    </row>
    <row r="2756" spans="1:9">
      <c r="A2756" t="s">
        <v>4</v>
      </c>
      <c r="B2756" s="4" t="s">
        <v>5</v>
      </c>
      <c r="C2756" s="4" t="s">
        <v>7</v>
      </c>
      <c r="D2756" s="4" t="s">
        <v>7</v>
      </c>
      <c r="E2756" s="4" t="s">
        <v>13</v>
      </c>
      <c r="F2756" s="4" t="s">
        <v>7</v>
      </c>
      <c r="G2756" s="4" t="s">
        <v>7</v>
      </c>
    </row>
    <row r="2757" spans="1:9">
      <c r="A2757" t="n">
        <v>24339</v>
      </c>
      <c r="B2757" s="15" t="n">
        <v>8</v>
      </c>
      <c r="C2757" s="7" t="n">
        <v>5</v>
      </c>
      <c r="D2757" s="7" t="n">
        <v>0</v>
      </c>
      <c r="E2757" s="7" t="n">
        <v>7</v>
      </c>
      <c r="F2757" s="7" t="n">
        <v>19</v>
      </c>
      <c r="G2757" s="7" t="n">
        <v>1</v>
      </c>
    </row>
    <row r="2758" spans="1:9">
      <c r="A2758" t="s">
        <v>4</v>
      </c>
      <c r="B2758" s="4" t="s">
        <v>5</v>
      </c>
      <c r="C2758" s="4" t="s">
        <v>7</v>
      </c>
      <c r="D2758" s="4" t="s">
        <v>11</v>
      </c>
      <c r="E2758" s="4" t="s">
        <v>11</v>
      </c>
      <c r="F2758" s="4" t="s">
        <v>13</v>
      </c>
      <c r="G2758" s="4" t="s">
        <v>13</v>
      </c>
      <c r="H2758" s="4" t="s">
        <v>13</v>
      </c>
    </row>
    <row r="2759" spans="1:9">
      <c r="A2759" t="n">
        <v>24348</v>
      </c>
      <c r="B2759" s="59" t="n">
        <v>97</v>
      </c>
      <c r="C2759" s="7" t="n">
        <v>6</v>
      </c>
      <c r="D2759" s="7" t="n">
        <v>0</v>
      </c>
      <c r="E2759" s="7" t="n">
        <v>0</v>
      </c>
      <c r="F2759" s="7" t="n">
        <v>1084227584</v>
      </c>
      <c r="G2759" s="7" t="n">
        <v>1084227584</v>
      </c>
      <c r="H2759" s="7" t="n">
        <v>1084227584</v>
      </c>
    </row>
    <row r="2760" spans="1:9">
      <c r="A2760" t="s">
        <v>4</v>
      </c>
      <c r="B2760" s="4" t="s">
        <v>5</v>
      </c>
      <c r="C2760" s="4" t="s">
        <v>11</v>
      </c>
      <c r="D2760" s="4" t="s">
        <v>13</v>
      </c>
    </row>
    <row r="2761" spans="1:9">
      <c r="A2761" t="n">
        <v>24366</v>
      </c>
      <c r="B2761" s="42" t="n">
        <v>44</v>
      </c>
      <c r="C2761" s="7" t="n">
        <v>0</v>
      </c>
      <c r="D2761" s="7" t="n">
        <v>1</v>
      </c>
    </row>
    <row r="2762" spans="1:9">
      <c r="A2762" t="s">
        <v>4</v>
      </c>
      <c r="B2762" s="4" t="s">
        <v>5</v>
      </c>
      <c r="C2762" s="4" t="s">
        <v>8</v>
      </c>
      <c r="D2762" s="4" t="s">
        <v>8</v>
      </c>
    </row>
    <row r="2763" spans="1:9">
      <c r="A2763" t="n">
        <v>24373</v>
      </c>
      <c r="B2763" s="57" t="n">
        <v>70</v>
      </c>
      <c r="C2763" s="7" t="s">
        <v>182</v>
      </c>
      <c r="D2763" s="7" t="s">
        <v>268</v>
      </c>
    </row>
    <row r="2764" spans="1:9">
      <c r="A2764" t="s">
        <v>4</v>
      </c>
      <c r="B2764" s="4" t="s">
        <v>5</v>
      </c>
      <c r="C2764" s="4" t="s">
        <v>11</v>
      </c>
      <c r="D2764" s="4" t="s">
        <v>7</v>
      </c>
      <c r="E2764" s="4" t="s">
        <v>8</v>
      </c>
      <c r="F2764" s="4" t="s">
        <v>12</v>
      </c>
      <c r="G2764" s="4" t="s">
        <v>12</v>
      </c>
      <c r="H2764" s="4" t="s">
        <v>12</v>
      </c>
    </row>
    <row r="2765" spans="1:9">
      <c r="A2765" t="n">
        <v>24389</v>
      </c>
      <c r="B2765" s="29" t="n">
        <v>48</v>
      </c>
      <c r="C2765" s="7" t="n">
        <v>0</v>
      </c>
      <c r="D2765" s="7" t="n">
        <v>0</v>
      </c>
      <c r="E2765" s="7" t="s">
        <v>146</v>
      </c>
      <c r="F2765" s="7" t="n">
        <v>0</v>
      </c>
      <c r="G2765" s="7" t="n">
        <v>1</v>
      </c>
      <c r="H2765" s="7" t="n">
        <v>0</v>
      </c>
    </row>
    <row r="2766" spans="1:9">
      <c r="A2766" t="s">
        <v>4</v>
      </c>
      <c r="B2766" s="4" t="s">
        <v>5</v>
      </c>
      <c r="C2766" s="4" t="s">
        <v>11</v>
      </c>
      <c r="D2766" s="4" t="s">
        <v>7</v>
      </c>
      <c r="E2766" s="4" t="s">
        <v>8</v>
      </c>
      <c r="F2766" s="4" t="s">
        <v>12</v>
      </c>
      <c r="G2766" s="4" t="s">
        <v>12</v>
      </c>
      <c r="H2766" s="4" t="s">
        <v>12</v>
      </c>
    </row>
    <row r="2767" spans="1:9">
      <c r="A2767" t="n">
        <v>24415</v>
      </c>
      <c r="B2767" s="29" t="n">
        <v>48</v>
      </c>
      <c r="C2767" s="7" t="n">
        <v>999</v>
      </c>
      <c r="D2767" s="7" t="n">
        <v>0</v>
      </c>
      <c r="E2767" s="7" t="s">
        <v>146</v>
      </c>
      <c r="F2767" s="7" t="n">
        <v>0</v>
      </c>
      <c r="G2767" s="7" t="n">
        <v>1</v>
      </c>
      <c r="H2767" s="7" t="n">
        <v>0</v>
      </c>
    </row>
    <row r="2768" spans="1:9">
      <c r="A2768" t="s">
        <v>4</v>
      </c>
      <c r="B2768" s="4" t="s">
        <v>5</v>
      </c>
      <c r="C2768" s="4" t="s">
        <v>7</v>
      </c>
      <c r="D2768" s="4" t="s">
        <v>11</v>
      </c>
      <c r="E2768" s="4" t="s">
        <v>12</v>
      </c>
      <c r="F2768" s="4" t="s">
        <v>11</v>
      </c>
      <c r="G2768" s="4" t="s">
        <v>13</v>
      </c>
      <c r="H2768" s="4" t="s">
        <v>13</v>
      </c>
      <c r="I2768" s="4" t="s">
        <v>11</v>
      </c>
      <c r="J2768" s="4" t="s">
        <v>11</v>
      </c>
      <c r="K2768" s="4" t="s">
        <v>13</v>
      </c>
      <c r="L2768" s="4" t="s">
        <v>13</v>
      </c>
      <c r="M2768" s="4" t="s">
        <v>13</v>
      </c>
      <c r="N2768" s="4" t="s">
        <v>13</v>
      </c>
      <c r="O2768" s="4" t="s">
        <v>8</v>
      </c>
    </row>
    <row r="2769" spans="1:15">
      <c r="A2769" t="n">
        <v>24441</v>
      </c>
      <c r="B2769" s="9" t="n">
        <v>50</v>
      </c>
      <c r="C2769" s="7" t="n">
        <v>0</v>
      </c>
      <c r="D2769" s="7" t="n">
        <v>8203</v>
      </c>
      <c r="E2769" s="7" t="n">
        <v>1</v>
      </c>
      <c r="F2769" s="7" t="n">
        <v>1000</v>
      </c>
      <c r="G2769" s="7" t="n">
        <v>0</v>
      </c>
      <c r="H2769" s="7" t="n">
        <v>0</v>
      </c>
      <c r="I2769" s="7" t="n">
        <v>0</v>
      </c>
      <c r="J2769" s="7" t="n">
        <v>65533</v>
      </c>
      <c r="K2769" s="7" t="n">
        <v>0</v>
      </c>
      <c r="L2769" s="7" t="n">
        <v>0</v>
      </c>
      <c r="M2769" s="7" t="n">
        <v>0</v>
      </c>
      <c r="N2769" s="7" t="n">
        <v>0</v>
      </c>
      <c r="O2769" s="7" t="s">
        <v>14</v>
      </c>
    </row>
    <row r="2770" spans="1:15">
      <c r="A2770" t="s">
        <v>4</v>
      </c>
      <c r="B2770" s="4" t="s">
        <v>5</v>
      </c>
      <c r="C2770" s="4" t="s">
        <v>7</v>
      </c>
      <c r="D2770" s="4" t="s">
        <v>11</v>
      </c>
      <c r="E2770" s="4" t="s">
        <v>12</v>
      </c>
      <c r="F2770" s="4" t="s">
        <v>11</v>
      </c>
      <c r="G2770" s="4" t="s">
        <v>13</v>
      </c>
      <c r="H2770" s="4" t="s">
        <v>13</v>
      </c>
      <c r="I2770" s="4" t="s">
        <v>11</v>
      </c>
      <c r="J2770" s="4" t="s">
        <v>11</v>
      </c>
      <c r="K2770" s="4" t="s">
        <v>13</v>
      </c>
      <c r="L2770" s="4" t="s">
        <v>13</v>
      </c>
      <c r="M2770" s="4" t="s">
        <v>13</v>
      </c>
      <c r="N2770" s="4" t="s">
        <v>13</v>
      </c>
      <c r="O2770" s="4" t="s">
        <v>8</v>
      </c>
    </row>
    <row r="2771" spans="1:15">
      <c r="A2771" t="n">
        <v>24480</v>
      </c>
      <c r="B2771" s="9" t="n">
        <v>50</v>
      </c>
      <c r="C2771" s="7" t="n">
        <v>0</v>
      </c>
      <c r="D2771" s="7" t="n">
        <v>8121</v>
      </c>
      <c r="E2771" s="7" t="n">
        <v>1</v>
      </c>
      <c r="F2771" s="7" t="n">
        <v>1000</v>
      </c>
      <c r="G2771" s="7" t="n">
        <v>0</v>
      </c>
      <c r="H2771" s="7" t="n">
        <v>0</v>
      </c>
      <c r="I2771" s="7" t="n">
        <v>0</v>
      </c>
      <c r="J2771" s="7" t="n">
        <v>65533</v>
      </c>
      <c r="K2771" s="7" t="n">
        <v>0</v>
      </c>
      <c r="L2771" s="7" t="n">
        <v>0</v>
      </c>
      <c r="M2771" s="7" t="n">
        <v>0</v>
      </c>
      <c r="N2771" s="7" t="n">
        <v>0</v>
      </c>
      <c r="O2771" s="7" t="s">
        <v>14</v>
      </c>
    </row>
    <row r="2772" spans="1:15">
      <c r="A2772" t="s">
        <v>4</v>
      </c>
      <c r="B2772" s="4" t="s">
        <v>5</v>
      </c>
      <c r="C2772" s="4" t="s">
        <v>7</v>
      </c>
      <c r="D2772" s="4" t="s">
        <v>11</v>
      </c>
      <c r="E2772" s="4" t="s">
        <v>12</v>
      </c>
    </row>
    <row r="2773" spans="1:15">
      <c r="A2773" t="n">
        <v>24519</v>
      </c>
      <c r="B2773" s="18" t="n">
        <v>58</v>
      </c>
      <c r="C2773" s="7" t="n">
        <v>100</v>
      </c>
      <c r="D2773" s="7" t="n">
        <v>1000</v>
      </c>
      <c r="E2773" s="7" t="n">
        <v>1</v>
      </c>
    </row>
    <row r="2774" spans="1:15">
      <c r="A2774" t="s">
        <v>4</v>
      </c>
      <c r="B2774" s="4" t="s">
        <v>5</v>
      </c>
      <c r="C2774" s="4" t="s">
        <v>7</v>
      </c>
      <c r="D2774" s="4" t="s">
        <v>11</v>
      </c>
    </row>
    <row r="2775" spans="1:15">
      <c r="A2775" t="n">
        <v>24527</v>
      </c>
      <c r="B2775" s="18" t="n">
        <v>58</v>
      </c>
      <c r="C2775" s="7" t="n">
        <v>255</v>
      </c>
      <c r="D2775" s="7" t="n">
        <v>0</v>
      </c>
    </row>
    <row r="2776" spans="1:15">
      <c r="A2776" t="s">
        <v>4</v>
      </c>
      <c r="B2776" s="4" t="s">
        <v>5</v>
      </c>
      <c r="C2776" s="4" t="s">
        <v>7</v>
      </c>
      <c r="D2776" s="4" t="s">
        <v>11</v>
      </c>
      <c r="E2776" s="4" t="s">
        <v>8</v>
      </c>
    </row>
    <row r="2777" spans="1:15">
      <c r="A2777" t="n">
        <v>24531</v>
      </c>
      <c r="B2777" s="30" t="n">
        <v>51</v>
      </c>
      <c r="C2777" s="7" t="n">
        <v>4</v>
      </c>
      <c r="D2777" s="7" t="n">
        <v>0</v>
      </c>
      <c r="E2777" s="7" t="s">
        <v>266</v>
      </c>
    </row>
    <row r="2778" spans="1:15">
      <c r="A2778" t="s">
        <v>4</v>
      </c>
      <c r="B2778" s="4" t="s">
        <v>5</v>
      </c>
      <c r="C2778" s="4" t="s">
        <v>11</v>
      </c>
    </row>
    <row r="2779" spans="1:15">
      <c r="A2779" t="n">
        <v>24545</v>
      </c>
      <c r="B2779" s="25" t="n">
        <v>16</v>
      </c>
      <c r="C2779" s="7" t="n">
        <v>0</v>
      </c>
    </row>
    <row r="2780" spans="1:15">
      <c r="A2780" t="s">
        <v>4</v>
      </c>
      <c r="B2780" s="4" t="s">
        <v>5</v>
      </c>
      <c r="C2780" s="4" t="s">
        <v>11</v>
      </c>
      <c r="D2780" s="4" t="s">
        <v>7</v>
      </c>
      <c r="E2780" s="4" t="s">
        <v>13</v>
      </c>
      <c r="F2780" s="4" t="s">
        <v>185</v>
      </c>
      <c r="G2780" s="4" t="s">
        <v>7</v>
      </c>
      <c r="H2780" s="4" t="s">
        <v>7</v>
      </c>
      <c r="I2780" s="4" t="s">
        <v>7</v>
      </c>
      <c r="J2780" s="4" t="s">
        <v>13</v>
      </c>
      <c r="K2780" s="4" t="s">
        <v>185</v>
      </c>
      <c r="L2780" s="4" t="s">
        <v>7</v>
      </c>
      <c r="M2780" s="4" t="s">
        <v>7</v>
      </c>
    </row>
    <row r="2781" spans="1:15">
      <c r="A2781" t="n">
        <v>24548</v>
      </c>
      <c r="B2781" s="44" t="n">
        <v>26</v>
      </c>
      <c r="C2781" s="7" t="n">
        <v>0</v>
      </c>
      <c r="D2781" s="7" t="n">
        <v>17</v>
      </c>
      <c r="E2781" s="7" t="n">
        <v>53013</v>
      </c>
      <c r="F2781" s="7" t="s">
        <v>269</v>
      </c>
      <c r="G2781" s="7" t="n">
        <v>2</v>
      </c>
      <c r="H2781" s="7" t="n">
        <v>3</v>
      </c>
      <c r="I2781" s="7" t="n">
        <v>17</v>
      </c>
      <c r="J2781" s="7" t="n">
        <v>53014</v>
      </c>
      <c r="K2781" s="7" t="s">
        <v>270</v>
      </c>
      <c r="L2781" s="7" t="n">
        <v>2</v>
      </c>
      <c r="M2781" s="7" t="n">
        <v>0</v>
      </c>
    </row>
    <row r="2782" spans="1:15">
      <c r="A2782" t="s">
        <v>4</v>
      </c>
      <c r="B2782" s="4" t="s">
        <v>5</v>
      </c>
    </row>
    <row r="2783" spans="1:15">
      <c r="A2783" t="n">
        <v>24695</v>
      </c>
      <c r="B2783" s="45" t="n">
        <v>28</v>
      </c>
    </row>
    <row r="2784" spans="1:15">
      <c r="A2784" t="s">
        <v>4</v>
      </c>
      <c r="B2784" s="4" t="s">
        <v>5</v>
      </c>
      <c r="C2784" s="4" t="s">
        <v>11</v>
      </c>
      <c r="D2784" s="4" t="s">
        <v>7</v>
      </c>
    </row>
    <row r="2785" spans="1:15">
      <c r="A2785" t="n">
        <v>24696</v>
      </c>
      <c r="B2785" s="48" t="n">
        <v>89</v>
      </c>
      <c r="C2785" s="7" t="n">
        <v>65533</v>
      </c>
      <c r="D2785" s="7" t="n">
        <v>1</v>
      </c>
    </row>
    <row r="2786" spans="1:15">
      <c r="A2786" t="s">
        <v>4</v>
      </c>
      <c r="B2786" s="4" t="s">
        <v>5</v>
      </c>
      <c r="C2786" s="4" t="s">
        <v>7</v>
      </c>
      <c r="D2786" s="4" t="s">
        <v>7</v>
      </c>
      <c r="E2786" s="4" t="s">
        <v>7</v>
      </c>
      <c r="F2786" s="4" t="s">
        <v>7</v>
      </c>
    </row>
    <row r="2787" spans="1:15">
      <c r="A2787" t="n">
        <v>24700</v>
      </c>
      <c r="B2787" s="16" t="n">
        <v>14</v>
      </c>
      <c r="C2787" s="7" t="n">
        <v>0</v>
      </c>
      <c r="D2787" s="7" t="n">
        <v>128</v>
      </c>
      <c r="E2787" s="7" t="n">
        <v>0</v>
      </c>
      <c r="F2787" s="7" t="n">
        <v>0</v>
      </c>
    </row>
    <row r="2788" spans="1:15">
      <c r="A2788" t="s">
        <v>4</v>
      </c>
      <c r="B2788" s="4" t="s">
        <v>5</v>
      </c>
      <c r="C2788" s="4" t="s">
        <v>7</v>
      </c>
      <c r="D2788" s="4" t="s">
        <v>11</v>
      </c>
      <c r="E2788" s="4" t="s">
        <v>11</v>
      </c>
      <c r="F2788" s="4" t="s">
        <v>7</v>
      </c>
    </row>
    <row r="2789" spans="1:15">
      <c r="A2789" t="n">
        <v>24705</v>
      </c>
      <c r="B2789" s="47" t="n">
        <v>25</v>
      </c>
      <c r="C2789" s="7" t="n">
        <v>1</v>
      </c>
      <c r="D2789" s="7" t="n">
        <v>100</v>
      </c>
      <c r="E2789" s="7" t="n">
        <v>150</v>
      </c>
      <c r="F2789" s="7" t="n">
        <v>4</v>
      </c>
    </row>
    <row r="2790" spans="1:15">
      <c r="A2790" t="s">
        <v>4</v>
      </c>
      <c r="B2790" s="4" t="s">
        <v>5</v>
      </c>
      <c r="C2790" s="4" t="s">
        <v>8</v>
      </c>
      <c r="D2790" s="4" t="s">
        <v>11</v>
      </c>
    </row>
    <row r="2791" spans="1:15">
      <c r="A2791" t="n">
        <v>24712</v>
      </c>
      <c r="B2791" s="46" t="n">
        <v>29</v>
      </c>
      <c r="C2791" s="7" t="s">
        <v>271</v>
      </c>
      <c r="D2791" s="7" t="n">
        <v>65533</v>
      </c>
    </row>
    <row r="2792" spans="1:15">
      <c r="A2792" t="s">
        <v>4</v>
      </c>
      <c r="B2792" s="4" t="s">
        <v>5</v>
      </c>
      <c r="C2792" s="4" t="s">
        <v>7</v>
      </c>
      <c r="D2792" s="4" t="s">
        <v>11</v>
      </c>
      <c r="E2792" s="4" t="s">
        <v>8</v>
      </c>
    </row>
    <row r="2793" spans="1:15">
      <c r="A2793" t="n">
        <v>24737</v>
      </c>
      <c r="B2793" s="30" t="n">
        <v>51</v>
      </c>
      <c r="C2793" s="7" t="n">
        <v>4</v>
      </c>
      <c r="D2793" s="7" t="n">
        <v>7033</v>
      </c>
      <c r="E2793" s="7" t="s">
        <v>232</v>
      </c>
    </row>
    <row r="2794" spans="1:15">
      <c r="A2794" t="s">
        <v>4</v>
      </c>
      <c r="B2794" s="4" t="s">
        <v>5</v>
      </c>
      <c r="C2794" s="4" t="s">
        <v>11</v>
      </c>
    </row>
    <row r="2795" spans="1:15">
      <c r="A2795" t="n">
        <v>24750</v>
      </c>
      <c r="B2795" s="25" t="n">
        <v>16</v>
      </c>
      <c r="C2795" s="7" t="n">
        <v>0</v>
      </c>
    </row>
    <row r="2796" spans="1:15">
      <c r="A2796" t="s">
        <v>4</v>
      </c>
      <c r="B2796" s="4" t="s">
        <v>5</v>
      </c>
      <c r="C2796" s="4" t="s">
        <v>11</v>
      </c>
      <c r="D2796" s="4" t="s">
        <v>7</v>
      </c>
      <c r="E2796" s="4" t="s">
        <v>13</v>
      </c>
      <c r="F2796" s="4" t="s">
        <v>185</v>
      </c>
      <c r="G2796" s="4" t="s">
        <v>7</v>
      </c>
      <c r="H2796" s="4" t="s">
        <v>7</v>
      </c>
      <c r="I2796" s="4" t="s">
        <v>7</v>
      </c>
      <c r="J2796" s="4" t="s">
        <v>13</v>
      </c>
      <c r="K2796" s="4" t="s">
        <v>185</v>
      </c>
      <c r="L2796" s="4" t="s">
        <v>7</v>
      </c>
      <c r="M2796" s="4" t="s">
        <v>7</v>
      </c>
    </row>
    <row r="2797" spans="1:15">
      <c r="A2797" t="n">
        <v>24753</v>
      </c>
      <c r="B2797" s="44" t="n">
        <v>26</v>
      </c>
      <c r="C2797" s="7" t="n">
        <v>7033</v>
      </c>
      <c r="D2797" s="7" t="n">
        <v>17</v>
      </c>
      <c r="E2797" s="7" t="n">
        <v>23356</v>
      </c>
      <c r="F2797" s="7" t="s">
        <v>272</v>
      </c>
      <c r="G2797" s="7" t="n">
        <v>2</v>
      </c>
      <c r="H2797" s="7" t="n">
        <v>3</v>
      </c>
      <c r="I2797" s="7" t="n">
        <v>17</v>
      </c>
      <c r="J2797" s="7" t="n">
        <v>23357</v>
      </c>
      <c r="K2797" s="7" t="s">
        <v>273</v>
      </c>
      <c r="L2797" s="7" t="n">
        <v>2</v>
      </c>
      <c r="M2797" s="7" t="n">
        <v>0</v>
      </c>
    </row>
    <row r="2798" spans="1:15">
      <c r="A2798" t="s">
        <v>4</v>
      </c>
      <c r="B2798" s="4" t="s">
        <v>5</v>
      </c>
    </row>
    <row r="2799" spans="1:15">
      <c r="A2799" t="n">
        <v>24874</v>
      </c>
      <c r="B2799" s="45" t="n">
        <v>28</v>
      </c>
    </row>
    <row r="2800" spans="1:15">
      <c r="A2800" t="s">
        <v>4</v>
      </c>
      <c r="B2800" s="4" t="s">
        <v>5</v>
      </c>
      <c r="C2800" s="4" t="s">
        <v>8</v>
      </c>
      <c r="D2800" s="4" t="s">
        <v>11</v>
      </c>
    </row>
    <row r="2801" spans="1:13">
      <c r="A2801" t="n">
        <v>24875</v>
      </c>
      <c r="B2801" s="46" t="n">
        <v>29</v>
      </c>
      <c r="C2801" s="7" t="s">
        <v>14</v>
      </c>
      <c r="D2801" s="7" t="n">
        <v>65533</v>
      </c>
    </row>
    <row r="2802" spans="1:13">
      <c r="A2802" t="s">
        <v>4</v>
      </c>
      <c r="B2802" s="4" t="s">
        <v>5</v>
      </c>
      <c r="C2802" s="4" t="s">
        <v>11</v>
      </c>
      <c r="D2802" s="4" t="s">
        <v>7</v>
      </c>
    </row>
    <row r="2803" spans="1:13">
      <c r="A2803" t="n">
        <v>24879</v>
      </c>
      <c r="B2803" s="48" t="n">
        <v>89</v>
      </c>
      <c r="C2803" s="7" t="n">
        <v>65533</v>
      </c>
      <c r="D2803" s="7" t="n">
        <v>1</v>
      </c>
    </row>
    <row r="2804" spans="1:13">
      <c r="A2804" t="s">
        <v>4</v>
      </c>
      <c r="B2804" s="4" t="s">
        <v>5</v>
      </c>
      <c r="C2804" s="4" t="s">
        <v>7</v>
      </c>
      <c r="D2804" s="4" t="s">
        <v>11</v>
      </c>
      <c r="E2804" s="4" t="s">
        <v>11</v>
      </c>
      <c r="F2804" s="4" t="s">
        <v>7</v>
      </c>
    </row>
    <row r="2805" spans="1:13">
      <c r="A2805" t="n">
        <v>24883</v>
      </c>
      <c r="B2805" s="47" t="n">
        <v>25</v>
      </c>
      <c r="C2805" s="7" t="n">
        <v>1</v>
      </c>
      <c r="D2805" s="7" t="n">
        <v>65535</v>
      </c>
      <c r="E2805" s="7" t="n">
        <v>65535</v>
      </c>
      <c r="F2805" s="7" t="n">
        <v>0</v>
      </c>
    </row>
    <row r="2806" spans="1:13">
      <c r="A2806" t="s">
        <v>4</v>
      </c>
      <c r="B2806" s="4" t="s">
        <v>5</v>
      </c>
      <c r="C2806" s="4" t="s">
        <v>13</v>
      </c>
    </row>
    <row r="2807" spans="1:13">
      <c r="A2807" t="n">
        <v>24890</v>
      </c>
      <c r="B2807" s="55" t="n">
        <v>15</v>
      </c>
      <c r="C2807" s="7" t="n">
        <v>32768</v>
      </c>
    </row>
    <row r="2808" spans="1:13">
      <c r="A2808" t="s">
        <v>4</v>
      </c>
      <c r="B2808" s="4" t="s">
        <v>5</v>
      </c>
      <c r="C2808" s="4" t="s">
        <v>7</v>
      </c>
      <c r="D2808" s="4" t="s">
        <v>11</v>
      </c>
      <c r="E2808" s="4" t="s">
        <v>8</v>
      </c>
    </row>
    <row r="2809" spans="1:13">
      <c r="A2809" t="n">
        <v>24895</v>
      </c>
      <c r="B2809" s="30" t="n">
        <v>51</v>
      </c>
      <c r="C2809" s="7" t="n">
        <v>4</v>
      </c>
      <c r="D2809" s="7" t="n">
        <v>0</v>
      </c>
      <c r="E2809" s="7" t="s">
        <v>274</v>
      </c>
    </row>
    <row r="2810" spans="1:13">
      <c r="A2810" t="s">
        <v>4</v>
      </c>
      <c r="B2810" s="4" t="s">
        <v>5</v>
      </c>
      <c r="C2810" s="4" t="s">
        <v>11</v>
      </c>
    </row>
    <row r="2811" spans="1:13">
      <c r="A2811" t="n">
        <v>24922</v>
      </c>
      <c r="B2811" s="25" t="n">
        <v>16</v>
      </c>
      <c r="C2811" s="7" t="n">
        <v>0</v>
      </c>
    </row>
    <row r="2812" spans="1:13">
      <c r="A2812" t="s">
        <v>4</v>
      </c>
      <c r="B2812" s="4" t="s">
        <v>5</v>
      </c>
      <c r="C2812" s="4" t="s">
        <v>11</v>
      </c>
      <c r="D2812" s="4" t="s">
        <v>7</v>
      </c>
      <c r="E2812" s="4" t="s">
        <v>13</v>
      </c>
      <c r="F2812" s="4" t="s">
        <v>185</v>
      </c>
      <c r="G2812" s="4" t="s">
        <v>7</v>
      </c>
      <c r="H2812" s="4" t="s">
        <v>7</v>
      </c>
    </row>
    <row r="2813" spans="1:13">
      <c r="A2813" t="n">
        <v>24925</v>
      </c>
      <c r="B2813" s="44" t="n">
        <v>26</v>
      </c>
      <c r="C2813" s="7" t="n">
        <v>0</v>
      </c>
      <c r="D2813" s="7" t="n">
        <v>17</v>
      </c>
      <c r="E2813" s="7" t="n">
        <v>53015</v>
      </c>
      <c r="F2813" s="7" t="s">
        <v>275</v>
      </c>
      <c r="G2813" s="7" t="n">
        <v>2</v>
      </c>
      <c r="H2813" s="7" t="n">
        <v>0</v>
      </c>
    </row>
    <row r="2814" spans="1:13">
      <c r="A2814" t="s">
        <v>4</v>
      </c>
      <c r="B2814" s="4" t="s">
        <v>5</v>
      </c>
    </row>
    <row r="2815" spans="1:13">
      <c r="A2815" t="n">
        <v>24965</v>
      </c>
      <c r="B2815" s="45" t="n">
        <v>28</v>
      </c>
    </row>
    <row r="2816" spans="1:13">
      <c r="A2816" t="s">
        <v>4</v>
      </c>
      <c r="B2816" s="4" t="s">
        <v>5</v>
      </c>
      <c r="C2816" s="4" t="s">
        <v>11</v>
      </c>
      <c r="D2816" s="4" t="s">
        <v>7</v>
      </c>
    </row>
    <row r="2817" spans="1:8">
      <c r="A2817" t="n">
        <v>24966</v>
      </c>
      <c r="B2817" s="48" t="n">
        <v>89</v>
      </c>
      <c r="C2817" s="7" t="n">
        <v>65533</v>
      </c>
      <c r="D2817" s="7" t="n">
        <v>1</v>
      </c>
    </row>
    <row r="2818" spans="1:8">
      <c r="A2818" t="s">
        <v>4</v>
      </c>
      <c r="B2818" s="4" t="s">
        <v>5</v>
      </c>
      <c r="C2818" s="4" t="s">
        <v>7</v>
      </c>
      <c r="D2818" s="4" t="s">
        <v>11</v>
      </c>
      <c r="E2818" s="4" t="s">
        <v>12</v>
      </c>
    </row>
    <row r="2819" spans="1:8">
      <c r="A2819" t="n">
        <v>24970</v>
      </c>
      <c r="B2819" s="18" t="n">
        <v>58</v>
      </c>
      <c r="C2819" s="7" t="n">
        <v>101</v>
      </c>
      <c r="D2819" s="7" t="n">
        <v>500</v>
      </c>
      <c r="E2819" s="7" t="n">
        <v>1</v>
      </c>
    </row>
    <row r="2820" spans="1:8">
      <c r="A2820" t="s">
        <v>4</v>
      </c>
      <c r="B2820" s="4" t="s">
        <v>5</v>
      </c>
      <c r="C2820" s="4" t="s">
        <v>7</v>
      </c>
      <c r="D2820" s="4" t="s">
        <v>11</v>
      </c>
    </row>
    <row r="2821" spans="1:8">
      <c r="A2821" t="n">
        <v>24978</v>
      </c>
      <c r="B2821" s="18" t="n">
        <v>58</v>
      </c>
      <c r="C2821" s="7" t="n">
        <v>254</v>
      </c>
      <c r="D2821" s="7" t="n">
        <v>0</v>
      </c>
    </row>
    <row r="2822" spans="1:8">
      <c r="A2822" t="s">
        <v>4</v>
      </c>
      <c r="B2822" s="4" t="s">
        <v>5</v>
      </c>
      <c r="C2822" s="4" t="s">
        <v>7</v>
      </c>
    </row>
    <row r="2823" spans="1:8">
      <c r="A2823" t="n">
        <v>24982</v>
      </c>
      <c r="B2823" s="38" t="n">
        <v>45</v>
      </c>
      <c r="C2823" s="7" t="n">
        <v>0</v>
      </c>
    </row>
    <row r="2824" spans="1:8">
      <c r="A2824" t="s">
        <v>4</v>
      </c>
      <c r="B2824" s="4" t="s">
        <v>5</v>
      </c>
      <c r="C2824" s="4" t="s">
        <v>7</v>
      </c>
      <c r="D2824" s="4" t="s">
        <v>7</v>
      </c>
      <c r="E2824" s="4" t="s">
        <v>12</v>
      </c>
      <c r="F2824" s="4" t="s">
        <v>12</v>
      </c>
      <c r="G2824" s="4" t="s">
        <v>12</v>
      </c>
      <c r="H2824" s="4" t="s">
        <v>11</v>
      </c>
    </row>
    <row r="2825" spans="1:8">
      <c r="A2825" t="n">
        <v>24984</v>
      </c>
      <c r="B2825" s="38" t="n">
        <v>45</v>
      </c>
      <c r="C2825" s="7" t="n">
        <v>2</v>
      </c>
      <c r="D2825" s="7" t="n">
        <v>3</v>
      </c>
      <c r="E2825" s="7" t="n">
        <v>0</v>
      </c>
      <c r="F2825" s="7" t="n">
        <v>-499.010009765625</v>
      </c>
      <c r="G2825" s="7" t="n">
        <v>-0.28999999165535</v>
      </c>
      <c r="H2825" s="7" t="n">
        <v>0</v>
      </c>
    </row>
    <row r="2826" spans="1:8">
      <c r="A2826" t="s">
        <v>4</v>
      </c>
      <c r="B2826" s="4" t="s">
        <v>5</v>
      </c>
      <c r="C2826" s="4" t="s">
        <v>7</v>
      </c>
      <c r="D2826" s="4" t="s">
        <v>7</v>
      </c>
      <c r="E2826" s="4" t="s">
        <v>12</v>
      </c>
      <c r="F2826" s="4" t="s">
        <v>12</v>
      </c>
      <c r="G2826" s="4" t="s">
        <v>12</v>
      </c>
      <c r="H2826" s="4" t="s">
        <v>11</v>
      </c>
      <c r="I2826" s="4" t="s">
        <v>7</v>
      </c>
    </row>
    <row r="2827" spans="1:8">
      <c r="A2827" t="n">
        <v>25001</v>
      </c>
      <c r="B2827" s="38" t="n">
        <v>45</v>
      </c>
      <c r="C2827" s="7" t="n">
        <v>4</v>
      </c>
      <c r="D2827" s="7" t="n">
        <v>3</v>
      </c>
      <c r="E2827" s="7" t="n">
        <v>352.369995117188</v>
      </c>
      <c r="F2827" s="7" t="n">
        <v>38.5</v>
      </c>
      <c r="G2827" s="7" t="n">
        <v>-10</v>
      </c>
      <c r="H2827" s="7" t="n">
        <v>0</v>
      </c>
      <c r="I2827" s="7" t="n">
        <v>0</v>
      </c>
    </row>
    <row r="2828" spans="1:8">
      <c r="A2828" t="s">
        <v>4</v>
      </c>
      <c r="B2828" s="4" t="s">
        <v>5</v>
      </c>
      <c r="C2828" s="4" t="s">
        <v>7</v>
      </c>
      <c r="D2828" s="4" t="s">
        <v>7</v>
      </c>
      <c r="E2828" s="4" t="s">
        <v>12</v>
      </c>
      <c r="F2828" s="4" t="s">
        <v>11</v>
      </c>
    </row>
    <row r="2829" spans="1:8">
      <c r="A2829" t="n">
        <v>25019</v>
      </c>
      <c r="B2829" s="38" t="n">
        <v>45</v>
      </c>
      <c r="C2829" s="7" t="n">
        <v>5</v>
      </c>
      <c r="D2829" s="7" t="n">
        <v>3</v>
      </c>
      <c r="E2829" s="7" t="n">
        <v>1</v>
      </c>
      <c r="F2829" s="7" t="n">
        <v>0</v>
      </c>
    </row>
    <row r="2830" spans="1:8">
      <c r="A2830" t="s">
        <v>4</v>
      </c>
      <c r="B2830" s="4" t="s">
        <v>5</v>
      </c>
      <c r="C2830" s="4" t="s">
        <v>7</v>
      </c>
      <c r="D2830" s="4" t="s">
        <v>7</v>
      </c>
      <c r="E2830" s="4" t="s">
        <v>12</v>
      </c>
      <c r="F2830" s="4" t="s">
        <v>11</v>
      </c>
    </row>
    <row r="2831" spans="1:8">
      <c r="A2831" t="n">
        <v>25028</v>
      </c>
      <c r="B2831" s="38" t="n">
        <v>45</v>
      </c>
      <c r="C2831" s="7" t="n">
        <v>11</v>
      </c>
      <c r="D2831" s="7" t="n">
        <v>3</v>
      </c>
      <c r="E2831" s="7" t="n">
        <v>43.0999984741211</v>
      </c>
      <c r="F2831" s="7" t="n">
        <v>0</v>
      </c>
    </row>
    <row r="2832" spans="1:8">
      <c r="A2832" t="s">
        <v>4</v>
      </c>
      <c r="B2832" s="4" t="s">
        <v>5</v>
      </c>
      <c r="C2832" s="4" t="s">
        <v>7</v>
      </c>
      <c r="D2832" s="4" t="s">
        <v>12</v>
      </c>
      <c r="E2832" s="4" t="s">
        <v>12</v>
      </c>
      <c r="F2832" s="4" t="s">
        <v>12</v>
      </c>
    </row>
    <row r="2833" spans="1:9">
      <c r="A2833" t="n">
        <v>25037</v>
      </c>
      <c r="B2833" s="38" t="n">
        <v>45</v>
      </c>
      <c r="C2833" s="7" t="n">
        <v>9</v>
      </c>
      <c r="D2833" s="7" t="n">
        <v>0.00300000002607703</v>
      </c>
      <c r="E2833" s="7" t="n">
        <v>0.00300000002607703</v>
      </c>
      <c r="F2833" s="7" t="n">
        <v>1000</v>
      </c>
    </row>
    <row r="2834" spans="1:9">
      <c r="A2834" t="s">
        <v>4</v>
      </c>
      <c r="B2834" s="4" t="s">
        <v>5</v>
      </c>
      <c r="C2834" s="4" t="s">
        <v>11</v>
      </c>
      <c r="D2834" s="4" t="s">
        <v>13</v>
      </c>
    </row>
    <row r="2835" spans="1:9">
      <c r="A2835" t="n">
        <v>25051</v>
      </c>
      <c r="B2835" s="28" t="n">
        <v>43</v>
      </c>
      <c r="C2835" s="7" t="n">
        <v>0</v>
      </c>
      <c r="D2835" s="7" t="n">
        <v>256</v>
      </c>
    </row>
    <row r="2836" spans="1:9">
      <c r="A2836" t="s">
        <v>4</v>
      </c>
      <c r="B2836" s="4" t="s">
        <v>5</v>
      </c>
      <c r="C2836" s="4" t="s">
        <v>11</v>
      </c>
      <c r="D2836" s="4" t="s">
        <v>13</v>
      </c>
    </row>
    <row r="2837" spans="1:9">
      <c r="A2837" t="n">
        <v>25058</v>
      </c>
      <c r="B2837" s="28" t="n">
        <v>43</v>
      </c>
      <c r="C2837" s="7" t="n">
        <v>999</v>
      </c>
      <c r="D2837" s="7" t="n">
        <v>256</v>
      </c>
    </row>
    <row r="2838" spans="1:9">
      <c r="A2838" t="s">
        <v>4</v>
      </c>
      <c r="B2838" s="4" t="s">
        <v>5</v>
      </c>
      <c r="C2838" s="4" t="s">
        <v>7</v>
      </c>
      <c r="D2838" s="4" t="s">
        <v>7</v>
      </c>
      <c r="E2838" s="4" t="s">
        <v>12</v>
      </c>
      <c r="F2838" s="4" t="s">
        <v>12</v>
      </c>
      <c r="G2838" s="4" t="s">
        <v>12</v>
      </c>
      <c r="H2838" s="4" t="s">
        <v>11</v>
      </c>
    </row>
    <row r="2839" spans="1:9">
      <c r="A2839" t="n">
        <v>25065</v>
      </c>
      <c r="B2839" s="38" t="n">
        <v>45</v>
      </c>
      <c r="C2839" s="7" t="n">
        <v>2</v>
      </c>
      <c r="D2839" s="7" t="n">
        <v>3</v>
      </c>
      <c r="E2839" s="7" t="n">
        <v>0</v>
      </c>
      <c r="F2839" s="7" t="n">
        <v>-498.809997558594</v>
      </c>
      <c r="G2839" s="7" t="n">
        <v>-0.28999999165535</v>
      </c>
      <c r="H2839" s="7" t="n">
        <v>7000</v>
      </c>
    </row>
    <row r="2840" spans="1:9">
      <c r="A2840" t="s">
        <v>4</v>
      </c>
      <c r="B2840" s="4" t="s">
        <v>5</v>
      </c>
      <c r="C2840" s="4" t="s">
        <v>7</v>
      </c>
      <c r="D2840" s="4" t="s">
        <v>7</v>
      </c>
      <c r="E2840" s="4" t="s">
        <v>12</v>
      </c>
      <c r="F2840" s="4" t="s">
        <v>12</v>
      </c>
      <c r="G2840" s="4" t="s">
        <v>12</v>
      </c>
      <c r="H2840" s="4" t="s">
        <v>11</v>
      </c>
      <c r="I2840" s="4" t="s">
        <v>7</v>
      </c>
    </row>
    <row r="2841" spans="1:9">
      <c r="A2841" t="n">
        <v>25082</v>
      </c>
      <c r="B2841" s="38" t="n">
        <v>45</v>
      </c>
      <c r="C2841" s="7" t="n">
        <v>4</v>
      </c>
      <c r="D2841" s="7" t="n">
        <v>3</v>
      </c>
      <c r="E2841" s="7" t="n">
        <v>352.369995117188</v>
      </c>
      <c r="F2841" s="7" t="n">
        <v>-44.5</v>
      </c>
      <c r="G2841" s="7" t="n">
        <v>-10</v>
      </c>
      <c r="H2841" s="7" t="n">
        <v>7000</v>
      </c>
      <c r="I2841" s="7" t="n">
        <v>0</v>
      </c>
    </row>
    <row r="2842" spans="1:9">
      <c r="A2842" t="s">
        <v>4</v>
      </c>
      <c r="B2842" s="4" t="s">
        <v>5</v>
      </c>
      <c r="C2842" s="4" t="s">
        <v>7</v>
      </c>
      <c r="D2842" s="4" t="s">
        <v>7</v>
      </c>
      <c r="E2842" s="4" t="s">
        <v>12</v>
      </c>
      <c r="F2842" s="4" t="s">
        <v>11</v>
      </c>
    </row>
    <row r="2843" spans="1:9">
      <c r="A2843" t="n">
        <v>25100</v>
      </c>
      <c r="B2843" s="38" t="n">
        <v>45</v>
      </c>
      <c r="C2843" s="7" t="n">
        <v>5</v>
      </c>
      <c r="D2843" s="7" t="n">
        <v>3</v>
      </c>
      <c r="E2843" s="7" t="n">
        <v>0.699999988079071</v>
      </c>
      <c r="F2843" s="7" t="n">
        <v>7000</v>
      </c>
    </row>
    <row r="2844" spans="1:9">
      <c r="A2844" t="s">
        <v>4</v>
      </c>
      <c r="B2844" s="4" t="s">
        <v>5</v>
      </c>
      <c r="C2844" s="4" t="s">
        <v>7</v>
      </c>
      <c r="D2844" s="4" t="s">
        <v>11</v>
      </c>
      <c r="E2844" s="4" t="s">
        <v>8</v>
      </c>
      <c r="F2844" s="4" t="s">
        <v>8</v>
      </c>
      <c r="G2844" s="4" t="s">
        <v>8</v>
      </c>
      <c r="H2844" s="4" t="s">
        <v>8</v>
      </c>
    </row>
    <row r="2845" spans="1:9">
      <c r="A2845" t="n">
        <v>25109</v>
      </c>
      <c r="B2845" s="30" t="n">
        <v>51</v>
      </c>
      <c r="C2845" s="7" t="n">
        <v>3</v>
      </c>
      <c r="D2845" s="7" t="n">
        <v>0</v>
      </c>
      <c r="E2845" s="7" t="s">
        <v>276</v>
      </c>
      <c r="F2845" s="7" t="s">
        <v>123</v>
      </c>
      <c r="G2845" s="7" t="s">
        <v>122</v>
      </c>
      <c r="H2845" s="7" t="s">
        <v>123</v>
      </c>
    </row>
    <row r="2846" spans="1:9">
      <c r="A2846" t="s">
        <v>4</v>
      </c>
      <c r="B2846" s="4" t="s">
        <v>5</v>
      </c>
      <c r="C2846" s="4" t="s">
        <v>7</v>
      </c>
      <c r="D2846" s="4" t="s">
        <v>11</v>
      </c>
      <c r="E2846" s="4" t="s">
        <v>11</v>
      </c>
      <c r="F2846" s="4" t="s">
        <v>11</v>
      </c>
      <c r="G2846" s="4" t="s">
        <v>11</v>
      </c>
      <c r="H2846" s="4" t="s">
        <v>11</v>
      </c>
      <c r="I2846" s="4" t="s">
        <v>8</v>
      </c>
      <c r="J2846" s="4" t="s">
        <v>12</v>
      </c>
      <c r="K2846" s="4" t="s">
        <v>12</v>
      </c>
      <c r="L2846" s="4" t="s">
        <v>12</v>
      </c>
      <c r="M2846" s="4" t="s">
        <v>13</v>
      </c>
      <c r="N2846" s="4" t="s">
        <v>13</v>
      </c>
      <c r="O2846" s="4" t="s">
        <v>12</v>
      </c>
      <c r="P2846" s="4" t="s">
        <v>12</v>
      </c>
      <c r="Q2846" s="4" t="s">
        <v>12</v>
      </c>
      <c r="R2846" s="4" t="s">
        <v>12</v>
      </c>
      <c r="S2846" s="4" t="s">
        <v>7</v>
      </c>
    </row>
    <row r="2847" spans="1:9">
      <c r="A2847" t="n">
        <v>25122</v>
      </c>
      <c r="B2847" s="26" t="n">
        <v>39</v>
      </c>
      <c r="C2847" s="7" t="n">
        <v>12</v>
      </c>
      <c r="D2847" s="7" t="n">
        <v>65533</v>
      </c>
      <c r="E2847" s="7" t="n">
        <v>218</v>
      </c>
      <c r="F2847" s="7" t="n">
        <v>0</v>
      </c>
      <c r="G2847" s="7" t="n">
        <v>0</v>
      </c>
      <c r="H2847" s="7" t="n">
        <v>3</v>
      </c>
      <c r="I2847" s="7" t="s">
        <v>14</v>
      </c>
      <c r="J2847" s="7" t="n">
        <v>0</v>
      </c>
      <c r="K2847" s="7" t="n">
        <v>0</v>
      </c>
      <c r="L2847" s="7" t="n">
        <v>0</v>
      </c>
      <c r="M2847" s="7" t="n">
        <v>0</v>
      </c>
      <c r="N2847" s="7" t="n">
        <v>0</v>
      </c>
      <c r="O2847" s="7" t="n">
        <v>0</v>
      </c>
      <c r="P2847" s="7" t="n">
        <v>1</v>
      </c>
      <c r="Q2847" s="7" t="n">
        <v>1</v>
      </c>
      <c r="R2847" s="7" t="n">
        <v>1</v>
      </c>
      <c r="S2847" s="7" t="n">
        <v>105</v>
      </c>
    </row>
    <row r="2848" spans="1:9">
      <c r="A2848" t="s">
        <v>4</v>
      </c>
      <c r="B2848" s="4" t="s">
        <v>5</v>
      </c>
      <c r="C2848" s="4" t="s">
        <v>7</v>
      </c>
      <c r="D2848" s="4" t="s">
        <v>11</v>
      </c>
      <c r="E2848" s="4" t="s">
        <v>11</v>
      </c>
      <c r="F2848" s="4" t="s">
        <v>13</v>
      </c>
    </row>
    <row r="2849" spans="1:19">
      <c r="A2849" t="n">
        <v>25172</v>
      </c>
      <c r="B2849" s="50" t="n">
        <v>84</v>
      </c>
      <c r="C2849" s="7" t="n">
        <v>0</v>
      </c>
      <c r="D2849" s="7" t="n">
        <v>2</v>
      </c>
      <c r="E2849" s="7" t="n">
        <v>0</v>
      </c>
      <c r="F2849" s="7" t="n">
        <v>1036831949</v>
      </c>
    </row>
    <row r="2850" spans="1:19">
      <c r="A2850" t="s">
        <v>4</v>
      </c>
      <c r="B2850" s="4" t="s">
        <v>5</v>
      </c>
      <c r="C2850" s="4" t="s">
        <v>7</v>
      </c>
      <c r="D2850" s="4" t="s">
        <v>11</v>
      </c>
      <c r="E2850" s="4" t="s">
        <v>12</v>
      </c>
      <c r="F2850" s="4" t="s">
        <v>11</v>
      </c>
      <c r="G2850" s="4" t="s">
        <v>13</v>
      </c>
      <c r="H2850" s="4" t="s">
        <v>13</v>
      </c>
      <c r="I2850" s="4" t="s">
        <v>11</v>
      </c>
      <c r="J2850" s="4" t="s">
        <v>11</v>
      </c>
      <c r="K2850" s="4" t="s">
        <v>13</v>
      </c>
      <c r="L2850" s="4" t="s">
        <v>13</v>
      </c>
      <c r="M2850" s="4" t="s">
        <v>13</v>
      </c>
      <c r="N2850" s="4" t="s">
        <v>13</v>
      </c>
      <c r="O2850" s="4" t="s">
        <v>8</v>
      </c>
    </row>
    <row r="2851" spans="1:19">
      <c r="A2851" t="n">
        <v>25182</v>
      </c>
      <c r="B2851" s="9" t="n">
        <v>50</v>
      </c>
      <c r="C2851" s="7" t="n">
        <v>0</v>
      </c>
      <c r="D2851" s="7" t="n">
        <v>2236</v>
      </c>
      <c r="E2851" s="7" t="n">
        <v>0.800000011920929</v>
      </c>
      <c r="F2851" s="7" t="n">
        <v>2000</v>
      </c>
      <c r="G2851" s="7" t="n">
        <v>0</v>
      </c>
      <c r="H2851" s="7" t="n">
        <v>0</v>
      </c>
      <c r="I2851" s="7" t="n">
        <v>0</v>
      </c>
      <c r="J2851" s="7" t="n">
        <v>65533</v>
      </c>
      <c r="K2851" s="7" t="n">
        <v>0</v>
      </c>
      <c r="L2851" s="7" t="n">
        <v>0</v>
      </c>
      <c r="M2851" s="7" t="n">
        <v>0</v>
      </c>
      <c r="N2851" s="7" t="n">
        <v>0</v>
      </c>
      <c r="O2851" s="7" t="s">
        <v>14</v>
      </c>
    </row>
    <row r="2852" spans="1:19">
      <c r="A2852" t="s">
        <v>4</v>
      </c>
      <c r="B2852" s="4" t="s">
        <v>5</v>
      </c>
      <c r="C2852" s="4" t="s">
        <v>7</v>
      </c>
      <c r="D2852" s="4" t="s">
        <v>11</v>
      </c>
    </row>
    <row r="2853" spans="1:19">
      <c r="A2853" t="n">
        <v>25221</v>
      </c>
      <c r="B2853" s="38" t="n">
        <v>45</v>
      </c>
      <c r="C2853" s="7" t="n">
        <v>7</v>
      </c>
      <c r="D2853" s="7" t="n">
        <v>255</v>
      </c>
    </row>
    <row r="2854" spans="1:19">
      <c r="A2854" t="s">
        <v>4</v>
      </c>
      <c r="B2854" s="4" t="s">
        <v>5</v>
      </c>
      <c r="C2854" s="4" t="s">
        <v>11</v>
      </c>
    </row>
    <row r="2855" spans="1:19">
      <c r="A2855" t="n">
        <v>25225</v>
      </c>
      <c r="B2855" s="25" t="n">
        <v>16</v>
      </c>
      <c r="C2855" s="7" t="n">
        <v>500</v>
      </c>
    </row>
    <row r="2856" spans="1:19">
      <c r="A2856" t="s">
        <v>4</v>
      </c>
      <c r="B2856" s="4" t="s">
        <v>5</v>
      </c>
      <c r="C2856" s="4" t="s">
        <v>7</v>
      </c>
      <c r="D2856" s="4" t="s">
        <v>7</v>
      </c>
      <c r="E2856" s="4" t="s">
        <v>12</v>
      </c>
      <c r="F2856" s="4" t="s">
        <v>12</v>
      </c>
      <c r="G2856" s="4" t="s">
        <v>12</v>
      </c>
      <c r="H2856" s="4" t="s">
        <v>11</v>
      </c>
    </row>
    <row r="2857" spans="1:19">
      <c r="A2857" t="n">
        <v>25228</v>
      </c>
      <c r="B2857" s="38" t="n">
        <v>45</v>
      </c>
      <c r="C2857" s="7" t="n">
        <v>2</v>
      </c>
      <c r="D2857" s="7" t="n">
        <v>3</v>
      </c>
      <c r="E2857" s="7" t="n">
        <v>0</v>
      </c>
      <c r="F2857" s="7" t="n">
        <v>-498.799987792969</v>
      </c>
      <c r="G2857" s="7" t="n">
        <v>-0.28999999165535</v>
      </c>
      <c r="H2857" s="7" t="n">
        <v>0</v>
      </c>
    </row>
    <row r="2858" spans="1:19">
      <c r="A2858" t="s">
        <v>4</v>
      </c>
      <c r="B2858" s="4" t="s">
        <v>5</v>
      </c>
      <c r="C2858" s="4" t="s">
        <v>7</v>
      </c>
      <c r="D2858" s="4" t="s">
        <v>7</v>
      </c>
      <c r="E2858" s="4" t="s">
        <v>12</v>
      </c>
      <c r="F2858" s="4" t="s">
        <v>12</v>
      </c>
      <c r="G2858" s="4" t="s">
        <v>12</v>
      </c>
      <c r="H2858" s="4" t="s">
        <v>11</v>
      </c>
      <c r="I2858" s="4" t="s">
        <v>7</v>
      </c>
    </row>
    <row r="2859" spans="1:19">
      <c r="A2859" t="n">
        <v>25245</v>
      </c>
      <c r="B2859" s="38" t="n">
        <v>45</v>
      </c>
      <c r="C2859" s="7" t="n">
        <v>4</v>
      </c>
      <c r="D2859" s="7" t="n">
        <v>3</v>
      </c>
      <c r="E2859" s="7" t="n">
        <v>354.540008544922</v>
      </c>
      <c r="F2859" s="7" t="n">
        <v>343</v>
      </c>
      <c r="G2859" s="7" t="n">
        <v>13</v>
      </c>
      <c r="H2859" s="7" t="n">
        <v>0</v>
      </c>
      <c r="I2859" s="7" t="n">
        <v>0</v>
      </c>
    </row>
    <row r="2860" spans="1:19">
      <c r="A2860" t="s">
        <v>4</v>
      </c>
      <c r="B2860" s="4" t="s">
        <v>5</v>
      </c>
      <c r="C2860" s="4" t="s">
        <v>7</v>
      </c>
      <c r="D2860" s="4" t="s">
        <v>7</v>
      </c>
      <c r="E2860" s="4" t="s">
        <v>12</v>
      </c>
      <c r="F2860" s="4" t="s">
        <v>11</v>
      </c>
    </row>
    <row r="2861" spans="1:19">
      <c r="A2861" t="n">
        <v>25263</v>
      </c>
      <c r="B2861" s="38" t="n">
        <v>45</v>
      </c>
      <c r="C2861" s="7" t="n">
        <v>5</v>
      </c>
      <c r="D2861" s="7" t="n">
        <v>3</v>
      </c>
      <c r="E2861" s="7" t="n">
        <v>0.5</v>
      </c>
      <c r="F2861" s="7" t="n">
        <v>0</v>
      </c>
    </row>
    <row r="2862" spans="1:19">
      <c r="A2862" t="s">
        <v>4</v>
      </c>
      <c r="B2862" s="4" t="s">
        <v>5</v>
      </c>
      <c r="C2862" s="4" t="s">
        <v>7</v>
      </c>
      <c r="D2862" s="4" t="s">
        <v>7</v>
      </c>
      <c r="E2862" s="4" t="s">
        <v>12</v>
      </c>
      <c r="F2862" s="4" t="s">
        <v>11</v>
      </c>
    </row>
    <row r="2863" spans="1:19">
      <c r="A2863" t="n">
        <v>25272</v>
      </c>
      <c r="B2863" s="38" t="n">
        <v>45</v>
      </c>
      <c r="C2863" s="7" t="n">
        <v>11</v>
      </c>
      <c r="D2863" s="7" t="n">
        <v>3</v>
      </c>
      <c r="E2863" s="7" t="n">
        <v>50.5</v>
      </c>
      <c r="F2863" s="7" t="n">
        <v>0</v>
      </c>
    </row>
    <row r="2864" spans="1:19">
      <c r="A2864" t="s">
        <v>4</v>
      </c>
      <c r="B2864" s="4" t="s">
        <v>5</v>
      </c>
      <c r="C2864" s="4" t="s">
        <v>7</v>
      </c>
      <c r="D2864" s="4" t="s">
        <v>7</v>
      </c>
      <c r="E2864" s="4" t="s">
        <v>12</v>
      </c>
      <c r="F2864" s="4" t="s">
        <v>12</v>
      </c>
      <c r="G2864" s="4" t="s">
        <v>12</v>
      </c>
      <c r="H2864" s="4" t="s">
        <v>11</v>
      </c>
    </row>
    <row r="2865" spans="1:15">
      <c r="A2865" t="n">
        <v>25281</v>
      </c>
      <c r="B2865" s="38" t="n">
        <v>45</v>
      </c>
      <c r="C2865" s="7" t="n">
        <v>2</v>
      </c>
      <c r="D2865" s="7" t="n">
        <v>3</v>
      </c>
      <c r="E2865" s="7" t="n">
        <v>0</v>
      </c>
      <c r="F2865" s="7" t="n">
        <v>-498.880004882813</v>
      </c>
      <c r="G2865" s="7" t="n">
        <v>-0.28999999165535</v>
      </c>
      <c r="H2865" s="7" t="n">
        <v>3500</v>
      </c>
    </row>
    <row r="2866" spans="1:15">
      <c r="A2866" t="s">
        <v>4</v>
      </c>
      <c r="B2866" s="4" t="s">
        <v>5</v>
      </c>
      <c r="C2866" s="4" t="s">
        <v>7</v>
      </c>
      <c r="D2866" s="4" t="s">
        <v>7</v>
      </c>
      <c r="E2866" s="4" t="s">
        <v>12</v>
      </c>
      <c r="F2866" s="4" t="s">
        <v>12</v>
      </c>
      <c r="G2866" s="4" t="s">
        <v>12</v>
      </c>
      <c r="H2866" s="4" t="s">
        <v>11</v>
      </c>
      <c r="I2866" s="4" t="s">
        <v>7</v>
      </c>
    </row>
    <row r="2867" spans="1:15">
      <c r="A2867" t="n">
        <v>25298</v>
      </c>
      <c r="B2867" s="38" t="n">
        <v>45</v>
      </c>
      <c r="C2867" s="7" t="n">
        <v>4</v>
      </c>
      <c r="D2867" s="7" t="n">
        <v>3</v>
      </c>
      <c r="E2867" s="7" t="n">
        <v>361.540008544922</v>
      </c>
      <c r="F2867" s="7" t="n">
        <v>351</v>
      </c>
      <c r="G2867" s="7" t="n">
        <v>23</v>
      </c>
      <c r="H2867" s="7" t="n">
        <v>3500</v>
      </c>
      <c r="I2867" s="7" t="n">
        <v>0</v>
      </c>
    </row>
    <row r="2868" spans="1:15">
      <c r="A2868" t="s">
        <v>4</v>
      </c>
      <c r="B2868" s="4" t="s">
        <v>5</v>
      </c>
      <c r="C2868" s="4" t="s">
        <v>7</v>
      </c>
      <c r="D2868" s="4" t="s">
        <v>7</v>
      </c>
      <c r="E2868" s="4" t="s">
        <v>12</v>
      </c>
      <c r="F2868" s="4" t="s">
        <v>11</v>
      </c>
    </row>
    <row r="2869" spans="1:15">
      <c r="A2869" t="n">
        <v>25316</v>
      </c>
      <c r="B2869" s="38" t="n">
        <v>45</v>
      </c>
      <c r="C2869" s="7" t="n">
        <v>5</v>
      </c>
      <c r="D2869" s="7" t="n">
        <v>3</v>
      </c>
      <c r="E2869" s="7" t="n">
        <v>0.800000011920929</v>
      </c>
      <c r="F2869" s="7" t="n">
        <v>3500</v>
      </c>
    </row>
    <row r="2870" spans="1:15">
      <c r="A2870" t="s">
        <v>4</v>
      </c>
      <c r="B2870" s="4" t="s">
        <v>5</v>
      </c>
      <c r="C2870" s="4" t="s">
        <v>7</v>
      </c>
      <c r="D2870" s="4" t="s">
        <v>11</v>
      </c>
      <c r="E2870" s="4" t="s">
        <v>8</v>
      </c>
      <c r="F2870" s="4" t="s">
        <v>8</v>
      </c>
      <c r="G2870" s="4" t="s">
        <v>8</v>
      </c>
      <c r="H2870" s="4" t="s">
        <v>8</v>
      </c>
    </row>
    <row r="2871" spans="1:15">
      <c r="A2871" t="n">
        <v>25325</v>
      </c>
      <c r="B2871" s="30" t="n">
        <v>51</v>
      </c>
      <c r="C2871" s="7" t="n">
        <v>3</v>
      </c>
      <c r="D2871" s="7" t="n">
        <v>999</v>
      </c>
      <c r="E2871" s="7" t="s">
        <v>276</v>
      </c>
      <c r="F2871" s="7" t="s">
        <v>123</v>
      </c>
      <c r="G2871" s="7" t="s">
        <v>122</v>
      </c>
      <c r="H2871" s="7" t="s">
        <v>123</v>
      </c>
    </row>
    <row r="2872" spans="1:15">
      <c r="A2872" t="s">
        <v>4</v>
      </c>
      <c r="B2872" s="4" t="s">
        <v>5</v>
      </c>
      <c r="C2872" s="4" t="s">
        <v>11</v>
      </c>
      <c r="D2872" s="4" t="s">
        <v>13</v>
      </c>
    </row>
    <row r="2873" spans="1:15">
      <c r="A2873" t="n">
        <v>25338</v>
      </c>
      <c r="B2873" s="28" t="n">
        <v>43</v>
      </c>
      <c r="C2873" s="7" t="n">
        <v>0</v>
      </c>
      <c r="D2873" s="7" t="n">
        <v>128</v>
      </c>
    </row>
    <row r="2874" spans="1:15">
      <c r="A2874" t="s">
        <v>4</v>
      </c>
      <c r="B2874" s="4" t="s">
        <v>5</v>
      </c>
      <c r="C2874" s="4" t="s">
        <v>11</v>
      </c>
      <c r="D2874" s="4" t="s">
        <v>13</v>
      </c>
    </row>
    <row r="2875" spans="1:15">
      <c r="A2875" t="n">
        <v>25345</v>
      </c>
      <c r="B2875" s="42" t="n">
        <v>44</v>
      </c>
      <c r="C2875" s="7" t="n">
        <v>999</v>
      </c>
      <c r="D2875" s="7" t="n">
        <v>128</v>
      </c>
    </row>
    <row r="2876" spans="1:15">
      <c r="A2876" t="s">
        <v>4</v>
      </c>
      <c r="B2876" s="4" t="s">
        <v>5</v>
      </c>
      <c r="C2876" s="4" t="s">
        <v>7</v>
      </c>
      <c r="D2876" s="4" t="s">
        <v>11</v>
      </c>
      <c r="E2876" s="4" t="s">
        <v>7</v>
      </c>
    </row>
    <row r="2877" spans="1:15">
      <c r="A2877" t="n">
        <v>25352</v>
      </c>
      <c r="B2877" s="26" t="n">
        <v>39</v>
      </c>
      <c r="C2877" s="7" t="n">
        <v>14</v>
      </c>
      <c r="D2877" s="7" t="n">
        <v>65533</v>
      </c>
      <c r="E2877" s="7" t="n">
        <v>105</v>
      </c>
    </row>
    <row r="2878" spans="1:15">
      <c r="A2878" t="s">
        <v>4</v>
      </c>
      <c r="B2878" s="4" t="s">
        <v>5</v>
      </c>
      <c r="C2878" s="4" t="s">
        <v>7</v>
      </c>
      <c r="D2878" s="4" t="s">
        <v>11</v>
      </c>
      <c r="E2878" s="4" t="s">
        <v>11</v>
      </c>
      <c r="F2878" s="4" t="s">
        <v>11</v>
      </c>
      <c r="G2878" s="4" t="s">
        <v>11</v>
      </c>
      <c r="H2878" s="4" t="s">
        <v>11</v>
      </c>
      <c r="I2878" s="4" t="s">
        <v>8</v>
      </c>
      <c r="J2878" s="4" t="s">
        <v>12</v>
      </c>
      <c r="K2878" s="4" t="s">
        <v>12</v>
      </c>
      <c r="L2878" s="4" t="s">
        <v>12</v>
      </c>
      <c r="M2878" s="4" t="s">
        <v>13</v>
      </c>
      <c r="N2878" s="4" t="s">
        <v>13</v>
      </c>
      <c r="O2878" s="4" t="s">
        <v>12</v>
      </c>
      <c r="P2878" s="4" t="s">
        <v>12</v>
      </c>
      <c r="Q2878" s="4" t="s">
        <v>12</v>
      </c>
      <c r="R2878" s="4" t="s">
        <v>12</v>
      </c>
      <c r="S2878" s="4" t="s">
        <v>7</v>
      </c>
    </row>
    <row r="2879" spans="1:15">
      <c r="A2879" t="n">
        <v>25357</v>
      </c>
      <c r="B2879" s="26" t="n">
        <v>39</v>
      </c>
      <c r="C2879" s="7" t="n">
        <v>12</v>
      </c>
      <c r="D2879" s="7" t="n">
        <v>65533</v>
      </c>
      <c r="E2879" s="7" t="n">
        <v>219</v>
      </c>
      <c r="F2879" s="7" t="n">
        <v>0</v>
      </c>
      <c r="G2879" s="7" t="n">
        <v>999</v>
      </c>
      <c r="H2879" s="7" t="n">
        <v>3</v>
      </c>
      <c r="I2879" s="7" t="s">
        <v>14</v>
      </c>
      <c r="J2879" s="7" t="n">
        <v>0</v>
      </c>
      <c r="K2879" s="7" t="n">
        <v>0</v>
      </c>
      <c r="L2879" s="7" t="n">
        <v>-0.100000001490116</v>
      </c>
      <c r="M2879" s="7" t="n">
        <v>0</v>
      </c>
      <c r="N2879" s="7" t="n">
        <v>0</v>
      </c>
      <c r="O2879" s="7" t="n">
        <v>0</v>
      </c>
      <c r="P2879" s="7" t="n">
        <v>1</v>
      </c>
      <c r="Q2879" s="7" t="n">
        <v>1</v>
      </c>
      <c r="R2879" s="7" t="n">
        <v>1</v>
      </c>
      <c r="S2879" s="7" t="n">
        <v>104</v>
      </c>
    </row>
    <row r="2880" spans="1:15">
      <c r="A2880" t="s">
        <v>4</v>
      </c>
      <c r="B2880" s="4" t="s">
        <v>5</v>
      </c>
      <c r="C2880" s="4" t="s">
        <v>7</v>
      </c>
      <c r="D2880" s="4" t="s">
        <v>11</v>
      </c>
      <c r="E2880" s="4" t="s">
        <v>11</v>
      </c>
      <c r="F2880" s="4" t="s">
        <v>13</v>
      </c>
    </row>
    <row r="2881" spans="1:19">
      <c r="A2881" t="n">
        <v>25407</v>
      </c>
      <c r="B2881" s="50" t="n">
        <v>84</v>
      </c>
      <c r="C2881" s="7" t="n">
        <v>0</v>
      </c>
      <c r="D2881" s="7" t="n">
        <v>2</v>
      </c>
      <c r="E2881" s="7" t="n">
        <v>300</v>
      </c>
      <c r="F2881" s="7" t="n">
        <v>1053609165</v>
      </c>
    </row>
    <row r="2882" spans="1:19">
      <c r="A2882" t="s">
        <v>4</v>
      </c>
      <c r="B2882" s="4" t="s">
        <v>5</v>
      </c>
      <c r="C2882" s="4" t="s">
        <v>8</v>
      </c>
      <c r="D2882" s="4" t="s">
        <v>8</v>
      </c>
    </row>
    <row r="2883" spans="1:19">
      <c r="A2883" t="n">
        <v>25417</v>
      </c>
      <c r="B2883" s="57" t="n">
        <v>70</v>
      </c>
      <c r="C2883" s="7" t="s">
        <v>182</v>
      </c>
      <c r="D2883" s="7" t="s">
        <v>277</v>
      </c>
    </row>
    <row r="2884" spans="1:19">
      <c r="A2884" t="s">
        <v>4</v>
      </c>
      <c r="B2884" s="4" t="s">
        <v>5</v>
      </c>
      <c r="C2884" s="4" t="s">
        <v>7</v>
      </c>
      <c r="D2884" s="4" t="s">
        <v>11</v>
      </c>
      <c r="E2884" s="4" t="s">
        <v>12</v>
      </c>
      <c r="F2884" s="4" t="s">
        <v>11</v>
      </c>
      <c r="G2884" s="4" t="s">
        <v>13</v>
      </c>
      <c r="H2884" s="4" t="s">
        <v>13</v>
      </c>
      <c r="I2884" s="4" t="s">
        <v>11</v>
      </c>
      <c r="J2884" s="4" t="s">
        <v>11</v>
      </c>
      <c r="K2884" s="4" t="s">
        <v>13</v>
      </c>
      <c r="L2884" s="4" t="s">
        <v>13</v>
      </c>
      <c r="M2884" s="4" t="s">
        <v>13</v>
      </c>
      <c r="N2884" s="4" t="s">
        <v>13</v>
      </c>
      <c r="O2884" s="4" t="s">
        <v>8</v>
      </c>
    </row>
    <row r="2885" spans="1:19">
      <c r="A2885" t="n">
        <v>25433</v>
      </c>
      <c r="B2885" s="9" t="n">
        <v>50</v>
      </c>
      <c r="C2885" s="7" t="n">
        <v>0</v>
      </c>
      <c r="D2885" s="7" t="n">
        <v>4148</v>
      </c>
      <c r="E2885" s="7" t="n">
        <v>0.800000011920929</v>
      </c>
      <c r="F2885" s="7" t="n">
        <v>0</v>
      </c>
      <c r="G2885" s="7" t="n">
        <v>0</v>
      </c>
      <c r="H2885" s="7" t="n">
        <v>0</v>
      </c>
      <c r="I2885" s="7" t="n">
        <v>0</v>
      </c>
      <c r="J2885" s="7" t="n">
        <v>65533</v>
      </c>
      <c r="K2885" s="7" t="n">
        <v>0</v>
      </c>
      <c r="L2885" s="7" t="n">
        <v>0</v>
      </c>
      <c r="M2885" s="7" t="n">
        <v>0</v>
      </c>
      <c r="N2885" s="7" t="n">
        <v>0</v>
      </c>
      <c r="O2885" s="7" t="s">
        <v>14</v>
      </c>
    </row>
    <row r="2886" spans="1:19">
      <c r="A2886" t="s">
        <v>4</v>
      </c>
      <c r="B2886" s="4" t="s">
        <v>5</v>
      </c>
      <c r="C2886" s="4" t="s">
        <v>7</v>
      </c>
      <c r="D2886" s="4" t="s">
        <v>7</v>
      </c>
      <c r="E2886" s="4" t="s">
        <v>7</v>
      </c>
      <c r="F2886" s="4" t="s">
        <v>7</v>
      </c>
    </row>
    <row r="2887" spans="1:19">
      <c r="A2887" t="n">
        <v>25472</v>
      </c>
      <c r="B2887" s="16" t="n">
        <v>14</v>
      </c>
      <c r="C2887" s="7" t="n">
        <v>0</v>
      </c>
      <c r="D2887" s="7" t="n">
        <v>1</v>
      </c>
      <c r="E2887" s="7" t="n">
        <v>0</v>
      </c>
      <c r="F2887" s="7" t="n">
        <v>0</v>
      </c>
    </row>
    <row r="2888" spans="1:19">
      <c r="A2888" t="s">
        <v>4</v>
      </c>
      <c r="B2888" s="4" t="s">
        <v>5</v>
      </c>
      <c r="C2888" s="4" t="s">
        <v>7</v>
      </c>
      <c r="D2888" s="4" t="s">
        <v>11</v>
      </c>
      <c r="E2888" s="4" t="s">
        <v>8</v>
      </c>
    </row>
    <row r="2889" spans="1:19">
      <c r="A2889" t="n">
        <v>25477</v>
      </c>
      <c r="B2889" s="30" t="n">
        <v>51</v>
      </c>
      <c r="C2889" s="7" t="n">
        <v>4</v>
      </c>
      <c r="D2889" s="7" t="n">
        <v>999</v>
      </c>
      <c r="E2889" s="7" t="s">
        <v>278</v>
      </c>
    </row>
    <row r="2890" spans="1:19">
      <c r="A2890" t="s">
        <v>4</v>
      </c>
      <c r="B2890" s="4" t="s">
        <v>5</v>
      </c>
      <c r="C2890" s="4" t="s">
        <v>11</v>
      </c>
    </row>
    <row r="2891" spans="1:19">
      <c r="A2891" t="n">
        <v>25495</v>
      </c>
      <c r="B2891" s="25" t="n">
        <v>16</v>
      </c>
      <c r="C2891" s="7" t="n">
        <v>0</v>
      </c>
    </row>
    <row r="2892" spans="1:19">
      <c r="A2892" t="s">
        <v>4</v>
      </c>
      <c r="B2892" s="4" t="s">
        <v>5</v>
      </c>
      <c r="C2892" s="4" t="s">
        <v>11</v>
      </c>
      <c r="D2892" s="4" t="s">
        <v>7</v>
      </c>
      <c r="E2892" s="4" t="s">
        <v>13</v>
      </c>
      <c r="F2892" s="4" t="s">
        <v>185</v>
      </c>
      <c r="G2892" s="4" t="s">
        <v>7</v>
      </c>
      <c r="H2892" s="4" t="s">
        <v>7</v>
      </c>
      <c r="I2892" s="4" t="s">
        <v>7</v>
      </c>
    </row>
    <row r="2893" spans="1:19">
      <c r="A2893" t="n">
        <v>25498</v>
      </c>
      <c r="B2893" s="44" t="n">
        <v>26</v>
      </c>
      <c r="C2893" s="7" t="n">
        <v>999</v>
      </c>
      <c r="D2893" s="7" t="n">
        <v>17</v>
      </c>
      <c r="E2893" s="7" t="n">
        <v>53016</v>
      </c>
      <c r="F2893" s="7" t="s">
        <v>279</v>
      </c>
      <c r="G2893" s="7" t="n">
        <v>8</v>
      </c>
      <c r="H2893" s="7" t="n">
        <v>2</v>
      </c>
      <c r="I2893" s="7" t="n">
        <v>0</v>
      </c>
    </row>
    <row r="2894" spans="1:19">
      <c r="A2894" t="s">
        <v>4</v>
      </c>
      <c r="B2894" s="4" t="s">
        <v>5</v>
      </c>
      <c r="C2894" s="4" t="s">
        <v>11</v>
      </c>
    </row>
    <row r="2895" spans="1:19">
      <c r="A2895" t="n">
        <v>25540</v>
      </c>
      <c r="B2895" s="25" t="n">
        <v>16</v>
      </c>
      <c r="C2895" s="7" t="n">
        <v>3000</v>
      </c>
    </row>
    <row r="2896" spans="1:19">
      <c r="A2896" t="s">
        <v>4</v>
      </c>
      <c r="B2896" s="4" t="s">
        <v>5</v>
      </c>
      <c r="C2896" s="4" t="s">
        <v>11</v>
      </c>
      <c r="D2896" s="4" t="s">
        <v>7</v>
      </c>
    </row>
    <row r="2897" spans="1:15">
      <c r="A2897" t="n">
        <v>25543</v>
      </c>
      <c r="B2897" s="48" t="n">
        <v>89</v>
      </c>
      <c r="C2897" s="7" t="n">
        <v>999</v>
      </c>
      <c r="D2897" s="7" t="n">
        <v>0</v>
      </c>
    </row>
    <row r="2898" spans="1:15">
      <c r="A2898" t="s">
        <v>4</v>
      </c>
      <c r="B2898" s="4" t="s">
        <v>5</v>
      </c>
      <c r="C2898" s="4" t="s">
        <v>11</v>
      </c>
      <c r="D2898" s="4" t="s">
        <v>7</v>
      </c>
    </row>
    <row r="2899" spans="1:15">
      <c r="A2899" t="n">
        <v>25547</v>
      </c>
      <c r="B2899" s="48" t="n">
        <v>89</v>
      </c>
      <c r="C2899" s="7" t="n">
        <v>65533</v>
      </c>
      <c r="D2899" s="7" t="n">
        <v>1</v>
      </c>
    </row>
    <row r="2900" spans="1:15">
      <c r="A2900" t="s">
        <v>4</v>
      </c>
      <c r="B2900" s="4" t="s">
        <v>5</v>
      </c>
      <c r="C2900" s="4" t="s">
        <v>13</v>
      </c>
    </row>
    <row r="2901" spans="1:15">
      <c r="A2901" t="n">
        <v>25551</v>
      </c>
      <c r="B2901" s="55" t="n">
        <v>15</v>
      </c>
      <c r="C2901" s="7" t="n">
        <v>256</v>
      </c>
    </row>
    <row r="2902" spans="1:15">
      <c r="A2902" t="s">
        <v>4</v>
      </c>
      <c r="B2902" s="4" t="s">
        <v>5</v>
      </c>
      <c r="C2902" s="4" t="s">
        <v>7</v>
      </c>
      <c r="D2902" s="4" t="s">
        <v>11</v>
      </c>
      <c r="E2902" s="4" t="s">
        <v>11</v>
      </c>
    </row>
    <row r="2903" spans="1:15">
      <c r="A2903" t="n">
        <v>25556</v>
      </c>
      <c r="B2903" s="9" t="n">
        <v>50</v>
      </c>
      <c r="C2903" s="7" t="n">
        <v>1</v>
      </c>
      <c r="D2903" s="7" t="n">
        <v>2236</v>
      </c>
      <c r="E2903" s="7" t="n">
        <v>1000</v>
      </c>
    </row>
    <row r="2904" spans="1:15">
      <c r="A2904" t="s">
        <v>4</v>
      </c>
      <c r="B2904" s="4" t="s">
        <v>5</v>
      </c>
      <c r="C2904" s="4" t="s">
        <v>7</v>
      </c>
      <c r="D2904" s="4" t="s">
        <v>11</v>
      </c>
      <c r="E2904" s="4" t="s">
        <v>11</v>
      </c>
    </row>
    <row r="2905" spans="1:15">
      <c r="A2905" t="n">
        <v>25562</v>
      </c>
      <c r="B2905" s="9" t="n">
        <v>50</v>
      </c>
      <c r="C2905" s="7" t="n">
        <v>1</v>
      </c>
      <c r="D2905" s="7" t="n">
        <v>8203</v>
      </c>
      <c r="E2905" s="7" t="n">
        <v>1000</v>
      </c>
    </row>
    <row r="2906" spans="1:15">
      <c r="A2906" t="s">
        <v>4</v>
      </c>
      <c r="B2906" s="4" t="s">
        <v>5</v>
      </c>
      <c r="C2906" s="4" t="s">
        <v>7</v>
      </c>
      <c r="D2906" s="4" t="s">
        <v>11</v>
      </c>
      <c r="E2906" s="4" t="s">
        <v>11</v>
      </c>
    </row>
    <row r="2907" spans="1:15">
      <c r="A2907" t="n">
        <v>25568</v>
      </c>
      <c r="B2907" s="9" t="n">
        <v>50</v>
      </c>
      <c r="C2907" s="7" t="n">
        <v>1</v>
      </c>
      <c r="D2907" s="7" t="n">
        <v>8121</v>
      </c>
      <c r="E2907" s="7" t="n">
        <v>1000</v>
      </c>
    </row>
    <row r="2908" spans="1:15">
      <c r="A2908" t="s">
        <v>4</v>
      </c>
      <c r="B2908" s="4" t="s">
        <v>5</v>
      </c>
      <c r="C2908" s="4" t="s">
        <v>7</v>
      </c>
      <c r="D2908" s="4" t="s">
        <v>11</v>
      </c>
      <c r="E2908" s="4" t="s">
        <v>13</v>
      </c>
      <c r="F2908" s="4" t="s">
        <v>11</v>
      </c>
    </row>
    <row r="2909" spans="1:15">
      <c r="A2909" t="n">
        <v>25574</v>
      </c>
      <c r="B2909" s="9" t="n">
        <v>50</v>
      </c>
      <c r="C2909" s="7" t="n">
        <v>3</v>
      </c>
      <c r="D2909" s="7" t="n">
        <v>5045</v>
      </c>
      <c r="E2909" s="7" t="n">
        <v>1053609165</v>
      </c>
      <c r="F2909" s="7" t="n">
        <v>500</v>
      </c>
    </row>
    <row r="2910" spans="1:15">
      <c r="A2910" t="s">
        <v>4</v>
      </c>
      <c r="B2910" s="4" t="s">
        <v>5</v>
      </c>
      <c r="C2910" s="4" t="s">
        <v>7</v>
      </c>
      <c r="D2910" s="4" t="s">
        <v>11</v>
      </c>
      <c r="E2910" s="4" t="s">
        <v>12</v>
      </c>
    </row>
    <row r="2911" spans="1:15">
      <c r="A2911" t="n">
        <v>25584</v>
      </c>
      <c r="B2911" s="18" t="n">
        <v>58</v>
      </c>
      <c r="C2911" s="7" t="n">
        <v>101</v>
      </c>
      <c r="D2911" s="7" t="n">
        <v>500</v>
      </c>
      <c r="E2911" s="7" t="n">
        <v>1</v>
      </c>
    </row>
    <row r="2912" spans="1:15">
      <c r="A2912" t="s">
        <v>4</v>
      </c>
      <c r="B2912" s="4" t="s">
        <v>5</v>
      </c>
      <c r="C2912" s="4" t="s">
        <v>7</v>
      </c>
      <c r="D2912" s="4" t="s">
        <v>11</v>
      </c>
    </row>
    <row r="2913" spans="1:6">
      <c r="A2913" t="n">
        <v>25592</v>
      </c>
      <c r="B2913" s="18" t="n">
        <v>58</v>
      </c>
      <c r="C2913" s="7" t="n">
        <v>254</v>
      </c>
      <c r="D2913" s="7" t="n">
        <v>0</v>
      </c>
    </row>
    <row r="2914" spans="1:6">
      <c r="A2914" t="s">
        <v>4</v>
      </c>
      <c r="B2914" s="4" t="s">
        <v>5</v>
      </c>
      <c r="C2914" s="4" t="s">
        <v>7</v>
      </c>
    </row>
    <row r="2915" spans="1:6">
      <c r="A2915" t="n">
        <v>25596</v>
      </c>
      <c r="B2915" s="38" t="n">
        <v>45</v>
      </c>
      <c r="C2915" s="7" t="n">
        <v>0</v>
      </c>
    </row>
    <row r="2916" spans="1:6">
      <c r="A2916" t="s">
        <v>4</v>
      </c>
      <c r="B2916" s="4" t="s">
        <v>5</v>
      </c>
      <c r="C2916" s="4" t="s">
        <v>7</v>
      </c>
      <c r="D2916" s="4" t="s">
        <v>12</v>
      </c>
      <c r="E2916" s="4" t="s">
        <v>12</v>
      </c>
      <c r="F2916" s="4" t="s">
        <v>12</v>
      </c>
    </row>
    <row r="2917" spans="1:6">
      <c r="A2917" t="n">
        <v>25598</v>
      </c>
      <c r="B2917" s="38" t="n">
        <v>45</v>
      </c>
      <c r="C2917" s="7" t="n">
        <v>9</v>
      </c>
      <c r="D2917" s="7" t="n">
        <v>0</v>
      </c>
      <c r="E2917" s="7" t="n">
        <v>0</v>
      </c>
      <c r="F2917" s="7" t="n">
        <v>0</v>
      </c>
    </row>
    <row r="2918" spans="1:6">
      <c r="A2918" t="s">
        <v>4</v>
      </c>
      <c r="B2918" s="4" t="s">
        <v>5</v>
      </c>
      <c r="C2918" s="4" t="s">
        <v>7</v>
      </c>
      <c r="D2918" s="4" t="s">
        <v>7</v>
      </c>
      <c r="E2918" s="4" t="s">
        <v>12</v>
      </c>
      <c r="F2918" s="4" t="s">
        <v>12</v>
      </c>
      <c r="G2918" s="4" t="s">
        <v>12</v>
      </c>
      <c r="H2918" s="4" t="s">
        <v>11</v>
      </c>
    </row>
    <row r="2919" spans="1:6">
      <c r="A2919" t="n">
        <v>25612</v>
      </c>
      <c r="B2919" s="38" t="n">
        <v>45</v>
      </c>
      <c r="C2919" s="7" t="n">
        <v>2</v>
      </c>
      <c r="D2919" s="7" t="n">
        <v>3</v>
      </c>
      <c r="E2919" s="7" t="n">
        <v>-0.0500000007450581</v>
      </c>
      <c r="F2919" s="7" t="n">
        <v>6.30999994277954</v>
      </c>
      <c r="G2919" s="7" t="n">
        <v>-188.910003662109</v>
      </c>
      <c r="H2919" s="7" t="n">
        <v>0</v>
      </c>
    </row>
    <row r="2920" spans="1:6">
      <c r="A2920" t="s">
        <v>4</v>
      </c>
      <c r="B2920" s="4" t="s">
        <v>5</v>
      </c>
      <c r="C2920" s="4" t="s">
        <v>7</v>
      </c>
      <c r="D2920" s="4" t="s">
        <v>7</v>
      </c>
      <c r="E2920" s="4" t="s">
        <v>12</v>
      </c>
      <c r="F2920" s="4" t="s">
        <v>12</v>
      </c>
      <c r="G2920" s="4" t="s">
        <v>12</v>
      </c>
      <c r="H2920" s="4" t="s">
        <v>11</v>
      </c>
      <c r="I2920" s="4" t="s">
        <v>7</v>
      </c>
    </row>
    <row r="2921" spans="1:6">
      <c r="A2921" t="n">
        <v>25629</v>
      </c>
      <c r="B2921" s="38" t="n">
        <v>45</v>
      </c>
      <c r="C2921" s="7" t="n">
        <v>4</v>
      </c>
      <c r="D2921" s="7" t="n">
        <v>3</v>
      </c>
      <c r="E2921" s="7" t="n">
        <v>344.410003662109</v>
      </c>
      <c r="F2921" s="7" t="n">
        <v>50.5299987792969</v>
      </c>
      <c r="G2921" s="7" t="n">
        <v>14</v>
      </c>
      <c r="H2921" s="7" t="n">
        <v>0</v>
      </c>
      <c r="I2921" s="7" t="n">
        <v>1</v>
      </c>
    </row>
    <row r="2922" spans="1:6">
      <c r="A2922" t="s">
        <v>4</v>
      </c>
      <c r="B2922" s="4" t="s">
        <v>5</v>
      </c>
      <c r="C2922" s="4" t="s">
        <v>7</v>
      </c>
      <c r="D2922" s="4" t="s">
        <v>7</v>
      </c>
      <c r="E2922" s="4" t="s">
        <v>12</v>
      </c>
      <c r="F2922" s="4" t="s">
        <v>11</v>
      </c>
    </row>
    <row r="2923" spans="1:6">
      <c r="A2923" t="n">
        <v>25647</v>
      </c>
      <c r="B2923" s="38" t="n">
        <v>45</v>
      </c>
      <c r="C2923" s="7" t="n">
        <v>5</v>
      </c>
      <c r="D2923" s="7" t="n">
        <v>3</v>
      </c>
      <c r="E2923" s="7" t="n">
        <v>11.8000001907349</v>
      </c>
      <c r="F2923" s="7" t="n">
        <v>0</v>
      </c>
    </row>
    <row r="2924" spans="1:6">
      <c r="A2924" t="s">
        <v>4</v>
      </c>
      <c r="B2924" s="4" t="s">
        <v>5</v>
      </c>
      <c r="C2924" s="4" t="s">
        <v>7</v>
      </c>
      <c r="D2924" s="4" t="s">
        <v>7</v>
      </c>
      <c r="E2924" s="4" t="s">
        <v>12</v>
      </c>
      <c r="F2924" s="4" t="s">
        <v>11</v>
      </c>
    </row>
    <row r="2925" spans="1:6">
      <c r="A2925" t="n">
        <v>25656</v>
      </c>
      <c r="B2925" s="38" t="n">
        <v>45</v>
      </c>
      <c r="C2925" s="7" t="n">
        <v>11</v>
      </c>
      <c r="D2925" s="7" t="n">
        <v>3</v>
      </c>
      <c r="E2925" s="7" t="n">
        <v>25.8999996185303</v>
      </c>
      <c r="F2925" s="7" t="n">
        <v>0</v>
      </c>
    </row>
    <row r="2926" spans="1:6">
      <c r="A2926" t="s">
        <v>4</v>
      </c>
      <c r="B2926" s="4" t="s">
        <v>5</v>
      </c>
      <c r="C2926" s="4" t="s">
        <v>7</v>
      </c>
      <c r="D2926" s="4" t="s">
        <v>7</v>
      </c>
      <c r="E2926" s="4" t="s">
        <v>12</v>
      </c>
      <c r="F2926" s="4" t="s">
        <v>12</v>
      </c>
      <c r="G2926" s="4" t="s">
        <v>12</v>
      </c>
      <c r="H2926" s="4" t="s">
        <v>11</v>
      </c>
    </row>
    <row r="2927" spans="1:6">
      <c r="A2927" t="n">
        <v>25665</v>
      </c>
      <c r="B2927" s="38" t="n">
        <v>45</v>
      </c>
      <c r="C2927" s="7" t="n">
        <v>2</v>
      </c>
      <c r="D2927" s="7" t="n">
        <v>3</v>
      </c>
      <c r="E2927" s="7" t="n">
        <v>0.0299999993294477</v>
      </c>
      <c r="F2927" s="7" t="n">
        <v>6.30999994277954</v>
      </c>
      <c r="G2927" s="7" t="n">
        <v>-189.649993896484</v>
      </c>
      <c r="H2927" s="7" t="n">
        <v>4000</v>
      </c>
    </row>
    <row r="2928" spans="1:6">
      <c r="A2928" t="s">
        <v>4</v>
      </c>
      <c r="B2928" s="4" t="s">
        <v>5</v>
      </c>
      <c r="C2928" s="4" t="s">
        <v>7</v>
      </c>
      <c r="D2928" s="4" t="s">
        <v>7</v>
      </c>
      <c r="E2928" s="4" t="s">
        <v>12</v>
      </c>
      <c r="F2928" s="4" t="s">
        <v>12</v>
      </c>
      <c r="G2928" s="4" t="s">
        <v>12</v>
      </c>
      <c r="H2928" s="4" t="s">
        <v>11</v>
      </c>
      <c r="I2928" s="4" t="s">
        <v>7</v>
      </c>
    </row>
    <row r="2929" spans="1:9">
      <c r="A2929" t="n">
        <v>25682</v>
      </c>
      <c r="B2929" s="38" t="n">
        <v>45</v>
      </c>
      <c r="C2929" s="7" t="n">
        <v>4</v>
      </c>
      <c r="D2929" s="7" t="n">
        <v>3</v>
      </c>
      <c r="E2929" s="7" t="n">
        <v>339.779998779297</v>
      </c>
      <c r="F2929" s="7" t="n">
        <v>79.9000015258789</v>
      </c>
      <c r="G2929" s="7" t="n">
        <v>14</v>
      </c>
      <c r="H2929" s="7" t="n">
        <v>4000</v>
      </c>
      <c r="I2929" s="7" t="n">
        <v>1</v>
      </c>
    </row>
    <row r="2930" spans="1:9">
      <c r="A2930" t="s">
        <v>4</v>
      </c>
      <c r="B2930" s="4" t="s">
        <v>5</v>
      </c>
      <c r="C2930" s="4" t="s">
        <v>7</v>
      </c>
      <c r="D2930" s="4" t="s">
        <v>7</v>
      </c>
      <c r="E2930" s="4" t="s">
        <v>12</v>
      </c>
      <c r="F2930" s="4" t="s">
        <v>11</v>
      </c>
    </row>
    <row r="2931" spans="1:9">
      <c r="A2931" t="n">
        <v>25700</v>
      </c>
      <c r="B2931" s="38" t="n">
        <v>45</v>
      </c>
      <c r="C2931" s="7" t="n">
        <v>5</v>
      </c>
      <c r="D2931" s="7" t="n">
        <v>3</v>
      </c>
      <c r="E2931" s="7" t="n">
        <v>16.2999992370605</v>
      </c>
      <c r="F2931" s="7" t="n">
        <v>4000</v>
      </c>
    </row>
    <row r="2932" spans="1:9">
      <c r="A2932" t="s">
        <v>4</v>
      </c>
      <c r="B2932" s="4" t="s">
        <v>5</v>
      </c>
      <c r="C2932" s="4" t="s">
        <v>7</v>
      </c>
      <c r="D2932" s="4" t="s">
        <v>7</v>
      </c>
      <c r="E2932" s="4" t="s">
        <v>12</v>
      </c>
      <c r="F2932" s="4" t="s">
        <v>11</v>
      </c>
    </row>
    <row r="2933" spans="1:9">
      <c r="A2933" t="n">
        <v>25709</v>
      </c>
      <c r="B2933" s="38" t="n">
        <v>45</v>
      </c>
      <c r="C2933" s="7" t="n">
        <v>11</v>
      </c>
      <c r="D2933" s="7" t="n">
        <v>3</v>
      </c>
      <c r="E2933" s="7" t="n">
        <v>25.8999996185303</v>
      </c>
      <c r="F2933" s="7" t="n">
        <v>4000</v>
      </c>
    </row>
    <row r="2934" spans="1:9">
      <c r="A2934" t="s">
        <v>4</v>
      </c>
      <c r="B2934" s="4" t="s">
        <v>5</v>
      </c>
      <c r="C2934" s="4" t="s">
        <v>7</v>
      </c>
      <c r="D2934" s="4" t="s">
        <v>7</v>
      </c>
      <c r="E2934" s="4" t="s">
        <v>12</v>
      </c>
      <c r="F2934" s="4" t="s">
        <v>12</v>
      </c>
      <c r="G2934" s="4" t="s">
        <v>12</v>
      </c>
      <c r="H2934" s="4" t="s">
        <v>11</v>
      </c>
    </row>
    <row r="2935" spans="1:9">
      <c r="A2935" t="n">
        <v>25718</v>
      </c>
      <c r="B2935" s="38" t="n">
        <v>45</v>
      </c>
      <c r="C2935" s="7" t="n">
        <v>2</v>
      </c>
      <c r="D2935" s="7" t="n">
        <v>3</v>
      </c>
      <c r="E2935" s="7" t="n">
        <v>0.109999999403954</v>
      </c>
      <c r="F2935" s="7" t="n">
        <v>6.15000009536743</v>
      </c>
      <c r="G2935" s="7" t="n">
        <v>-189.529998779297</v>
      </c>
      <c r="H2935" s="7" t="n">
        <v>0</v>
      </c>
    </row>
    <row r="2936" spans="1:9">
      <c r="A2936" t="s">
        <v>4</v>
      </c>
      <c r="B2936" s="4" t="s">
        <v>5</v>
      </c>
      <c r="C2936" s="4" t="s">
        <v>7</v>
      </c>
      <c r="D2936" s="4" t="s">
        <v>7</v>
      </c>
      <c r="E2936" s="4" t="s">
        <v>12</v>
      </c>
      <c r="F2936" s="4" t="s">
        <v>12</v>
      </c>
      <c r="G2936" s="4" t="s">
        <v>12</v>
      </c>
      <c r="H2936" s="4" t="s">
        <v>11</v>
      </c>
      <c r="I2936" s="4" t="s">
        <v>7</v>
      </c>
    </row>
    <row r="2937" spans="1:9">
      <c r="A2937" t="n">
        <v>25735</v>
      </c>
      <c r="B2937" s="38" t="n">
        <v>45</v>
      </c>
      <c r="C2937" s="7" t="n">
        <v>4</v>
      </c>
      <c r="D2937" s="7" t="n">
        <v>3</v>
      </c>
      <c r="E2937" s="7" t="n">
        <v>346.549987792969</v>
      </c>
      <c r="F2937" s="7" t="n">
        <v>71.4800033569336</v>
      </c>
      <c r="G2937" s="7" t="n">
        <v>14</v>
      </c>
      <c r="H2937" s="7" t="n">
        <v>0</v>
      </c>
      <c r="I2937" s="7" t="n">
        <v>1</v>
      </c>
    </row>
    <row r="2938" spans="1:9">
      <c r="A2938" t="s">
        <v>4</v>
      </c>
      <c r="B2938" s="4" t="s">
        <v>5</v>
      </c>
      <c r="C2938" s="4" t="s">
        <v>7</v>
      </c>
      <c r="D2938" s="4" t="s">
        <v>7</v>
      </c>
      <c r="E2938" s="4" t="s">
        <v>12</v>
      </c>
      <c r="F2938" s="4" t="s">
        <v>11</v>
      </c>
    </row>
    <row r="2939" spans="1:9">
      <c r="A2939" t="n">
        <v>25753</v>
      </c>
      <c r="B2939" s="38" t="n">
        <v>45</v>
      </c>
      <c r="C2939" s="7" t="n">
        <v>5</v>
      </c>
      <c r="D2939" s="7" t="n">
        <v>3</v>
      </c>
      <c r="E2939" s="7" t="n">
        <v>10.1000003814697</v>
      </c>
      <c r="F2939" s="7" t="n">
        <v>0</v>
      </c>
    </row>
    <row r="2940" spans="1:9">
      <c r="A2940" t="s">
        <v>4</v>
      </c>
      <c r="B2940" s="4" t="s">
        <v>5</v>
      </c>
      <c r="C2940" s="4" t="s">
        <v>7</v>
      </c>
      <c r="D2940" s="4" t="s">
        <v>7</v>
      </c>
      <c r="E2940" s="4" t="s">
        <v>12</v>
      </c>
      <c r="F2940" s="4" t="s">
        <v>11</v>
      </c>
    </row>
    <row r="2941" spans="1:9">
      <c r="A2941" t="n">
        <v>25762</v>
      </c>
      <c r="B2941" s="38" t="n">
        <v>45</v>
      </c>
      <c r="C2941" s="7" t="n">
        <v>11</v>
      </c>
      <c r="D2941" s="7" t="n">
        <v>3</v>
      </c>
      <c r="E2941" s="7" t="n">
        <v>40.2000007629395</v>
      </c>
      <c r="F2941" s="7" t="n">
        <v>0</v>
      </c>
    </row>
    <row r="2942" spans="1:9">
      <c r="A2942" t="s">
        <v>4</v>
      </c>
      <c r="B2942" s="4" t="s">
        <v>5</v>
      </c>
      <c r="C2942" s="4" t="s">
        <v>7</v>
      </c>
      <c r="D2942" s="4" t="s">
        <v>7</v>
      </c>
      <c r="E2942" s="4" t="s">
        <v>12</v>
      </c>
      <c r="F2942" s="4" t="s">
        <v>12</v>
      </c>
      <c r="G2942" s="4" t="s">
        <v>12</v>
      </c>
      <c r="H2942" s="4" t="s">
        <v>11</v>
      </c>
    </row>
    <row r="2943" spans="1:9">
      <c r="A2943" t="n">
        <v>25771</v>
      </c>
      <c r="B2943" s="38" t="n">
        <v>45</v>
      </c>
      <c r="C2943" s="7" t="n">
        <v>2</v>
      </c>
      <c r="D2943" s="7" t="n">
        <v>3</v>
      </c>
      <c r="E2943" s="7" t="n">
        <v>0.109999999403954</v>
      </c>
      <c r="F2943" s="7" t="n">
        <v>6.15000009536743</v>
      </c>
      <c r="G2943" s="7" t="n">
        <v>-189.529998779297</v>
      </c>
      <c r="H2943" s="7" t="n">
        <v>2739</v>
      </c>
    </row>
    <row r="2944" spans="1:9">
      <c r="A2944" t="s">
        <v>4</v>
      </c>
      <c r="B2944" s="4" t="s">
        <v>5</v>
      </c>
      <c r="C2944" s="4" t="s">
        <v>7</v>
      </c>
      <c r="D2944" s="4" t="s">
        <v>7</v>
      </c>
      <c r="E2944" s="4" t="s">
        <v>12</v>
      </c>
      <c r="F2944" s="4" t="s">
        <v>12</v>
      </c>
      <c r="G2944" s="4" t="s">
        <v>12</v>
      </c>
      <c r="H2944" s="4" t="s">
        <v>11</v>
      </c>
      <c r="I2944" s="4" t="s">
        <v>7</v>
      </c>
    </row>
    <row r="2945" spans="1:9">
      <c r="A2945" t="n">
        <v>25788</v>
      </c>
      <c r="B2945" s="38" t="n">
        <v>45</v>
      </c>
      <c r="C2945" s="7" t="n">
        <v>4</v>
      </c>
      <c r="D2945" s="7" t="n">
        <v>3</v>
      </c>
      <c r="E2945" s="7" t="n">
        <v>346.549987792969</v>
      </c>
      <c r="F2945" s="7" t="n">
        <v>83.9400024414063</v>
      </c>
      <c r="G2945" s="7" t="n">
        <v>14</v>
      </c>
      <c r="H2945" s="7" t="n">
        <v>2739</v>
      </c>
      <c r="I2945" s="7" t="n">
        <v>1</v>
      </c>
    </row>
    <row r="2946" spans="1:9">
      <c r="A2946" t="s">
        <v>4</v>
      </c>
      <c r="B2946" s="4" t="s">
        <v>5</v>
      </c>
      <c r="C2946" s="4" t="s">
        <v>7</v>
      </c>
      <c r="D2946" s="4" t="s">
        <v>7</v>
      </c>
      <c r="E2946" s="4" t="s">
        <v>12</v>
      </c>
      <c r="F2946" s="4" t="s">
        <v>11</v>
      </c>
    </row>
    <row r="2947" spans="1:9">
      <c r="A2947" t="n">
        <v>25806</v>
      </c>
      <c r="B2947" s="38" t="n">
        <v>45</v>
      </c>
      <c r="C2947" s="7" t="n">
        <v>5</v>
      </c>
      <c r="D2947" s="7" t="n">
        <v>3</v>
      </c>
      <c r="E2947" s="7" t="n">
        <v>9.19999980926514</v>
      </c>
      <c r="F2947" s="7" t="n">
        <v>2739</v>
      </c>
    </row>
    <row r="2948" spans="1:9">
      <c r="A2948" t="s">
        <v>4</v>
      </c>
      <c r="B2948" s="4" t="s">
        <v>5</v>
      </c>
      <c r="C2948" s="4" t="s">
        <v>7</v>
      </c>
      <c r="D2948" s="4" t="s">
        <v>7</v>
      </c>
      <c r="E2948" s="4" t="s">
        <v>12</v>
      </c>
      <c r="F2948" s="4" t="s">
        <v>11</v>
      </c>
    </row>
    <row r="2949" spans="1:9">
      <c r="A2949" t="n">
        <v>25815</v>
      </c>
      <c r="B2949" s="38" t="n">
        <v>45</v>
      </c>
      <c r="C2949" s="7" t="n">
        <v>11</v>
      </c>
      <c r="D2949" s="7" t="n">
        <v>3</v>
      </c>
      <c r="E2949" s="7" t="n">
        <v>40.2000007629395</v>
      </c>
      <c r="F2949" s="7" t="n">
        <v>2739</v>
      </c>
    </row>
    <row r="2950" spans="1:9">
      <c r="A2950" t="s">
        <v>4</v>
      </c>
      <c r="B2950" s="4" t="s">
        <v>5</v>
      </c>
      <c r="C2950" s="4" t="s">
        <v>7</v>
      </c>
      <c r="D2950" s="4" t="s">
        <v>11</v>
      </c>
      <c r="E2950" s="4" t="s">
        <v>11</v>
      </c>
      <c r="F2950" s="4" t="s">
        <v>13</v>
      </c>
    </row>
    <row r="2951" spans="1:9">
      <c r="A2951" t="n">
        <v>25824</v>
      </c>
      <c r="B2951" s="50" t="n">
        <v>84</v>
      </c>
      <c r="C2951" s="7" t="n">
        <v>1</v>
      </c>
      <c r="D2951" s="7" t="n">
        <v>0</v>
      </c>
      <c r="E2951" s="7" t="n">
        <v>0</v>
      </c>
      <c r="F2951" s="7" t="n">
        <v>0</v>
      </c>
    </row>
    <row r="2952" spans="1:9">
      <c r="A2952" t="s">
        <v>4</v>
      </c>
      <c r="B2952" s="4" t="s">
        <v>5</v>
      </c>
      <c r="C2952" s="4" t="s">
        <v>7</v>
      </c>
      <c r="D2952" s="4" t="s">
        <v>7</v>
      </c>
      <c r="E2952" s="4" t="s">
        <v>13</v>
      </c>
      <c r="F2952" s="4" t="s">
        <v>7</v>
      </c>
      <c r="G2952" s="4" t="s">
        <v>7</v>
      </c>
    </row>
    <row r="2953" spans="1:9">
      <c r="A2953" t="n">
        <v>25834</v>
      </c>
      <c r="B2953" s="15" t="n">
        <v>8</v>
      </c>
      <c r="C2953" s="7" t="n">
        <v>5</v>
      </c>
      <c r="D2953" s="7" t="n">
        <v>0</v>
      </c>
      <c r="E2953" s="7" t="n">
        <v>0</v>
      </c>
      <c r="F2953" s="7" t="n">
        <v>19</v>
      </c>
      <c r="G2953" s="7" t="n">
        <v>1</v>
      </c>
    </row>
    <row r="2954" spans="1:9">
      <c r="A2954" t="s">
        <v>4</v>
      </c>
      <c r="B2954" s="4" t="s">
        <v>5</v>
      </c>
      <c r="C2954" s="4" t="s">
        <v>7</v>
      </c>
      <c r="D2954" s="4" t="s">
        <v>11</v>
      </c>
      <c r="E2954" s="4" t="s">
        <v>11</v>
      </c>
      <c r="F2954" s="4" t="s">
        <v>13</v>
      </c>
      <c r="G2954" s="4" t="s">
        <v>13</v>
      </c>
      <c r="H2954" s="4" t="s">
        <v>13</v>
      </c>
    </row>
    <row r="2955" spans="1:9">
      <c r="A2955" t="n">
        <v>25843</v>
      </c>
      <c r="B2955" s="59" t="n">
        <v>97</v>
      </c>
      <c r="C2955" s="7" t="n">
        <v>7</v>
      </c>
      <c r="D2955" s="7" t="n">
        <v>0</v>
      </c>
      <c r="E2955" s="7" t="n">
        <v>0</v>
      </c>
      <c r="F2955" s="7" t="n">
        <v>0</v>
      </c>
      <c r="G2955" s="7" t="n">
        <v>0</v>
      </c>
      <c r="H2955" s="7" t="n">
        <v>0</v>
      </c>
    </row>
    <row r="2956" spans="1:9">
      <c r="A2956" t="s">
        <v>4</v>
      </c>
      <c r="B2956" s="4" t="s">
        <v>5</v>
      </c>
      <c r="C2956" s="4" t="s">
        <v>7</v>
      </c>
      <c r="D2956" s="4" t="s">
        <v>11</v>
      </c>
    </row>
    <row r="2957" spans="1:9">
      <c r="A2957" t="n">
        <v>25861</v>
      </c>
      <c r="B2957" s="18" t="n">
        <v>58</v>
      </c>
      <c r="C2957" s="7" t="n">
        <v>255</v>
      </c>
      <c r="D2957" s="7" t="n">
        <v>0</v>
      </c>
    </row>
    <row r="2958" spans="1:9">
      <c r="A2958" t="s">
        <v>4</v>
      </c>
      <c r="B2958" s="4" t="s">
        <v>5</v>
      </c>
      <c r="C2958" s="4" t="s">
        <v>11</v>
      </c>
      <c r="D2958" s="4" t="s">
        <v>7</v>
      </c>
      <c r="E2958" s="4" t="s">
        <v>8</v>
      </c>
      <c r="F2958" s="4" t="s">
        <v>12</v>
      </c>
      <c r="G2958" s="4" t="s">
        <v>12</v>
      </c>
      <c r="H2958" s="4" t="s">
        <v>12</v>
      </c>
    </row>
    <row r="2959" spans="1:9">
      <c r="A2959" t="n">
        <v>25865</v>
      </c>
      <c r="B2959" s="29" t="n">
        <v>48</v>
      </c>
      <c r="C2959" s="7" t="n">
        <v>7033</v>
      </c>
      <c r="D2959" s="7" t="n">
        <v>0</v>
      </c>
      <c r="E2959" s="7" t="s">
        <v>143</v>
      </c>
      <c r="F2959" s="7" t="n">
        <v>-1</v>
      </c>
      <c r="G2959" s="7" t="n">
        <v>1</v>
      </c>
      <c r="H2959" s="7" t="n">
        <v>0</v>
      </c>
    </row>
    <row r="2960" spans="1:9">
      <c r="A2960" t="s">
        <v>4</v>
      </c>
      <c r="B2960" s="4" t="s">
        <v>5</v>
      </c>
      <c r="C2960" s="4" t="s">
        <v>7</v>
      </c>
      <c r="D2960" s="4" t="s">
        <v>11</v>
      </c>
      <c r="E2960" s="4" t="s">
        <v>12</v>
      </c>
      <c r="F2960" s="4" t="s">
        <v>11</v>
      </c>
      <c r="G2960" s="4" t="s">
        <v>13</v>
      </c>
      <c r="H2960" s="4" t="s">
        <v>13</v>
      </c>
      <c r="I2960" s="4" t="s">
        <v>11</v>
      </c>
      <c r="J2960" s="4" t="s">
        <v>11</v>
      </c>
      <c r="K2960" s="4" t="s">
        <v>13</v>
      </c>
      <c r="L2960" s="4" t="s">
        <v>13</v>
      </c>
      <c r="M2960" s="4" t="s">
        <v>13</v>
      </c>
      <c r="N2960" s="4" t="s">
        <v>13</v>
      </c>
      <c r="O2960" s="4" t="s">
        <v>8</v>
      </c>
    </row>
    <row r="2961" spans="1:15">
      <c r="A2961" t="n">
        <v>25892</v>
      </c>
      <c r="B2961" s="9" t="n">
        <v>50</v>
      </c>
      <c r="C2961" s="7" t="n">
        <v>0</v>
      </c>
      <c r="D2961" s="7" t="n">
        <v>4427</v>
      </c>
      <c r="E2961" s="7" t="n">
        <v>0.800000011920929</v>
      </c>
      <c r="F2961" s="7" t="n">
        <v>0</v>
      </c>
      <c r="G2961" s="7" t="n">
        <v>0</v>
      </c>
      <c r="H2961" s="7" t="n">
        <v>1073741824</v>
      </c>
      <c r="I2961" s="7" t="n">
        <v>0</v>
      </c>
      <c r="J2961" s="7" t="n">
        <v>65533</v>
      </c>
      <c r="K2961" s="7" t="n">
        <v>0</v>
      </c>
      <c r="L2961" s="7" t="n">
        <v>0</v>
      </c>
      <c r="M2961" s="7" t="n">
        <v>0</v>
      </c>
      <c r="N2961" s="7" t="n">
        <v>0</v>
      </c>
      <c r="O2961" s="7" t="s">
        <v>14</v>
      </c>
    </row>
    <row r="2962" spans="1:15">
      <c r="A2962" t="s">
        <v>4</v>
      </c>
      <c r="B2962" s="4" t="s">
        <v>5</v>
      </c>
      <c r="C2962" s="4" t="s">
        <v>11</v>
      </c>
    </row>
    <row r="2963" spans="1:15">
      <c r="A2963" t="n">
        <v>25931</v>
      </c>
      <c r="B2963" s="25" t="n">
        <v>16</v>
      </c>
      <c r="C2963" s="7" t="n">
        <v>2739</v>
      </c>
    </row>
    <row r="2964" spans="1:15">
      <c r="A2964" t="s">
        <v>4</v>
      </c>
      <c r="B2964" s="4" t="s">
        <v>5</v>
      </c>
      <c r="C2964" s="4" t="s">
        <v>7</v>
      </c>
      <c r="D2964" s="4" t="s">
        <v>11</v>
      </c>
      <c r="E2964" s="4" t="s">
        <v>12</v>
      </c>
      <c r="F2964" s="4" t="s">
        <v>11</v>
      </c>
      <c r="G2964" s="4" t="s">
        <v>13</v>
      </c>
      <c r="H2964" s="4" t="s">
        <v>13</v>
      </c>
      <c r="I2964" s="4" t="s">
        <v>11</v>
      </c>
      <c r="J2964" s="4" t="s">
        <v>11</v>
      </c>
      <c r="K2964" s="4" t="s">
        <v>13</v>
      </c>
      <c r="L2964" s="4" t="s">
        <v>13</v>
      </c>
      <c r="M2964" s="4" t="s">
        <v>13</v>
      </c>
      <c r="N2964" s="4" t="s">
        <v>13</v>
      </c>
      <c r="O2964" s="4" t="s">
        <v>8</v>
      </c>
    </row>
    <row r="2965" spans="1:15">
      <c r="A2965" t="n">
        <v>25934</v>
      </c>
      <c r="B2965" s="9" t="n">
        <v>50</v>
      </c>
      <c r="C2965" s="7" t="n">
        <v>0</v>
      </c>
      <c r="D2965" s="7" t="n">
        <v>5103</v>
      </c>
      <c r="E2965" s="7" t="n">
        <v>1</v>
      </c>
      <c r="F2965" s="7" t="n">
        <v>0</v>
      </c>
      <c r="G2965" s="7" t="n">
        <v>0</v>
      </c>
      <c r="H2965" s="7" t="n">
        <v>1073741824</v>
      </c>
      <c r="I2965" s="7" t="n">
        <v>0</v>
      </c>
      <c r="J2965" s="7" t="n">
        <v>65533</v>
      </c>
      <c r="K2965" s="7" t="n">
        <v>0</v>
      </c>
      <c r="L2965" s="7" t="n">
        <v>0</v>
      </c>
      <c r="M2965" s="7" t="n">
        <v>0</v>
      </c>
      <c r="N2965" s="7" t="n">
        <v>0</v>
      </c>
      <c r="O2965" s="7" t="s">
        <v>14</v>
      </c>
    </row>
    <row r="2966" spans="1:15">
      <c r="A2966" t="s">
        <v>4</v>
      </c>
      <c r="B2966" s="4" t="s">
        <v>5</v>
      </c>
      <c r="C2966" s="4" t="s">
        <v>7</v>
      </c>
      <c r="D2966" s="4" t="s">
        <v>12</v>
      </c>
      <c r="E2966" s="4" t="s">
        <v>12</v>
      </c>
      <c r="F2966" s="4" t="s">
        <v>12</v>
      </c>
    </row>
    <row r="2967" spans="1:15">
      <c r="A2967" t="n">
        <v>25973</v>
      </c>
      <c r="B2967" s="38" t="n">
        <v>45</v>
      </c>
      <c r="C2967" s="7" t="n">
        <v>9</v>
      </c>
      <c r="D2967" s="7" t="n">
        <v>0.200000002980232</v>
      </c>
      <c r="E2967" s="7" t="n">
        <v>0.200000002980232</v>
      </c>
      <c r="F2967" s="7" t="n">
        <v>0.5</v>
      </c>
    </row>
    <row r="2968" spans="1:15">
      <c r="A2968" t="s">
        <v>4</v>
      </c>
      <c r="B2968" s="4" t="s">
        <v>5</v>
      </c>
      <c r="C2968" s="4" t="s">
        <v>7</v>
      </c>
      <c r="D2968" s="4" t="s">
        <v>11</v>
      </c>
      <c r="E2968" s="4" t="s">
        <v>11</v>
      </c>
      <c r="F2968" s="4" t="s">
        <v>13</v>
      </c>
    </row>
    <row r="2969" spans="1:15">
      <c r="A2969" t="n">
        <v>25987</v>
      </c>
      <c r="B2969" s="50" t="n">
        <v>84</v>
      </c>
      <c r="C2969" s="7" t="n">
        <v>0</v>
      </c>
      <c r="D2969" s="7" t="n">
        <v>2</v>
      </c>
      <c r="E2969" s="7" t="n">
        <v>0</v>
      </c>
      <c r="F2969" s="7" t="n">
        <v>1045220557</v>
      </c>
    </row>
    <row r="2970" spans="1:15">
      <c r="A2970" t="s">
        <v>4</v>
      </c>
      <c r="B2970" s="4" t="s">
        <v>5</v>
      </c>
      <c r="C2970" s="4" t="s">
        <v>11</v>
      </c>
      <c r="D2970" s="4" t="s">
        <v>13</v>
      </c>
    </row>
    <row r="2971" spans="1:15">
      <c r="A2971" t="n">
        <v>25997</v>
      </c>
      <c r="B2971" s="60" t="n">
        <v>98</v>
      </c>
      <c r="C2971" s="7" t="n">
        <v>7033</v>
      </c>
      <c r="D2971" s="7" t="n">
        <v>1058642330</v>
      </c>
    </row>
    <row r="2972" spans="1:15">
      <c r="A2972" t="s">
        <v>4</v>
      </c>
      <c r="B2972" s="4" t="s">
        <v>5</v>
      </c>
      <c r="C2972" s="4" t="s">
        <v>7</v>
      </c>
      <c r="D2972" s="4" t="s">
        <v>11</v>
      </c>
      <c r="E2972" s="4" t="s">
        <v>12</v>
      </c>
      <c r="F2972" s="4" t="s">
        <v>11</v>
      </c>
      <c r="G2972" s="4" t="s">
        <v>13</v>
      </c>
      <c r="H2972" s="4" t="s">
        <v>13</v>
      </c>
      <c r="I2972" s="4" t="s">
        <v>11</v>
      </c>
      <c r="J2972" s="4" t="s">
        <v>11</v>
      </c>
      <c r="K2972" s="4" t="s">
        <v>13</v>
      </c>
      <c r="L2972" s="4" t="s">
        <v>13</v>
      </c>
      <c r="M2972" s="4" t="s">
        <v>13</v>
      </c>
      <c r="N2972" s="4" t="s">
        <v>13</v>
      </c>
      <c r="O2972" s="4" t="s">
        <v>8</v>
      </c>
    </row>
    <row r="2973" spans="1:15">
      <c r="A2973" t="n">
        <v>26004</v>
      </c>
      <c r="B2973" s="9" t="n">
        <v>50</v>
      </c>
      <c r="C2973" s="7" t="n">
        <v>0</v>
      </c>
      <c r="D2973" s="7" t="n">
        <v>8120</v>
      </c>
      <c r="E2973" s="7" t="n">
        <v>0.5</v>
      </c>
      <c r="F2973" s="7" t="n">
        <v>500</v>
      </c>
      <c r="G2973" s="7" t="n">
        <v>0</v>
      </c>
      <c r="H2973" s="7" t="n">
        <v>-1073741824</v>
      </c>
      <c r="I2973" s="7" t="n">
        <v>0</v>
      </c>
      <c r="J2973" s="7" t="n">
        <v>65533</v>
      </c>
      <c r="K2973" s="7" t="n">
        <v>0</v>
      </c>
      <c r="L2973" s="7" t="n">
        <v>0</v>
      </c>
      <c r="M2973" s="7" t="n">
        <v>0</v>
      </c>
      <c r="N2973" s="7" t="n">
        <v>0</v>
      </c>
      <c r="O2973" s="7" t="s">
        <v>14</v>
      </c>
    </row>
    <row r="2974" spans="1:15">
      <c r="A2974" t="s">
        <v>4</v>
      </c>
      <c r="B2974" s="4" t="s">
        <v>5</v>
      </c>
      <c r="C2974" s="4" t="s">
        <v>7</v>
      </c>
      <c r="D2974" s="4" t="s">
        <v>11</v>
      </c>
      <c r="E2974" s="4" t="s">
        <v>12</v>
      </c>
      <c r="F2974" s="4" t="s">
        <v>11</v>
      </c>
      <c r="G2974" s="4" t="s">
        <v>13</v>
      </c>
      <c r="H2974" s="4" t="s">
        <v>13</v>
      </c>
      <c r="I2974" s="4" t="s">
        <v>11</v>
      </c>
      <c r="J2974" s="4" t="s">
        <v>11</v>
      </c>
      <c r="K2974" s="4" t="s">
        <v>13</v>
      </c>
      <c r="L2974" s="4" t="s">
        <v>13</v>
      </c>
      <c r="M2974" s="4" t="s">
        <v>13</v>
      </c>
      <c r="N2974" s="4" t="s">
        <v>13</v>
      </c>
      <c r="O2974" s="4" t="s">
        <v>8</v>
      </c>
    </row>
    <row r="2975" spans="1:15">
      <c r="A2975" t="n">
        <v>26043</v>
      </c>
      <c r="B2975" s="9" t="n">
        <v>50</v>
      </c>
      <c r="C2975" s="7" t="n">
        <v>0</v>
      </c>
      <c r="D2975" s="7" t="n">
        <v>4515</v>
      </c>
      <c r="E2975" s="7" t="n">
        <v>0.5</v>
      </c>
      <c r="F2975" s="7" t="n">
        <v>500</v>
      </c>
      <c r="G2975" s="7" t="n">
        <v>0</v>
      </c>
      <c r="H2975" s="7" t="n">
        <v>0</v>
      </c>
      <c r="I2975" s="7" t="n">
        <v>0</v>
      </c>
      <c r="J2975" s="7" t="n">
        <v>65533</v>
      </c>
      <c r="K2975" s="7" t="n">
        <v>0</v>
      </c>
      <c r="L2975" s="7" t="n">
        <v>0</v>
      </c>
      <c r="M2975" s="7" t="n">
        <v>0</v>
      </c>
      <c r="N2975" s="7" t="n">
        <v>0</v>
      </c>
      <c r="O2975" s="7" t="s">
        <v>14</v>
      </c>
    </row>
    <row r="2976" spans="1:15">
      <c r="A2976" t="s">
        <v>4</v>
      </c>
      <c r="B2976" s="4" t="s">
        <v>5</v>
      </c>
      <c r="C2976" s="4" t="s">
        <v>7</v>
      </c>
      <c r="D2976" s="4" t="s">
        <v>11</v>
      </c>
      <c r="E2976" s="4" t="s">
        <v>11</v>
      </c>
      <c r="F2976" s="4" t="s">
        <v>11</v>
      </c>
      <c r="G2976" s="4" t="s">
        <v>11</v>
      </c>
      <c r="H2976" s="4" t="s">
        <v>11</v>
      </c>
      <c r="I2976" s="4" t="s">
        <v>8</v>
      </c>
      <c r="J2976" s="4" t="s">
        <v>12</v>
      </c>
      <c r="K2976" s="4" t="s">
        <v>12</v>
      </c>
      <c r="L2976" s="4" t="s">
        <v>12</v>
      </c>
      <c r="M2976" s="4" t="s">
        <v>13</v>
      </c>
      <c r="N2976" s="4" t="s">
        <v>13</v>
      </c>
      <c r="O2976" s="4" t="s">
        <v>12</v>
      </c>
      <c r="P2976" s="4" t="s">
        <v>12</v>
      </c>
      <c r="Q2976" s="4" t="s">
        <v>12</v>
      </c>
      <c r="R2976" s="4" t="s">
        <v>12</v>
      </c>
      <c r="S2976" s="4" t="s">
        <v>7</v>
      </c>
    </row>
    <row r="2977" spans="1:19">
      <c r="A2977" t="n">
        <v>26082</v>
      </c>
      <c r="B2977" s="26" t="n">
        <v>39</v>
      </c>
      <c r="C2977" s="7" t="n">
        <v>12</v>
      </c>
      <c r="D2977" s="7" t="n">
        <v>65533</v>
      </c>
      <c r="E2977" s="7" t="n">
        <v>220</v>
      </c>
      <c r="F2977" s="7" t="n">
        <v>0</v>
      </c>
      <c r="G2977" s="7" t="n">
        <v>7033</v>
      </c>
      <c r="H2977" s="7" t="n">
        <v>3</v>
      </c>
      <c r="I2977" s="7" t="s">
        <v>14</v>
      </c>
      <c r="J2977" s="7" t="n">
        <v>0</v>
      </c>
      <c r="K2977" s="7" t="n">
        <v>0</v>
      </c>
      <c r="L2977" s="7" t="n">
        <v>0</v>
      </c>
      <c r="M2977" s="7" t="n">
        <v>0</v>
      </c>
      <c r="N2977" s="7" t="n">
        <v>0</v>
      </c>
      <c r="O2977" s="7" t="n">
        <v>0</v>
      </c>
      <c r="P2977" s="7" t="n">
        <v>1</v>
      </c>
      <c r="Q2977" s="7" t="n">
        <v>1</v>
      </c>
      <c r="R2977" s="7" t="n">
        <v>1</v>
      </c>
      <c r="S2977" s="7" t="n">
        <v>255</v>
      </c>
    </row>
    <row r="2978" spans="1:19">
      <c r="A2978" t="s">
        <v>4</v>
      </c>
      <c r="B2978" s="4" t="s">
        <v>5</v>
      </c>
      <c r="C2978" s="4" t="s">
        <v>7</v>
      </c>
      <c r="D2978" s="4" t="s">
        <v>11</v>
      </c>
      <c r="E2978" s="4" t="s">
        <v>11</v>
      </c>
      <c r="F2978" s="4" t="s">
        <v>11</v>
      </c>
      <c r="G2978" s="4" t="s">
        <v>11</v>
      </c>
      <c r="H2978" s="4" t="s">
        <v>11</v>
      </c>
      <c r="I2978" s="4" t="s">
        <v>8</v>
      </c>
      <c r="J2978" s="4" t="s">
        <v>12</v>
      </c>
      <c r="K2978" s="4" t="s">
        <v>12</v>
      </c>
      <c r="L2978" s="4" t="s">
        <v>12</v>
      </c>
      <c r="M2978" s="4" t="s">
        <v>13</v>
      </c>
      <c r="N2978" s="4" t="s">
        <v>13</v>
      </c>
      <c r="O2978" s="4" t="s">
        <v>12</v>
      </c>
      <c r="P2978" s="4" t="s">
        <v>12</v>
      </c>
      <c r="Q2978" s="4" t="s">
        <v>12</v>
      </c>
      <c r="R2978" s="4" t="s">
        <v>12</v>
      </c>
      <c r="S2978" s="4" t="s">
        <v>7</v>
      </c>
    </row>
    <row r="2979" spans="1:19">
      <c r="A2979" t="n">
        <v>26132</v>
      </c>
      <c r="B2979" s="26" t="n">
        <v>39</v>
      </c>
      <c r="C2979" s="7" t="n">
        <v>12</v>
      </c>
      <c r="D2979" s="7" t="n">
        <v>65533</v>
      </c>
      <c r="E2979" s="7" t="n">
        <v>221</v>
      </c>
      <c r="F2979" s="7" t="n">
        <v>0</v>
      </c>
      <c r="G2979" s="7" t="n">
        <v>7033</v>
      </c>
      <c r="H2979" s="7" t="n">
        <v>3</v>
      </c>
      <c r="I2979" s="7" t="s">
        <v>280</v>
      </c>
      <c r="J2979" s="7" t="n">
        <v>0</v>
      </c>
      <c r="K2979" s="7" t="n">
        <v>0</v>
      </c>
      <c r="L2979" s="7" t="n">
        <v>0</v>
      </c>
      <c r="M2979" s="7" t="n">
        <v>0</v>
      </c>
      <c r="N2979" s="7" t="n">
        <v>0</v>
      </c>
      <c r="O2979" s="7" t="n">
        <v>0</v>
      </c>
      <c r="P2979" s="7" t="n">
        <v>1</v>
      </c>
      <c r="Q2979" s="7" t="n">
        <v>1</v>
      </c>
      <c r="R2979" s="7" t="n">
        <v>1</v>
      </c>
      <c r="S2979" s="7" t="n">
        <v>255</v>
      </c>
    </row>
    <row r="2980" spans="1:19">
      <c r="A2980" t="s">
        <v>4</v>
      </c>
      <c r="B2980" s="4" t="s">
        <v>5</v>
      </c>
      <c r="C2980" s="4" t="s">
        <v>7</v>
      </c>
      <c r="D2980" s="4" t="s">
        <v>7</v>
      </c>
      <c r="E2980" s="4" t="s">
        <v>12</v>
      </c>
      <c r="F2980" s="4" t="s">
        <v>12</v>
      </c>
      <c r="G2980" s="4" t="s">
        <v>12</v>
      </c>
      <c r="H2980" s="4" t="s">
        <v>11</v>
      </c>
    </row>
    <row r="2981" spans="1:19">
      <c r="A2981" t="n">
        <v>26192</v>
      </c>
      <c r="B2981" s="38" t="n">
        <v>45</v>
      </c>
      <c r="C2981" s="7" t="n">
        <v>2</v>
      </c>
      <c r="D2981" s="7" t="n">
        <v>3</v>
      </c>
      <c r="E2981" s="7" t="n">
        <v>0.340000003576279</v>
      </c>
      <c r="F2981" s="7" t="n">
        <v>4.96000003814697</v>
      </c>
      <c r="G2981" s="7" t="n">
        <v>-187.990005493164</v>
      </c>
      <c r="H2981" s="7" t="n">
        <v>5000</v>
      </c>
    </row>
    <row r="2982" spans="1:19">
      <c r="A2982" t="s">
        <v>4</v>
      </c>
      <c r="B2982" s="4" t="s">
        <v>5</v>
      </c>
      <c r="C2982" s="4" t="s">
        <v>7</v>
      </c>
      <c r="D2982" s="4" t="s">
        <v>7</v>
      </c>
      <c r="E2982" s="4" t="s">
        <v>12</v>
      </c>
      <c r="F2982" s="4" t="s">
        <v>12</v>
      </c>
      <c r="G2982" s="4" t="s">
        <v>12</v>
      </c>
      <c r="H2982" s="4" t="s">
        <v>11</v>
      </c>
      <c r="I2982" s="4" t="s">
        <v>7</v>
      </c>
    </row>
    <row r="2983" spans="1:19">
      <c r="A2983" t="n">
        <v>26209</v>
      </c>
      <c r="B2983" s="38" t="n">
        <v>45</v>
      </c>
      <c r="C2983" s="7" t="n">
        <v>4</v>
      </c>
      <c r="D2983" s="7" t="n">
        <v>3</v>
      </c>
      <c r="E2983" s="7" t="n">
        <v>346.549987792969</v>
      </c>
      <c r="F2983" s="7" t="n">
        <v>113.769996643066</v>
      </c>
      <c r="G2983" s="7" t="n">
        <v>14</v>
      </c>
      <c r="H2983" s="7" t="n">
        <v>5000</v>
      </c>
      <c r="I2983" s="7" t="n">
        <v>1</v>
      </c>
    </row>
    <row r="2984" spans="1:19">
      <c r="A2984" t="s">
        <v>4</v>
      </c>
      <c r="B2984" s="4" t="s">
        <v>5</v>
      </c>
      <c r="C2984" s="4" t="s">
        <v>7</v>
      </c>
      <c r="D2984" s="4" t="s">
        <v>7</v>
      </c>
      <c r="E2984" s="4" t="s">
        <v>12</v>
      </c>
      <c r="F2984" s="4" t="s">
        <v>11</v>
      </c>
    </row>
    <row r="2985" spans="1:19">
      <c r="A2985" t="n">
        <v>26227</v>
      </c>
      <c r="B2985" s="38" t="n">
        <v>45</v>
      </c>
      <c r="C2985" s="7" t="n">
        <v>5</v>
      </c>
      <c r="D2985" s="7" t="n">
        <v>3</v>
      </c>
      <c r="E2985" s="7" t="n">
        <v>9.19999980926514</v>
      </c>
      <c r="F2985" s="7" t="n">
        <v>5000</v>
      </c>
    </row>
    <row r="2986" spans="1:19">
      <c r="A2986" t="s">
        <v>4</v>
      </c>
      <c r="B2986" s="4" t="s">
        <v>5</v>
      </c>
      <c r="C2986" s="4" t="s">
        <v>7</v>
      </c>
      <c r="D2986" s="4" t="s">
        <v>7</v>
      </c>
      <c r="E2986" s="4" t="s">
        <v>12</v>
      </c>
      <c r="F2986" s="4" t="s">
        <v>11</v>
      </c>
    </row>
    <row r="2987" spans="1:19">
      <c r="A2987" t="n">
        <v>26236</v>
      </c>
      <c r="B2987" s="38" t="n">
        <v>45</v>
      </c>
      <c r="C2987" s="7" t="n">
        <v>11</v>
      </c>
      <c r="D2987" s="7" t="n">
        <v>3</v>
      </c>
      <c r="E2987" s="7" t="n">
        <v>40.2000007629395</v>
      </c>
      <c r="F2987" s="7" t="n">
        <v>5000</v>
      </c>
    </row>
    <row r="2988" spans="1:19">
      <c r="A2988" t="s">
        <v>4</v>
      </c>
      <c r="B2988" s="4" t="s">
        <v>5</v>
      </c>
      <c r="C2988" s="4" t="s">
        <v>11</v>
      </c>
    </row>
    <row r="2989" spans="1:19">
      <c r="A2989" t="n">
        <v>26245</v>
      </c>
      <c r="B2989" s="25" t="n">
        <v>16</v>
      </c>
      <c r="C2989" s="7" t="n">
        <v>1500</v>
      </c>
    </row>
    <row r="2990" spans="1:19">
      <c r="A2990" t="s">
        <v>4</v>
      </c>
      <c r="B2990" s="4" t="s">
        <v>5</v>
      </c>
      <c r="C2990" s="4" t="s">
        <v>7</v>
      </c>
      <c r="D2990" s="4" t="s">
        <v>11</v>
      </c>
      <c r="E2990" s="4" t="s">
        <v>11</v>
      </c>
      <c r="F2990" s="4" t="s">
        <v>7</v>
      </c>
    </row>
    <row r="2991" spans="1:19">
      <c r="A2991" t="n">
        <v>26248</v>
      </c>
      <c r="B2991" s="47" t="n">
        <v>25</v>
      </c>
      <c r="C2991" s="7" t="n">
        <v>1</v>
      </c>
      <c r="D2991" s="7" t="n">
        <v>60</v>
      </c>
      <c r="E2991" s="7" t="n">
        <v>640</v>
      </c>
      <c r="F2991" s="7" t="n">
        <v>1</v>
      </c>
    </row>
    <row r="2992" spans="1:19">
      <c r="A2992" t="s">
        <v>4</v>
      </c>
      <c r="B2992" s="4" t="s">
        <v>5</v>
      </c>
      <c r="C2992" s="4" t="s">
        <v>7</v>
      </c>
      <c r="D2992" s="4" t="s">
        <v>11</v>
      </c>
      <c r="E2992" s="4" t="s">
        <v>8</v>
      </c>
    </row>
    <row r="2993" spans="1:19">
      <c r="A2993" t="n">
        <v>26255</v>
      </c>
      <c r="B2993" s="30" t="n">
        <v>51</v>
      </c>
      <c r="C2993" s="7" t="n">
        <v>4</v>
      </c>
      <c r="D2993" s="7" t="n">
        <v>7</v>
      </c>
      <c r="E2993" s="7" t="s">
        <v>196</v>
      </c>
    </row>
    <row r="2994" spans="1:19">
      <c r="A2994" t="s">
        <v>4</v>
      </c>
      <c r="B2994" s="4" t="s">
        <v>5</v>
      </c>
      <c r="C2994" s="4" t="s">
        <v>11</v>
      </c>
    </row>
    <row r="2995" spans="1:19">
      <c r="A2995" t="n">
        <v>26269</v>
      </c>
      <c r="B2995" s="25" t="n">
        <v>16</v>
      </c>
      <c r="C2995" s="7" t="n">
        <v>0</v>
      </c>
    </row>
    <row r="2996" spans="1:19">
      <c r="A2996" t="s">
        <v>4</v>
      </c>
      <c r="B2996" s="4" t="s">
        <v>5</v>
      </c>
      <c r="C2996" s="4" t="s">
        <v>11</v>
      </c>
      <c r="D2996" s="4" t="s">
        <v>7</v>
      </c>
      <c r="E2996" s="4" t="s">
        <v>13</v>
      </c>
      <c r="F2996" s="4" t="s">
        <v>185</v>
      </c>
      <c r="G2996" s="4" t="s">
        <v>7</v>
      </c>
      <c r="H2996" s="4" t="s">
        <v>7</v>
      </c>
    </row>
    <row r="2997" spans="1:19">
      <c r="A2997" t="n">
        <v>26272</v>
      </c>
      <c r="B2997" s="44" t="n">
        <v>26</v>
      </c>
      <c r="C2997" s="7" t="n">
        <v>7</v>
      </c>
      <c r="D2997" s="7" t="n">
        <v>17</v>
      </c>
      <c r="E2997" s="7" t="n">
        <v>4429</v>
      </c>
      <c r="F2997" s="7" t="s">
        <v>281</v>
      </c>
      <c r="G2997" s="7" t="n">
        <v>2</v>
      </c>
      <c r="H2997" s="7" t="n">
        <v>0</v>
      </c>
    </row>
    <row r="2998" spans="1:19">
      <c r="A2998" t="s">
        <v>4</v>
      </c>
      <c r="B2998" s="4" t="s">
        <v>5</v>
      </c>
    </row>
    <row r="2999" spans="1:19">
      <c r="A2999" t="n">
        <v>26292</v>
      </c>
      <c r="B2999" s="45" t="n">
        <v>28</v>
      </c>
    </row>
    <row r="3000" spans="1:19">
      <c r="A3000" t="s">
        <v>4</v>
      </c>
      <c r="B3000" s="4" t="s">
        <v>5</v>
      </c>
      <c r="C3000" s="4" t="s">
        <v>11</v>
      </c>
      <c r="D3000" s="4" t="s">
        <v>7</v>
      </c>
    </row>
    <row r="3001" spans="1:19">
      <c r="A3001" t="n">
        <v>26293</v>
      </c>
      <c r="B3001" s="48" t="n">
        <v>89</v>
      </c>
      <c r="C3001" s="7" t="n">
        <v>65533</v>
      </c>
      <c r="D3001" s="7" t="n">
        <v>1</v>
      </c>
    </row>
    <row r="3002" spans="1:19">
      <c r="A3002" t="s">
        <v>4</v>
      </c>
      <c r="B3002" s="4" t="s">
        <v>5</v>
      </c>
      <c r="C3002" s="4" t="s">
        <v>7</v>
      </c>
      <c r="D3002" s="4" t="s">
        <v>11</v>
      </c>
      <c r="E3002" s="4" t="s">
        <v>11</v>
      </c>
      <c r="F3002" s="4" t="s">
        <v>7</v>
      </c>
    </row>
    <row r="3003" spans="1:19">
      <c r="A3003" t="n">
        <v>26297</v>
      </c>
      <c r="B3003" s="47" t="n">
        <v>25</v>
      </c>
      <c r="C3003" s="7" t="n">
        <v>1</v>
      </c>
      <c r="D3003" s="7" t="n">
        <v>160</v>
      </c>
      <c r="E3003" s="7" t="n">
        <v>640</v>
      </c>
      <c r="F3003" s="7" t="n">
        <v>1</v>
      </c>
    </row>
    <row r="3004" spans="1:19">
      <c r="A3004" t="s">
        <v>4</v>
      </c>
      <c r="B3004" s="4" t="s">
        <v>5</v>
      </c>
      <c r="C3004" s="4" t="s">
        <v>7</v>
      </c>
      <c r="D3004" s="4" t="s">
        <v>11</v>
      </c>
      <c r="E3004" s="4" t="s">
        <v>8</v>
      </c>
    </row>
    <row r="3005" spans="1:19">
      <c r="A3005" t="n">
        <v>26304</v>
      </c>
      <c r="B3005" s="30" t="n">
        <v>51</v>
      </c>
      <c r="C3005" s="7" t="n">
        <v>4</v>
      </c>
      <c r="D3005" s="7" t="n">
        <v>2</v>
      </c>
      <c r="E3005" s="7" t="s">
        <v>184</v>
      </c>
    </row>
    <row r="3006" spans="1:19">
      <c r="A3006" t="s">
        <v>4</v>
      </c>
      <c r="B3006" s="4" t="s">
        <v>5</v>
      </c>
      <c r="C3006" s="4" t="s">
        <v>11</v>
      </c>
    </row>
    <row r="3007" spans="1:19">
      <c r="A3007" t="n">
        <v>26318</v>
      </c>
      <c r="B3007" s="25" t="n">
        <v>16</v>
      </c>
      <c r="C3007" s="7" t="n">
        <v>0</v>
      </c>
    </row>
    <row r="3008" spans="1:19">
      <c r="A3008" t="s">
        <v>4</v>
      </c>
      <c r="B3008" s="4" t="s">
        <v>5</v>
      </c>
      <c r="C3008" s="4" t="s">
        <v>11</v>
      </c>
      <c r="D3008" s="4" t="s">
        <v>7</v>
      </c>
      <c r="E3008" s="4" t="s">
        <v>13</v>
      </c>
      <c r="F3008" s="4" t="s">
        <v>185</v>
      </c>
      <c r="G3008" s="4" t="s">
        <v>7</v>
      </c>
      <c r="H3008" s="4" t="s">
        <v>7</v>
      </c>
    </row>
    <row r="3009" spans="1:8">
      <c r="A3009" t="n">
        <v>26321</v>
      </c>
      <c r="B3009" s="44" t="n">
        <v>26</v>
      </c>
      <c r="C3009" s="7" t="n">
        <v>2</v>
      </c>
      <c r="D3009" s="7" t="n">
        <v>17</v>
      </c>
      <c r="E3009" s="7" t="n">
        <v>6441</v>
      </c>
      <c r="F3009" s="7" t="s">
        <v>282</v>
      </c>
      <c r="G3009" s="7" t="n">
        <v>2</v>
      </c>
      <c r="H3009" s="7" t="n">
        <v>0</v>
      </c>
    </row>
    <row r="3010" spans="1:8">
      <c r="A3010" t="s">
        <v>4</v>
      </c>
      <c r="B3010" s="4" t="s">
        <v>5</v>
      </c>
    </row>
    <row r="3011" spans="1:8">
      <c r="A3011" t="n">
        <v>26379</v>
      </c>
      <c r="B3011" s="45" t="n">
        <v>28</v>
      </c>
    </row>
    <row r="3012" spans="1:8">
      <c r="A3012" t="s">
        <v>4</v>
      </c>
      <c r="B3012" s="4" t="s">
        <v>5</v>
      </c>
      <c r="C3012" s="4" t="s">
        <v>11</v>
      </c>
      <c r="D3012" s="4" t="s">
        <v>7</v>
      </c>
    </row>
    <row r="3013" spans="1:8">
      <c r="A3013" t="n">
        <v>26380</v>
      </c>
      <c r="B3013" s="48" t="n">
        <v>89</v>
      </c>
      <c r="C3013" s="7" t="n">
        <v>65533</v>
      </c>
      <c r="D3013" s="7" t="n">
        <v>1</v>
      </c>
    </row>
    <row r="3014" spans="1:8">
      <c r="A3014" t="s">
        <v>4</v>
      </c>
      <c r="B3014" s="4" t="s">
        <v>5</v>
      </c>
      <c r="C3014" s="4" t="s">
        <v>7</v>
      </c>
      <c r="D3014" s="4" t="s">
        <v>11</v>
      </c>
      <c r="E3014" s="4" t="s">
        <v>11</v>
      </c>
      <c r="F3014" s="4" t="s">
        <v>7</v>
      </c>
    </row>
    <row r="3015" spans="1:8">
      <c r="A3015" t="n">
        <v>26384</v>
      </c>
      <c r="B3015" s="47" t="n">
        <v>25</v>
      </c>
      <c r="C3015" s="7" t="n">
        <v>1</v>
      </c>
      <c r="D3015" s="7" t="n">
        <v>65535</v>
      </c>
      <c r="E3015" s="7" t="n">
        <v>65535</v>
      </c>
      <c r="F3015" s="7" t="n">
        <v>0</v>
      </c>
    </row>
    <row r="3016" spans="1:8">
      <c r="A3016" t="s">
        <v>4</v>
      </c>
      <c r="B3016" s="4" t="s">
        <v>5</v>
      </c>
      <c r="C3016" s="4" t="s">
        <v>11</v>
      </c>
      <c r="D3016" s="4" t="s">
        <v>7</v>
      </c>
      <c r="E3016" s="4" t="s">
        <v>8</v>
      </c>
      <c r="F3016" s="4" t="s">
        <v>12</v>
      </c>
      <c r="G3016" s="4" t="s">
        <v>12</v>
      </c>
      <c r="H3016" s="4" t="s">
        <v>12</v>
      </c>
    </row>
    <row r="3017" spans="1:8">
      <c r="A3017" t="n">
        <v>26391</v>
      </c>
      <c r="B3017" s="29" t="n">
        <v>48</v>
      </c>
      <c r="C3017" s="7" t="n">
        <v>7033</v>
      </c>
      <c r="D3017" s="7" t="n">
        <v>0</v>
      </c>
      <c r="E3017" s="7" t="s">
        <v>144</v>
      </c>
      <c r="F3017" s="7" t="n">
        <v>-1</v>
      </c>
      <c r="G3017" s="7" t="n">
        <v>1</v>
      </c>
      <c r="H3017" s="7" t="n">
        <v>0</v>
      </c>
    </row>
    <row r="3018" spans="1:8">
      <c r="A3018" t="s">
        <v>4</v>
      </c>
      <c r="B3018" s="4" t="s">
        <v>5</v>
      </c>
      <c r="C3018" s="4" t="s">
        <v>11</v>
      </c>
      <c r="D3018" s="4" t="s">
        <v>13</v>
      </c>
    </row>
    <row r="3019" spans="1:8">
      <c r="A3019" t="n">
        <v>26418</v>
      </c>
      <c r="B3019" s="60" t="n">
        <v>98</v>
      </c>
      <c r="C3019" s="7" t="n">
        <v>7033</v>
      </c>
      <c r="D3019" s="7" t="n">
        <v>1061158912</v>
      </c>
    </row>
    <row r="3020" spans="1:8">
      <c r="A3020" t="s">
        <v>4</v>
      </c>
      <c r="B3020" s="4" t="s">
        <v>5</v>
      </c>
      <c r="C3020" s="4" t="s">
        <v>7</v>
      </c>
      <c r="D3020" s="4" t="s">
        <v>11</v>
      </c>
      <c r="E3020" s="4" t="s">
        <v>12</v>
      </c>
      <c r="F3020" s="4" t="s">
        <v>11</v>
      </c>
      <c r="G3020" s="4" t="s">
        <v>13</v>
      </c>
      <c r="H3020" s="4" t="s">
        <v>13</v>
      </c>
      <c r="I3020" s="4" t="s">
        <v>11</v>
      </c>
      <c r="J3020" s="4" t="s">
        <v>11</v>
      </c>
      <c r="K3020" s="4" t="s">
        <v>13</v>
      </c>
      <c r="L3020" s="4" t="s">
        <v>13</v>
      </c>
      <c r="M3020" s="4" t="s">
        <v>13</v>
      </c>
      <c r="N3020" s="4" t="s">
        <v>13</v>
      </c>
      <c r="O3020" s="4" t="s">
        <v>8</v>
      </c>
    </row>
    <row r="3021" spans="1:8">
      <c r="A3021" t="n">
        <v>26425</v>
      </c>
      <c r="B3021" s="9" t="n">
        <v>50</v>
      </c>
      <c r="C3021" s="7" t="n">
        <v>0</v>
      </c>
      <c r="D3021" s="7" t="n">
        <v>4427</v>
      </c>
      <c r="E3021" s="7" t="n">
        <v>0.800000011920929</v>
      </c>
      <c r="F3021" s="7" t="n">
        <v>200</v>
      </c>
      <c r="G3021" s="7" t="n">
        <v>0</v>
      </c>
      <c r="H3021" s="7" t="n">
        <v>0</v>
      </c>
      <c r="I3021" s="7" t="n">
        <v>0</v>
      </c>
      <c r="J3021" s="7" t="n">
        <v>65533</v>
      </c>
      <c r="K3021" s="7" t="n">
        <v>0</v>
      </c>
      <c r="L3021" s="7" t="n">
        <v>0</v>
      </c>
      <c r="M3021" s="7" t="n">
        <v>0</v>
      </c>
      <c r="N3021" s="7" t="n">
        <v>0</v>
      </c>
      <c r="O3021" s="7" t="s">
        <v>14</v>
      </c>
    </row>
    <row r="3022" spans="1:8">
      <c r="A3022" t="s">
        <v>4</v>
      </c>
      <c r="B3022" s="4" t="s">
        <v>5</v>
      </c>
      <c r="C3022" s="4" t="s">
        <v>7</v>
      </c>
      <c r="D3022" s="4" t="s">
        <v>7</v>
      </c>
      <c r="E3022" s="4" t="s">
        <v>12</v>
      </c>
      <c r="F3022" s="4" t="s">
        <v>12</v>
      </c>
      <c r="G3022" s="4" t="s">
        <v>12</v>
      </c>
      <c r="H3022" s="4" t="s">
        <v>11</v>
      </c>
    </row>
    <row r="3023" spans="1:8">
      <c r="A3023" t="n">
        <v>26464</v>
      </c>
      <c r="B3023" s="38" t="n">
        <v>45</v>
      </c>
      <c r="C3023" s="7" t="n">
        <v>2</v>
      </c>
      <c r="D3023" s="7" t="n">
        <v>3</v>
      </c>
      <c r="E3023" s="7" t="n">
        <v>0.0299999993294477</v>
      </c>
      <c r="F3023" s="7" t="n">
        <v>7.01999998092651</v>
      </c>
      <c r="G3023" s="7" t="n">
        <v>-188.619995117188</v>
      </c>
      <c r="H3023" s="7" t="n">
        <v>0</v>
      </c>
    </row>
    <row r="3024" spans="1:8">
      <c r="A3024" t="s">
        <v>4</v>
      </c>
      <c r="B3024" s="4" t="s">
        <v>5</v>
      </c>
      <c r="C3024" s="4" t="s">
        <v>7</v>
      </c>
      <c r="D3024" s="4" t="s">
        <v>7</v>
      </c>
      <c r="E3024" s="4" t="s">
        <v>12</v>
      </c>
      <c r="F3024" s="4" t="s">
        <v>12</v>
      </c>
      <c r="G3024" s="4" t="s">
        <v>12</v>
      </c>
      <c r="H3024" s="4" t="s">
        <v>11</v>
      </c>
      <c r="I3024" s="4" t="s">
        <v>7</v>
      </c>
    </row>
    <row r="3025" spans="1:15">
      <c r="A3025" t="n">
        <v>26481</v>
      </c>
      <c r="B3025" s="38" t="n">
        <v>45</v>
      </c>
      <c r="C3025" s="7" t="n">
        <v>4</v>
      </c>
      <c r="D3025" s="7" t="n">
        <v>3</v>
      </c>
      <c r="E3025" s="7" t="n">
        <v>352.769989013672</v>
      </c>
      <c r="F3025" s="7" t="n">
        <v>359.760009765625</v>
      </c>
      <c r="G3025" s="7" t="n">
        <v>360</v>
      </c>
      <c r="H3025" s="7" t="n">
        <v>0</v>
      </c>
      <c r="I3025" s="7" t="n">
        <v>1</v>
      </c>
    </row>
    <row r="3026" spans="1:15">
      <c r="A3026" t="s">
        <v>4</v>
      </c>
      <c r="B3026" s="4" t="s">
        <v>5</v>
      </c>
      <c r="C3026" s="4" t="s">
        <v>7</v>
      </c>
      <c r="D3026" s="4" t="s">
        <v>7</v>
      </c>
      <c r="E3026" s="4" t="s">
        <v>12</v>
      </c>
      <c r="F3026" s="4" t="s">
        <v>11</v>
      </c>
    </row>
    <row r="3027" spans="1:15">
      <c r="A3027" t="n">
        <v>26499</v>
      </c>
      <c r="B3027" s="38" t="n">
        <v>45</v>
      </c>
      <c r="C3027" s="7" t="n">
        <v>5</v>
      </c>
      <c r="D3027" s="7" t="n">
        <v>3</v>
      </c>
      <c r="E3027" s="7" t="n">
        <v>13.5</v>
      </c>
      <c r="F3027" s="7" t="n">
        <v>0</v>
      </c>
    </row>
    <row r="3028" spans="1:15">
      <c r="A3028" t="s">
        <v>4</v>
      </c>
      <c r="B3028" s="4" t="s">
        <v>5</v>
      </c>
      <c r="C3028" s="4" t="s">
        <v>7</v>
      </c>
      <c r="D3028" s="4" t="s">
        <v>7</v>
      </c>
      <c r="E3028" s="4" t="s">
        <v>12</v>
      </c>
      <c r="F3028" s="4" t="s">
        <v>11</v>
      </c>
    </row>
    <row r="3029" spans="1:15">
      <c r="A3029" t="n">
        <v>26508</v>
      </c>
      <c r="B3029" s="38" t="n">
        <v>45</v>
      </c>
      <c r="C3029" s="7" t="n">
        <v>11</v>
      </c>
      <c r="D3029" s="7" t="n">
        <v>3</v>
      </c>
      <c r="E3029" s="7" t="n">
        <v>27.1000003814697</v>
      </c>
      <c r="F3029" s="7" t="n">
        <v>0</v>
      </c>
    </row>
    <row r="3030" spans="1:15">
      <c r="A3030" t="s">
        <v>4</v>
      </c>
      <c r="B3030" s="4" t="s">
        <v>5</v>
      </c>
      <c r="C3030" s="4" t="s">
        <v>7</v>
      </c>
      <c r="D3030" s="4" t="s">
        <v>7</v>
      </c>
      <c r="E3030" s="4" t="s">
        <v>12</v>
      </c>
      <c r="F3030" s="4" t="s">
        <v>12</v>
      </c>
      <c r="G3030" s="4" t="s">
        <v>12</v>
      </c>
      <c r="H3030" s="4" t="s">
        <v>11</v>
      </c>
    </row>
    <row r="3031" spans="1:15">
      <c r="A3031" t="n">
        <v>26517</v>
      </c>
      <c r="B3031" s="38" t="n">
        <v>45</v>
      </c>
      <c r="C3031" s="7" t="n">
        <v>2</v>
      </c>
      <c r="D3031" s="7" t="n">
        <v>3</v>
      </c>
      <c r="E3031" s="7" t="n">
        <v>0.0299999993294477</v>
      </c>
      <c r="F3031" s="7" t="n">
        <v>8.22999954223633</v>
      </c>
      <c r="G3031" s="7" t="n">
        <v>-188.619995117188</v>
      </c>
      <c r="H3031" s="7" t="n">
        <v>4000</v>
      </c>
    </row>
    <row r="3032" spans="1:15">
      <c r="A3032" t="s">
        <v>4</v>
      </c>
      <c r="B3032" s="4" t="s">
        <v>5</v>
      </c>
      <c r="C3032" s="4" t="s">
        <v>7</v>
      </c>
      <c r="D3032" s="4" t="s">
        <v>7</v>
      </c>
      <c r="E3032" s="4" t="s">
        <v>12</v>
      </c>
      <c r="F3032" s="4" t="s">
        <v>12</v>
      </c>
      <c r="G3032" s="4" t="s">
        <v>12</v>
      </c>
      <c r="H3032" s="4" t="s">
        <v>11</v>
      </c>
      <c r="I3032" s="4" t="s">
        <v>7</v>
      </c>
    </row>
    <row r="3033" spans="1:15">
      <c r="A3033" t="n">
        <v>26534</v>
      </c>
      <c r="B3033" s="38" t="n">
        <v>45</v>
      </c>
      <c r="C3033" s="7" t="n">
        <v>4</v>
      </c>
      <c r="D3033" s="7" t="n">
        <v>3</v>
      </c>
      <c r="E3033" s="7" t="n">
        <v>338.25</v>
      </c>
      <c r="F3033" s="7" t="n">
        <v>2.08999991416931</v>
      </c>
      <c r="G3033" s="7" t="n">
        <v>360</v>
      </c>
      <c r="H3033" s="7" t="n">
        <v>4000</v>
      </c>
      <c r="I3033" s="7" t="n">
        <v>1</v>
      </c>
    </row>
    <row r="3034" spans="1:15">
      <c r="A3034" t="s">
        <v>4</v>
      </c>
      <c r="B3034" s="4" t="s">
        <v>5</v>
      </c>
      <c r="C3034" s="4" t="s">
        <v>7</v>
      </c>
      <c r="D3034" s="4" t="s">
        <v>7</v>
      </c>
      <c r="E3034" s="4" t="s">
        <v>12</v>
      </c>
      <c r="F3034" s="4" t="s">
        <v>11</v>
      </c>
    </row>
    <row r="3035" spans="1:15">
      <c r="A3035" t="n">
        <v>26552</v>
      </c>
      <c r="B3035" s="38" t="n">
        <v>45</v>
      </c>
      <c r="C3035" s="7" t="n">
        <v>5</v>
      </c>
      <c r="D3035" s="7" t="n">
        <v>3</v>
      </c>
      <c r="E3035" s="7" t="n">
        <v>15.1000003814697</v>
      </c>
      <c r="F3035" s="7" t="n">
        <v>4000</v>
      </c>
    </row>
    <row r="3036" spans="1:15">
      <c r="A3036" t="s">
        <v>4</v>
      </c>
      <c r="B3036" s="4" t="s">
        <v>5</v>
      </c>
      <c r="C3036" s="4" t="s">
        <v>7</v>
      </c>
      <c r="D3036" s="4" t="s">
        <v>7</v>
      </c>
      <c r="E3036" s="4" t="s">
        <v>12</v>
      </c>
      <c r="F3036" s="4" t="s">
        <v>11</v>
      </c>
    </row>
    <row r="3037" spans="1:15">
      <c r="A3037" t="n">
        <v>26561</v>
      </c>
      <c r="B3037" s="38" t="n">
        <v>45</v>
      </c>
      <c r="C3037" s="7" t="n">
        <v>11</v>
      </c>
      <c r="D3037" s="7" t="n">
        <v>3</v>
      </c>
      <c r="E3037" s="7" t="n">
        <v>33.4000015258789</v>
      </c>
      <c r="F3037" s="7" t="n">
        <v>4000</v>
      </c>
    </row>
    <row r="3038" spans="1:15">
      <c r="A3038" t="s">
        <v>4</v>
      </c>
      <c r="B3038" s="4" t="s">
        <v>5</v>
      </c>
      <c r="C3038" s="4" t="s">
        <v>7</v>
      </c>
      <c r="D3038" s="4" t="s">
        <v>12</v>
      </c>
      <c r="E3038" s="4" t="s">
        <v>12</v>
      </c>
      <c r="F3038" s="4" t="s">
        <v>12</v>
      </c>
    </row>
    <row r="3039" spans="1:15">
      <c r="A3039" t="n">
        <v>26570</v>
      </c>
      <c r="B3039" s="38" t="n">
        <v>45</v>
      </c>
      <c r="C3039" s="7" t="n">
        <v>9</v>
      </c>
      <c r="D3039" s="7" t="n">
        <v>0.0799999982118607</v>
      </c>
      <c r="E3039" s="7" t="n">
        <v>0.0799999982118607</v>
      </c>
      <c r="F3039" s="7" t="n">
        <v>4</v>
      </c>
    </row>
    <row r="3040" spans="1:15">
      <c r="A3040" t="s">
        <v>4</v>
      </c>
      <c r="B3040" s="4" t="s">
        <v>5</v>
      </c>
      <c r="C3040" s="4" t="s">
        <v>8</v>
      </c>
      <c r="D3040" s="4" t="s">
        <v>11</v>
      </c>
    </row>
    <row r="3041" spans="1:9">
      <c r="A3041" t="n">
        <v>26584</v>
      </c>
      <c r="B3041" s="46" t="n">
        <v>29</v>
      </c>
      <c r="C3041" s="7" t="s">
        <v>189</v>
      </c>
      <c r="D3041" s="7" t="n">
        <v>65533</v>
      </c>
    </row>
    <row r="3042" spans="1:9">
      <c r="A3042" t="s">
        <v>4</v>
      </c>
      <c r="B3042" s="4" t="s">
        <v>5</v>
      </c>
      <c r="C3042" s="4" t="s">
        <v>7</v>
      </c>
      <c r="D3042" s="4" t="s">
        <v>11</v>
      </c>
      <c r="E3042" s="4" t="s">
        <v>8</v>
      </c>
    </row>
    <row r="3043" spans="1:9">
      <c r="A3043" t="n">
        <v>26600</v>
      </c>
      <c r="B3043" s="30" t="n">
        <v>51</v>
      </c>
      <c r="C3043" s="7" t="n">
        <v>4</v>
      </c>
      <c r="D3043" s="7" t="n">
        <v>7033</v>
      </c>
      <c r="E3043" s="7" t="s">
        <v>204</v>
      </c>
    </row>
    <row r="3044" spans="1:9">
      <c r="A3044" t="s">
        <v>4</v>
      </c>
      <c r="B3044" s="4" t="s">
        <v>5</v>
      </c>
      <c r="C3044" s="4" t="s">
        <v>11</v>
      </c>
    </row>
    <row r="3045" spans="1:9">
      <c r="A3045" t="n">
        <v>26613</v>
      </c>
      <c r="B3045" s="25" t="n">
        <v>16</v>
      </c>
      <c r="C3045" s="7" t="n">
        <v>0</v>
      </c>
    </row>
    <row r="3046" spans="1:9">
      <c r="A3046" t="s">
        <v>4</v>
      </c>
      <c r="B3046" s="4" t="s">
        <v>5</v>
      </c>
      <c r="C3046" s="4" t="s">
        <v>11</v>
      </c>
      <c r="D3046" s="4" t="s">
        <v>7</v>
      </c>
      <c r="E3046" s="4" t="s">
        <v>13</v>
      </c>
      <c r="F3046" s="4" t="s">
        <v>185</v>
      </c>
      <c r="G3046" s="4" t="s">
        <v>7</v>
      </c>
      <c r="H3046" s="4" t="s">
        <v>7</v>
      </c>
      <c r="I3046" s="4" t="s">
        <v>7</v>
      </c>
    </row>
    <row r="3047" spans="1:9">
      <c r="A3047" t="n">
        <v>26616</v>
      </c>
      <c r="B3047" s="44" t="n">
        <v>26</v>
      </c>
      <c r="C3047" s="7" t="n">
        <v>7033</v>
      </c>
      <c r="D3047" s="7" t="n">
        <v>17</v>
      </c>
      <c r="E3047" s="7" t="n">
        <v>53017</v>
      </c>
      <c r="F3047" s="7" t="s">
        <v>283</v>
      </c>
      <c r="G3047" s="7" t="n">
        <v>8</v>
      </c>
      <c r="H3047" s="7" t="n">
        <v>2</v>
      </c>
      <c r="I3047" s="7" t="n">
        <v>0</v>
      </c>
    </row>
    <row r="3048" spans="1:9">
      <c r="A3048" t="s">
        <v>4</v>
      </c>
      <c r="B3048" s="4" t="s">
        <v>5</v>
      </c>
      <c r="C3048" s="4" t="s">
        <v>11</v>
      </c>
    </row>
    <row r="3049" spans="1:9">
      <c r="A3049" t="n">
        <v>26640</v>
      </c>
      <c r="B3049" s="25" t="n">
        <v>16</v>
      </c>
      <c r="C3049" s="7" t="n">
        <v>2000</v>
      </c>
    </row>
    <row r="3050" spans="1:9">
      <c r="A3050" t="s">
        <v>4</v>
      </c>
      <c r="B3050" s="4" t="s">
        <v>5</v>
      </c>
      <c r="C3050" s="4" t="s">
        <v>7</v>
      </c>
      <c r="D3050" s="4" t="s">
        <v>11</v>
      </c>
      <c r="E3050" s="4" t="s">
        <v>11</v>
      </c>
      <c r="F3050" s="4" t="s">
        <v>11</v>
      </c>
      <c r="G3050" s="4" t="s">
        <v>11</v>
      </c>
      <c r="H3050" s="4" t="s">
        <v>11</v>
      </c>
      <c r="I3050" s="4" t="s">
        <v>8</v>
      </c>
      <c r="J3050" s="4" t="s">
        <v>12</v>
      </c>
      <c r="K3050" s="4" t="s">
        <v>12</v>
      </c>
      <c r="L3050" s="4" t="s">
        <v>12</v>
      </c>
      <c r="M3050" s="4" t="s">
        <v>13</v>
      </c>
      <c r="N3050" s="4" t="s">
        <v>13</v>
      </c>
      <c r="O3050" s="4" t="s">
        <v>12</v>
      </c>
      <c r="P3050" s="4" t="s">
        <v>12</v>
      </c>
      <c r="Q3050" s="4" t="s">
        <v>12</v>
      </c>
      <c r="R3050" s="4" t="s">
        <v>12</v>
      </c>
      <c r="S3050" s="4" t="s">
        <v>7</v>
      </c>
    </row>
    <row r="3051" spans="1:9">
      <c r="A3051" t="n">
        <v>26643</v>
      </c>
      <c r="B3051" s="26" t="n">
        <v>39</v>
      </c>
      <c r="C3051" s="7" t="n">
        <v>12</v>
      </c>
      <c r="D3051" s="7" t="n">
        <v>65533</v>
      </c>
      <c r="E3051" s="7" t="n">
        <v>209</v>
      </c>
      <c r="F3051" s="7" t="n">
        <v>0</v>
      </c>
      <c r="G3051" s="7" t="n">
        <v>65533</v>
      </c>
      <c r="H3051" s="7" t="n">
        <v>0</v>
      </c>
      <c r="I3051" s="7" t="s">
        <v>14</v>
      </c>
      <c r="J3051" s="7" t="n">
        <v>0</v>
      </c>
      <c r="K3051" s="7" t="n">
        <v>1</v>
      </c>
      <c r="L3051" s="7" t="n">
        <v>-195</v>
      </c>
      <c r="M3051" s="7" t="n">
        <v>0</v>
      </c>
      <c r="N3051" s="7" t="n">
        <v>0</v>
      </c>
      <c r="O3051" s="7" t="n">
        <v>0</v>
      </c>
      <c r="P3051" s="7" t="n">
        <v>1</v>
      </c>
      <c r="Q3051" s="7" t="n">
        <v>1</v>
      </c>
      <c r="R3051" s="7" t="n">
        <v>1</v>
      </c>
      <c r="S3051" s="7" t="n">
        <v>255</v>
      </c>
    </row>
    <row r="3052" spans="1:9">
      <c r="A3052" t="s">
        <v>4</v>
      </c>
      <c r="B3052" s="4" t="s">
        <v>5</v>
      </c>
      <c r="C3052" s="4" t="s">
        <v>11</v>
      </c>
    </row>
    <row r="3053" spans="1:9">
      <c r="A3053" t="n">
        <v>26693</v>
      </c>
      <c r="B3053" s="25" t="n">
        <v>16</v>
      </c>
      <c r="C3053" s="7" t="n">
        <v>1000</v>
      </c>
    </row>
    <row r="3054" spans="1:9">
      <c r="A3054" t="s">
        <v>4</v>
      </c>
      <c r="B3054" s="4" t="s">
        <v>5</v>
      </c>
      <c r="C3054" s="4" t="s">
        <v>11</v>
      </c>
      <c r="D3054" s="4" t="s">
        <v>13</v>
      </c>
    </row>
    <row r="3055" spans="1:9">
      <c r="A3055" t="n">
        <v>26696</v>
      </c>
      <c r="B3055" s="60" t="n">
        <v>98</v>
      </c>
      <c r="C3055" s="7" t="n">
        <v>7033</v>
      </c>
      <c r="D3055" s="7" t="n">
        <v>0</v>
      </c>
    </row>
    <row r="3056" spans="1:9">
      <c r="A3056" t="s">
        <v>4</v>
      </c>
      <c r="B3056" s="4" t="s">
        <v>5</v>
      </c>
      <c r="C3056" s="4" t="s">
        <v>11</v>
      </c>
    </row>
    <row r="3057" spans="1:19">
      <c r="A3057" t="n">
        <v>26703</v>
      </c>
      <c r="B3057" s="25" t="n">
        <v>16</v>
      </c>
      <c r="C3057" s="7" t="n">
        <v>1000</v>
      </c>
    </row>
    <row r="3058" spans="1:19">
      <c r="A3058" t="s">
        <v>4</v>
      </c>
      <c r="B3058" s="4" t="s">
        <v>5</v>
      </c>
      <c r="C3058" s="4" t="s">
        <v>11</v>
      </c>
      <c r="D3058" s="4" t="s">
        <v>13</v>
      </c>
    </row>
    <row r="3059" spans="1:19">
      <c r="A3059" t="n">
        <v>26706</v>
      </c>
      <c r="B3059" s="60" t="n">
        <v>98</v>
      </c>
      <c r="C3059" s="7" t="n">
        <v>7033</v>
      </c>
      <c r="D3059" s="7" t="n">
        <v>1061158912</v>
      </c>
    </row>
    <row r="3060" spans="1:19">
      <c r="A3060" t="s">
        <v>4</v>
      </c>
      <c r="B3060" s="4" t="s">
        <v>5</v>
      </c>
      <c r="C3060" s="4" t="s">
        <v>11</v>
      </c>
      <c r="D3060" s="4" t="s">
        <v>7</v>
      </c>
    </row>
    <row r="3061" spans="1:19">
      <c r="A3061" t="n">
        <v>26713</v>
      </c>
      <c r="B3061" s="48" t="n">
        <v>89</v>
      </c>
      <c r="C3061" s="7" t="n">
        <v>7033</v>
      </c>
      <c r="D3061" s="7" t="n">
        <v>0</v>
      </c>
    </row>
    <row r="3062" spans="1:19">
      <c r="A3062" t="s">
        <v>4</v>
      </c>
      <c r="B3062" s="4" t="s">
        <v>5</v>
      </c>
      <c r="C3062" s="4" t="s">
        <v>8</v>
      </c>
      <c r="D3062" s="4" t="s">
        <v>11</v>
      </c>
    </row>
    <row r="3063" spans="1:19">
      <c r="A3063" t="n">
        <v>26717</v>
      </c>
      <c r="B3063" s="46" t="n">
        <v>29</v>
      </c>
      <c r="C3063" s="7" t="s">
        <v>14</v>
      </c>
      <c r="D3063" s="7" t="n">
        <v>65533</v>
      </c>
    </row>
    <row r="3064" spans="1:19">
      <c r="A3064" t="s">
        <v>4</v>
      </c>
      <c r="B3064" s="4" t="s">
        <v>5</v>
      </c>
      <c r="C3064" s="4" t="s">
        <v>7</v>
      </c>
      <c r="D3064" s="4" t="s">
        <v>7</v>
      </c>
      <c r="E3064" s="4" t="s">
        <v>12</v>
      </c>
      <c r="F3064" s="4" t="s">
        <v>12</v>
      </c>
      <c r="G3064" s="4" t="s">
        <v>12</v>
      </c>
      <c r="H3064" s="4" t="s">
        <v>11</v>
      </c>
    </row>
    <row r="3065" spans="1:19">
      <c r="A3065" t="n">
        <v>26721</v>
      </c>
      <c r="B3065" s="38" t="n">
        <v>45</v>
      </c>
      <c r="C3065" s="7" t="n">
        <v>2</v>
      </c>
      <c r="D3065" s="7" t="n">
        <v>3</v>
      </c>
      <c r="E3065" s="7" t="n">
        <v>0.0299999993294477</v>
      </c>
      <c r="F3065" s="7" t="n">
        <v>5.57999992370605</v>
      </c>
      <c r="G3065" s="7" t="n">
        <v>-188.619995117188</v>
      </c>
      <c r="H3065" s="7" t="n">
        <v>0</v>
      </c>
    </row>
    <row r="3066" spans="1:19">
      <c r="A3066" t="s">
        <v>4</v>
      </c>
      <c r="B3066" s="4" t="s">
        <v>5</v>
      </c>
      <c r="C3066" s="4" t="s">
        <v>7</v>
      </c>
      <c r="D3066" s="4" t="s">
        <v>7</v>
      </c>
      <c r="E3066" s="4" t="s">
        <v>12</v>
      </c>
      <c r="F3066" s="4" t="s">
        <v>12</v>
      </c>
      <c r="G3066" s="4" t="s">
        <v>12</v>
      </c>
      <c r="H3066" s="4" t="s">
        <v>11</v>
      </c>
      <c r="I3066" s="4" t="s">
        <v>7</v>
      </c>
    </row>
    <row r="3067" spans="1:19">
      <c r="A3067" t="n">
        <v>26738</v>
      </c>
      <c r="B3067" s="38" t="n">
        <v>45</v>
      </c>
      <c r="C3067" s="7" t="n">
        <v>4</v>
      </c>
      <c r="D3067" s="7" t="n">
        <v>3</v>
      </c>
      <c r="E3067" s="7" t="n">
        <v>348.869995117188</v>
      </c>
      <c r="F3067" s="7" t="n">
        <v>178.850006103516</v>
      </c>
      <c r="G3067" s="7" t="n">
        <v>342</v>
      </c>
      <c r="H3067" s="7" t="n">
        <v>0</v>
      </c>
      <c r="I3067" s="7" t="n">
        <v>1</v>
      </c>
    </row>
    <row r="3068" spans="1:19">
      <c r="A3068" t="s">
        <v>4</v>
      </c>
      <c r="B3068" s="4" t="s">
        <v>5</v>
      </c>
      <c r="C3068" s="4" t="s">
        <v>7</v>
      </c>
      <c r="D3068" s="4" t="s">
        <v>7</v>
      </c>
      <c r="E3068" s="4" t="s">
        <v>12</v>
      </c>
      <c r="F3068" s="4" t="s">
        <v>11</v>
      </c>
    </row>
    <row r="3069" spans="1:19">
      <c r="A3069" t="n">
        <v>26756</v>
      </c>
      <c r="B3069" s="38" t="n">
        <v>45</v>
      </c>
      <c r="C3069" s="7" t="n">
        <v>5</v>
      </c>
      <c r="D3069" s="7" t="n">
        <v>3</v>
      </c>
      <c r="E3069" s="7" t="n">
        <v>20</v>
      </c>
      <c r="F3069" s="7" t="n">
        <v>0</v>
      </c>
    </row>
    <row r="3070" spans="1:19">
      <c r="A3070" t="s">
        <v>4</v>
      </c>
      <c r="B3070" s="4" t="s">
        <v>5</v>
      </c>
      <c r="C3070" s="4" t="s">
        <v>7</v>
      </c>
      <c r="D3070" s="4" t="s">
        <v>7</v>
      </c>
      <c r="E3070" s="4" t="s">
        <v>12</v>
      </c>
      <c r="F3070" s="4" t="s">
        <v>11</v>
      </c>
    </row>
    <row r="3071" spans="1:19">
      <c r="A3071" t="n">
        <v>26765</v>
      </c>
      <c r="B3071" s="38" t="n">
        <v>45</v>
      </c>
      <c r="C3071" s="7" t="n">
        <v>11</v>
      </c>
      <c r="D3071" s="7" t="n">
        <v>3</v>
      </c>
      <c r="E3071" s="7" t="n">
        <v>13.8999996185303</v>
      </c>
      <c r="F3071" s="7" t="n">
        <v>0</v>
      </c>
    </row>
    <row r="3072" spans="1:19">
      <c r="A3072" t="s">
        <v>4</v>
      </c>
      <c r="B3072" s="4" t="s">
        <v>5</v>
      </c>
      <c r="C3072" s="4" t="s">
        <v>7</v>
      </c>
      <c r="D3072" s="4" t="s">
        <v>7</v>
      </c>
      <c r="E3072" s="4" t="s">
        <v>12</v>
      </c>
      <c r="F3072" s="4" t="s">
        <v>11</v>
      </c>
    </row>
    <row r="3073" spans="1:9">
      <c r="A3073" t="n">
        <v>26774</v>
      </c>
      <c r="B3073" s="38" t="n">
        <v>45</v>
      </c>
      <c r="C3073" s="7" t="n">
        <v>5</v>
      </c>
      <c r="D3073" s="7" t="n">
        <v>3</v>
      </c>
      <c r="E3073" s="7" t="n">
        <v>35</v>
      </c>
      <c r="F3073" s="7" t="n">
        <v>4000</v>
      </c>
    </row>
    <row r="3074" spans="1:9">
      <c r="A3074" t="s">
        <v>4</v>
      </c>
      <c r="B3074" s="4" t="s">
        <v>5</v>
      </c>
      <c r="C3074" s="4" t="s">
        <v>11</v>
      </c>
      <c r="D3074" s="4" t="s">
        <v>7</v>
      </c>
      <c r="E3074" s="4" t="s">
        <v>8</v>
      </c>
      <c r="F3074" s="4" t="s">
        <v>12</v>
      </c>
      <c r="G3074" s="4" t="s">
        <v>12</v>
      </c>
      <c r="H3074" s="4" t="s">
        <v>12</v>
      </c>
    </row>
    <row r="3075" spans="1:9">
      <c r="A3075" t="n">
        <v>26783</v>
      </c>
      <c r="B3075" s="29" t="n">
        <v>48</v>
      </c>
      <c r="C3075" s="7" t="n">
        <v>7033</v>
      </c>
      <c r="D3075" s="7" t="n">
        <v>0</v>
      </c>
      <c r="E3075" s="7" t="s">
        <v>145</v>
      </c>
      <c r="F3075" s="7" t="n">
        <v>-1</v>
      </c>
      <c r="G3075" s="7" t="n">
        <v>1</v>
      </c>
      <c r="H3075" s="7" t="n">
        <v>0</v>
      </c>
    </row>
    <row r="3076" spans="1:9">
      <c r="A3076" t="s">
        <v>4</v>
      </c>
      <c r="B3076" s="4" t="s">
        <v>5</v>
      </c>
      <c r="C3076" s="4" t="s">
        <v>7</v>
      </c>
      <c r="D3076" s="4" t="s">
        <v>11</v>
      </c>
      <c r="E3076" s="4" t="s">
        <v>7</v>
      </c>
    </row>
    <row r="3077" spans="1:9">
      <c r="A3077" t="n">
        <v>26810</v>
      </c>
      <c r="B3077" s="26" t="n">
        <v>39</v>
      </c>
      <c r="C3077" s="7" t="n">
        <v>13</v>
      </c>
      <c r="D3077" s="7" t="n">
        <v>65533</v>
      </c>
      <c r="E3077" s="7" t="n">
        <v>103</v>
      </c>
    </row>
    <row r="3078" spans="1:9">
      <c r="A3078" t="s">
        <v>4</v>
      </c>
      <c r="B3078" s="4" t="s">
        <v>5</v>
      </c>
      <c r="C3078" s="4" t="s">
        <v>11</v>
      </c>
    </row>
    <row r="3079" spans="1:9">
      <c r="A3079" t="n">
        <v>26815</v>
      </c>
      <c r="B3079" s="25" t="n">
        <v>16</v>
      </c>
      <c r="C3079" s="7" t="n">
        <v>200</v>
      </c>
    </row>
    <row r="3080" spans="1:9">
      <c r="A3080" t="s">
        <v>4</v>
      </c>
      <c r="B3080" s="4" t="s">
        <v>5</v>
      </c>
      <c r="C3080" s="4" t="s">
        <v>7</v>
      </c>
      <c r="D3080" s="4" t="s">
        <v>12</v>
      </c>
      <c r="E3080" s="4" t="s">
        <v>12</v>
      </c>
      <c r="F3080" s="4" t="s">
        <v>12</v>
      </c>
    </row>
    <row r="3081" spans="1:9">
      <c r="A3081" t="n">
        <v>26818</v>
      </c>
      <c r="B3081" s="38" t="n">
        <v>45</v>
      </c>
      <c r="C3081" s="7" t="n">
        <v>9</v>
      </c>
      <c r="D3081" s="7" t="n">
        <v>0</v>
      </c>
      <c r="E3081" s="7" t="n">
        <v>1</v>
      </c>
      <c r="F3081" s="7" t="n">
        <v>0.5</v>
      </c>
    </row>
    <row r="3082" spans="1:9">
      <c r="A3082" t="s">
        <v>4</v>
      </c>
      <c r="B3082" s="4" t="s">
        <v>5</v>
      </c>
      <c r="C3082" s="4" t="s">
        <v>7</v>
      </c>
      <c r="D3082" s="4" t="s">
        <v>13</v>
      </c>
      <c r="E3082" s="4" t="s">
        <v>13</v>
      </c>
      <c r="F3082" s="4" t="s">
        <v>13</v>
      </c>
    </row>
    <row r="3083" spans="1:9">
      <c r="A3083" t="n">
        <v>26832</v>
      </c>
      <c r="B3083" s="9" t="n">
        <v>50</v>
      </c>
      <c r="C3083" s="7" t="n">
        <v>255</v>
      </c>
      <c r="D3083" s="7" t="n">
        <v>1050253722</v>
      </c>
      <c r="E3083" s="7" t="n">
        <v>1065353216</v>
      </c>
      <c r="F3083" s="7" t="n">
        <v>1050253722</v>
      </c>
    </row>
    <row r="3084" spans="1:9">
      <c r="A3084" t="s">
        <v>4</v>
      </c>
      <c r="B3084" s="4" t="s">
        <v>5</v>
      </c>
      <c r="C3084" s="4" t="s">
        <v>7</v>
      </c>
      <c r="D3084" s="4" t="s">
        <v>11</v>
      </c>
      <c r="E3084" s="4" t="s">
        <v>12</v>
      </c>
      <c r="F3084" s="4" t="s">
        <v>11</v>
      </c>
      <c r="G3084" s="4" t="s">
        <v>13</v>
      </c>
      <c r="H3084" s="4" t="s">
        <v>13</v>
      </c>
      <c r="I3084" s="4" t="s">
        <v>11</v>
      </c>
      <c r="J3084" s="4" t="s">
        <v>11</v>
      </c>
      <c r="K3084" s="4" t="s">
        <v>13</v>
      </c>
      <c r="L3084" s="4" t="s">
        <v>13</v>
      </c>
      <c r="M3084" s="4" t="s">
        <v>13</v>
      </c>
      <c r="N3084" s="4" t="s">
        <v>13</v>
      </c>
      <c r="O3084" s="4" t="s">
        <v>8</v>
      </c>
    </row>
    <row r="3085" spans="1:9">
      <c r="A3085" t="n">
        <v>26846</v>
      </c>
      <c r="B3085" s="9" t="n">
        <v>50</v>
      </c>
      <c r="C3085" s="7" t="n">
        <v>0</v>
      </c>
      <c r="D3085" s="7" t="n">
        <v>4416</v>
      </c>
      <c r="E3085" s="7" t="n">
        <v>0.899999976158142</v>
      </c>
      <c r="F3085" s="7" t="n">
        <v>0</v>
      </c>
      <c r="G3085" s="7" t="n">
        <v>0</v>
      </c>
      <c r="H3085" s="7" t="n">
        <v>0</v>
      </c>
      <c r="I3085" s="7" t="n">
        <v>0</v>
      </c>
      <c r="J3085" s="7" t="n">
        <v>65533</v>
      </c>
      <c r="K3085" s="7" t="n">
        <v>0</v>
      </c>
      <c r="L3085" s="7" t="n">
        <v>0</v>
      </c>
      <c r="M3085" s="7" t="n">
        <v>0</v>
      </c>
      <c r="N3085" s="7" t="n">
        <v>0</v>
      </c>
      <c r="O3085" s="7" t="s">
        <v>14</v>
      </c>
    </row>
    <row r="3086" spans="1:9">
      <c r="A3086" t="s">
        <v>4</v>
      </c>
      <c r="B3086" s="4" t="s">
        <v>5</v>
      </c>
      <c r="C3086" s="4" t="s">
        <v>7</v>
      </c>
      <c r="D3086" s="4" t="s">
        <v>11</v>
      </c>
      <c r="E3086" s="4" t="s">
        <v>12</v>
      </c>
      <c r="F3086" s="4" t="s">
        <v>11</v>
      </c>
      <c r="G3086" s="4" t="s">
        <v>13</v>
      </c>
      <c r="H3086" s="4" t="s">
        <v>13</v>
      </c>
      <c r="I3086" s="4" t="s">
        <v>11</v>
      </c>
      <c r="J3086" s="4" t="s">
        <v>11</v>
      </c>
      <c r="K3086" s="4" t="s">
        <v>13</v>
      </c>
      <c r="L3086" s="4" t="s">
        <v>13</v>
      </c>
      <c r="M3086" s="4" t="s">
        <v>13</v>
      </c>
      <c r="N3086" s="4" t="s">
        <v>13</v>
      </c>
      <c r="O3086" s="4" t="s">
        <v>8</v>
      </c>
    </row>
    <row r="3087" spans="1:9">
      <c r="A3087" t="n">
        <v>26885</v>
      </c>
      <c r="B3087" s="9" t="n">
        <v>50</v>
      </c>
      <c r="C3087" s="7" t="n">
        <v>0</v>
      </c>
      <c r="D3087" s="7" t="n">
        <v>4420</v>
      </c>
      <c r="E3087" s="7" t="n">
        <v>0.899999976158142</v>
      </c>
      <c r="F3087" s="7" t="n">
        <v>0</v>
      </c>
      <c r="G3087" s="7" t="n">
        <v>0</v>
      </c>
      <c r="H3087" s="7" t="n">
        <v>0</v>
      </c>
      <c r="I3087" s="7" t="n">
        <v>0</v>
      </c>
      <c r="J3087" s="7" t="n">
        <v>65533</v>
      </c>
      <c r="K3087" s="7" t="n">
        <v>0</v>
      </c>
      <c r="L3087" s="7" t="n">
        <v>0</v>
      </c>
      <c r="M3087" s="7" t="n">
        <v>0</v>
      </c>
      <c r="N3087" s="7" t="n">
        <v>0</v>
      </c>
      <c r="O3087" s="7" t="s">
        <v>14</v>
      </c>
    </row>
    <row r="3088" spans="1:9">
      <c r="A3088" t="s">
        <v>4</v>
      </c>
      <c r="B3088" s="4" t="s">
        <v>5</v>
      </c>
      <c r="C3088" s="4" t="s">
        <v>7</v>
      </c>
      <c r="D3088" s="4" t="s">
        <v>11</v>
      </c>
      <c r="E3088" s="4" t="s">
        <v>12</v>
      </c>
      <c r="F3088" s="4" t="s">
        <v>11</v>
      </c>
      <c r="G3088" s="4" t="s">
        <v>13</v>
      </c>
      <c r="H3088" s="4" t="s">
        <v>13</v>
      </c>
      <c r="I3088" s="4" t="s">
        <v>11</v>
      </c>
      <c r="J3088" s="4" t="s">
        <v>11</v>
      </c>
      <c r="K3088" s="4" t="s">
        <v>13</v>
      </c>
      <c r="L3088" s="4" t="s">
        <v>13</v>
      </c>
      <c r="M3088" s="4" t="s">
        <v>13</v>
      </c>
      <c r="N3088" s="4" t="s">
        <v>13</v>
      </c>
      <c r="O3088" s="4" t="s">
        <v>8</v>
      </c>
    </row>
    <row r="3089" spans="1:15">
      <c r="A3089" t="n">
        <v>26924</v>
      </c>
      <c r="B3089" s="9" t="n">
        <v>50</v>
      </c>
      <c r="C3089" s="7" t="n">
        <v>0</v>
      </c>
      <c r="D3089" s="7" t="n">
        <v>5119</v>
      </c>
      <c r="E3089" s="7" t="n">
        <v>0.649999976158142</v>
      </c>
      <c r="F3089" s="7" t="n">
        <v>0</v>
      </c>
      <c r="G3089" s="7" t="n">
        <v>0</v>
      </c>
      <c r="H3089" s="7" t="n">
        <v>-1073741824</v>
      </c>
      <c r="I3089" s="7" t="n">
        <v>0</v>
      </c>
      <c r="J3089" s="7" t="n">
        <v>65533</v>
      </c>
      <c r="K3089" s="7" t="n">
        <v>0</v>
      </c>
      <c r="L3089" s="7" t="n">
        <v>0</v>
      </c>
      <c r="M3089" s="7" t="n">
        <v>0</v>
      </c>
      <c r="N3089" s="7" t="n">
        <v>0</v>
      </c>
      <c r="O3089" s="7" t="s">
        <v>14</v>
      </c>
    </row>
    <row r="3090" spans="1:15">
      <c r="A3090" t="s">
        <v>4</v>
      </c>
      <c r="B3090" s="4" t="s">
        <v>5</v>
      </c>
      <c r="C3090" s="4" t="s">
        <v>7</v>
      </c>
      <c r="D3090" s="4" t="s">
        <v>11</v>
      </c>
      <c r="E3090" s="4" t="s">
        <v>12</v>
      </c>
      <c r="F3090" s="4" t="s">
        <v>11</v>
      </c>
      <c r="G3090" s="4" t="s">
        <v>13</v>
      </c>
      <c r="H3090" s="4" t="s">
        <v>13</v>
      </c>
      <c r="I3090" s="4" t="s">
        <v>11</v>
      </c>
      <c r="J3090" s="4" t="s">
        <v>11</v>
      </c>
      <c r="K3090" s="4" t="s">
        <v>13</v>
      </c>
      <c r="L3090" s="4" t="s">
        <v>13</v>
      </c>
      <c r="M3090" s="4" t="s">
        <v>13</v>
      </c>
      <c r="N3090" s="4" t="s">
        <v>13</v>
      </c>
      <c r="O3090" s="4" t="s">
        <v>8</v>
      </c>
    </row>
    <row r="3091" spans="1:15">
      <c r="A3091" t="n">
        <v>26963</v>
      </c>
      <c r="B3091" s="9" t="n">
        <v>50</v>
      </c>
      <c r="C3091" s="7" t="n">
        <v>0</v>
      </c>
      <c r="D3091" s="7" t="n">
        <v>5104</v>
      </c>
      <c r="E3091" s="7" t="n">
        <v>0.75</v>
      </c>
      <c r="F3091" s="7" t="n">
        <v>0</v>
      </c>
      <c r="G3091" s="7" t="n">
        <v>0</v>
      </c>
      <c r="H3091" s="7" t="n">
        <v>-1065353216</v>
      </c>
      <c r="I3091" s="7" t="n">
        <v>0</v>
      </c>
      <c r="J3091" s="7" t="n">
        <v>65533</v>
      </c>
      <c r="K3091" s="7" t="n">
        <v>0</v>
      </c>
      <c r="L3091" s="7" t="n">
        <v>0</v>
      </c>
      <c r="M3091" s="7" t="n">
        <v>0</v>
      </c>
      <c r="N3091" s="7" t="n">
        <v>0</v>
      </c>
      <c r="O3091" s="7" t="s">
        <v>14</v>
      </c>
    </row>
    <row r="3092" spans="1:15">
      <c r="A3092" t="s">
        <v>4</v>
      </c>
      <c r="B3092" s="4" t="s">
        <v>5</v>
      </c>
      <c r="C3092" s="4" t="s">
        <v>7</v>
      </c>
      <c r="D3092" s="4" t="s">
        <v>11</v>
      </c>
      <c r="E3092" s="4" t="s">
        <v>11</v>
      </c>
    </row>
    <row r="3093" spans="1:15">
      <c r="A3093" t="n">
        <v>27002</v>
      </c>
      <c r="B3093" s="9" t="n">
        <v>50</v>
      </c>
      <c r="C3093" s="7" t="n">
        <v>1</v>
      </c>
      <c r="D3093" s="7" t="n">
        <v>5045</v>
      </c>
      <c r="E3093" s="7" t="n">
        <v>1000</v>
      </c>
    </row>
    <row r="3094" spans="1:15">
      <c r="A3094" t="s">
        <v>4</v>
      </c>
      <c r="B3094" s="4" t="s">
        <v>5</v>
      </c>
      <c r="C3094" s="4" t="s">
        <v>7</v>
      </c>
      <c r="D3094" s="4" t="s">
        <v>11</v>
      </c>
      <c r="E3094" s="4" t="s">
        <v>13</v>
      </c>
      <c r="F3094" s="4" t="s">
        <v>11</v>
      </c>
    </row>
    <row r="3095" spans="1:15">
      <c r="A3095" t="n">
        <v>27008</v>
      </c>
      <c r="B3095" s="9" t="n">
        <v>50</v>
      </c>
      <c r="C3095" s="7" t="n">
        <v>3</v>
      </c>
      <c r="D3095" s="7" t="n">
        <v>8120</v>
      </c>
      <c r="E3095" s="7" t="n">
        <v>1048576000</v>
      </c>
      <c r="F3095" s="7" t="n">
        <v>1000</v>
      </c>
    </row>
    <row r="3096" spans="1:15">
      <c r="A3096" t="s">
        <v>4</v>
      </c>
      <c r="B3096" s="4" t="s">
        <v>5</v>
      </c>
      <c r="C3096" s="4" t="s">
        <v>7</v>
      </c>
      <c r="D3096" s="4" t="s">
        <v>11</v>
      </c>
      <c r="E3096" s="4" t="s">
        <v>13</v>
      </c>
      <c r="F3096" s="4" t="s">
        <v>11</v>
      </c>
    </row>
    <row r="3097" spans="1:15">
      <c r="A3097" t="n">
        <v>27018</v>
      </c>
      <c r="B3097" s="9" t="n">
        <v>50</v>
      </c>
      <c r="C3097" s="7" t="n">
        <v>3</v>
      </c>
      <c r="D3097" s="7" t="n">
        <v>4515</v>
      </c>
      <c r="E3097" s="7" t="n">
        <v>1048576000</v>
      </c>
      <c r="F3097" s="7" t="n">
        <v>1000</v>
      </c>
    </row>
    <row r="3098" spans="1:15">
      <c r="A3098" t="s">
        <v>4</v>
      </c>
      <c r="B3098" s="4" t="s">
        <v>5</v>
      </c>
      <c r="C3098" s="4" t="s">
        <v>7</v>
      </c>
      <c r="D3098" s="4" t="s">
        <v>11</v>
      </c>
      <c r="E3098" s="4" t="s">
        <v>11</v>
      </c>
      <c r="F3098" s="4" t="s">
        <v>13</v>
      </c>
    </row>
    <row r="3099" spans="1:15">
      <c r="A3099" t="n">
        <v>27028</v>
      </c>
      <c r="B3099" s="50" t="n">
        <v>84</v>
      </c>
      <c r="C3099" s="7" t="n">
        <v>1</v>
      </c>
      <c r="D3099" s="7" t="n">
        <v>0</v>
      </c>
      <c r="E3099" s="7" t="n">
        <v>0</v>
      </c>
      <c r="F3099" s="7" t="n">
        <v>0</v>
      </c>
    </row>
    <row r="3100" spans="1:15">
      <c r="A3100" t="s">
        <v>4</v>
      </c>
      <c r="B3100" s="4" t="s">
        <v>5</v>
      </c>
      <c r="C3100" s="4" t="s">
        <v>11</v>
      </c>
    </row>
    <row r="3101" spans="1:15">
      <c r="A3101" t="n">
        <v>27038</v>
      </c>
      <c r="B3101" s="25" t="n">
        <v>16</v>
      </c>
      <c r="C3101" s="7" t="n">
        <v>3500</v>
      </c>
    </row>
    <row r="3102" spans="1:15">
      <c r="A3102" t="s">
        <v>4</v>
      </c>
      <c r="B3102" s="4" t="s">
        <v>5</v>
      </c>
      <c r="C3102" s="4" t="s">
        <v>7</v>
      </c>
      <c r="D3102" s="4" t="s">
        <v>7</v>
      </c>
      <c r="E3102" s="4" t="s">
        <v>12</v>
      </c>
      <c r="F3102" s="4" t="s">
        <v>12</v>
      </c>
      <c r="G3102" s="4" t="s">
        <v>12</v>
      </c>
      <c r="H3102" s="4" t="s">
        <v>11</v>
      </c>
    </row>
    <row r="3103" spans="1:15">
      <c r="A3103" t="n">
        <v>27041</v>
      </c>
      <c r="B3103" s="38" t="n">
        <v>45</v>
      </c>
      <c r="C3103" s="7" t="n">
        <v>2</v>
      </c>
      <c r="D3103" s="7" t="n">
        <v>3</v>
      </c>
      <c r="E3103" s="7" t="n">
        <v>0.180000007152557</v>
      </c>
      <c r="F3103" s="7" t="n">
        <v>6.09000015258789</v>
      </c>
      <c r="G3103" s="7" t="n">
        <v>-182.669998168945</v>
      </c>
      <c r="H3103" s="7" t="n">
        <v>0</v>
      </c>
    </row>
    <row r="3104" spans="1:15">
      <c r="A3104" t="s">
        <v>4</v>
      </c>
      <c r="B3104" s="4" t="s">
        <v>5</v>
      </c>
      <c r="C3104" s="4" t="s">
        <v>7</v>
      </c>
      <c r="D3104" s="4" t="s">
        <v>7</v>
      </c>
      <c r="E3104" s="4" t="s">
        <v>12</v>
      </c>
      <c r="F3104" s="4" t="s">
        <v>12</v>
      </c>
      <c r="G3104" s="4" t="s">
        <v>12</v>
      </c>
      <c r="H3104" s="4" t="s">
        <v>11</v>
      </c>
      <c r="I3104" s="4" t="s">
        <v>7</v>
      </c>
    </row>
    <row r="3105" spans="1:15">
      <c r="A3105" t="n">
        <v>27058</v>
      </c>
      <c r="B3105" s="38" t="n">
        <v>45</v>
      </c>
      <c r="C3105" s="7" t="n">
        <v>4</v>
      </c>
      <c r="D3105" s="7" t="n">
        <v>3</v>
      </c>
      <c r="E3105" s="7" t="n">
        <v>354.329986572266</v>
      </c>
      <c r="F3105" s="7" t="n">
        <v>0.699999988079071</v>
      </c>
      <c r="G3105" s="7" t="n">
        <v>15</v>
      </c>
      <c r="H3105" s="7" t="n">
        <v>0</v>
      </c>
      <c r="I3105" s="7" t="n">
        <v>1</v>
      </c>
    </row>
    <row r="3106" spans="1:15">
      <c r="A3106" t="s">
        <v>4</v>
      </c>
      <c r="B3106" s="4" t="s">
        <v>5</v>
      </c>
      <c r="C3106" s="4" t="s">
        <v>7</v>
      </c>
      <c r="D3106" s="4" t="s">
        <v>7</v>
      </c>
      <c r="E3106" s="4" t="s">
        <v>12</v>
      </c>
      <c r="F3106" s="4" t="s">
        <v>11</v>
      </c>
    </row>
    <row r="3107" spans="1:15">
      <c r="A3107" t="n">
        <v>27076</v>
      </c>
      <c r="B3107" s="38" t="n">
        <v>45</v>
      </c>
      <c r="C3107" s="7" t="n">
        <v>5</v>
      </c>
      <c r="D3107" s="7" t="n">
        <v>3</v>
      </c>
      <c r="E3107" s="7" t="n">
        <v>22.3999996185303</v>
      </c>
      <c r="F3107" s="7" t="n">
        <v>0</v>
      </c>
    </row>
    <row r="3108" spans="1:15">
      <c r="A3108" t="s">
        <v>4</v>
      </c>
      <c r="B3108" s="4" t="s">
        <v>5</v>
      </c>
      <c r="C3108" s="4" t="s">
        <v>7</v>
      </c>
      <c r="D3108" s="4" t="s">
        <v>7</v>
      </c>
      <c r="E3108" s="4" t="s">
        <v>12</v>
      </c>
      <c r="F3108" s="4" t="s">
        <v>11</v>
      </c>
    </row>
    <row r="3109" spans="1:15">
      <c r="A3109" t="n">
        <v>27085</v>
      </c>
      <c r="B3109" s="38" t="n">
        <v>45</v>
      </c>
      <c r="C3109" s="7" t="n">
        <v>11</v>
      </c>
      <c r="D3109" s="7" t="n">
        <v>3</v>
      </c>
      <c r="E3109" s="7" t="n">
        <v>17.2999992370605</v>
      </c>
      <c r="F3109" s="7" t="n">
        <v>0</v>
      </c>
    </row>
    <row r="3110" spans="1:15">
      <c r="A3110" t="s">
        <v>4</v>
      </c>
      <c r="B3110" s="4" t="s">
        <v>5</v>
      </c>
      <c r="C3110" s="4" t="s">
        <v>7</v>
      </c>
      <c r="D3110" s="4" t="s">
        <v>7</v>
      </c>
      <c r="E3110" s="4" t="s">
        <v>12</v>
      </c>
      <c r="F3110" s="4" t="s">
        <v>12</v>
      </c>
      <c r="G3110" s="4" t="s">
        <v>12</v>
      </c>
      <c r="H3110" s="4" t="s">
        <v>11</v>
      </c>
    </row>
    <row r="3111" spans="1:15">
      <c r="A3111" t="n">
        <v>27094</v>
      </c>
      <c r="B3111" s="38" t="n">
        <v>45</v>
      </c>
      <c r="C3111" s="7" t="n">
        <v>2</v>
      </c>
      <c r="D3111" s="7" t="n">
        <v>3</v>
      </c>
      <c r="E3111" s="7" t="n">
        <v>0.180000007152557</v>
      </c>
      <c r="F3111" s="7" t="n">
        <v>4.51999998092651</v>
      </c>
      <c r="G3111" s="7" t="n">
        <v>-182.669998168945</v>
      </c>
      <c r="H3111" s="7" t="n">
        <v>3000</v>
      </c>
    </row>
    <row r="3112" spans="1:15">
      <c r="A3112" t="s">
        <v>4</v>
      </c>
      <c r="B3112" s="4" t="s">
        <v>5</v>
      </c>
      <c r="C3112" s="4" t="s">
        <v>11</v>
      </c>
      <c r="D3112" s="4" t="s">
        <v>7</v>
      </c>
      <c r="E3112" s="4" t="s">
        <v>8</v>
      </c>
      <c r="F3112" s="4" t="s">
        <v>12</v>
      </c>
      <c r="G3112" s="4" t="s">
        <v>12</v>
      </c>
      <c r="H3112" s="4" t="s">
        <v>12</v>
      </c>
    </row>
    <row r="3113" spans="1:15">
      <c r="A3113" t="n">
        <v>27111</v>
      </c>
      <c r="B3113" s="29" t="n">
        <v>48</v>
      </c>
      <c r="C3113" s="7" t="n">
        <v>7033</v>
      </c>
      <c r="D3113" s="7" t="n">
        <v>0</v>
      </c>
      <c r="E3113" s="7" t="s">
        <v>136</v>
      </c>
      <c r="F3113" s="7" t="n">
        <v>0</v>
      </c>
      <c r="G3113" s="7" t="n">
        <v>1</v>
      </c>
      <c r="H3113" s="7" t="n">
        <v>0</v>
      </c>
    </row>
    <row r="3114" spans="1:15">
      <c r="A3114" t="s">
        <v>4</v>
      </c>
      <c r="B3114" s="4" t="s">
        <v>5</v>
      </c>
      <c r="C3114" s="4" t="s">
        <v>7</v>
      </c>
      <c r="D3114" s="4" t="s">
        <v>11</v>
      </c>
      <c r="E3114" s="4" t="s">
        <v>12</v>
      </c>
      <c r="F3114" s="4" t="s">
        <v>11</v>
      </c>
      <c r="G3114" s="4" t="s">
        <v>13</v>
      </c>
      <c r="H3114" s="4" t="s">
        <v>13</v>
      </c>
      <c r="I3114" s="4" t="s">
        <v>11</v>
      </c>
      <c r="J3114" s="4" t="s">
        <v>11</v>
      </c>
      <c r="K3114" s="4" t="s">
        <v>13</v>
      </c>
      <c r="L3114" s="4" t="s">
        <v>13</v>
      </c>
      <c r="M3114" s="4" t="s">
        <v>13</v>
      </c>
      <c r="N3114" s="4" t="s">
        <v>13</v>
      </c>
      <c r="O3114" s="4" t="s">
        <v>8</v>
      </c>
    </row>
    <row r="3115" spans="1:15">
      <c r="A3115" t="n">
        <v>27138</v>
      </c>
      <c r="B3115" s="9" t="n">
        <v>50</v>
      </c>
      <c r="C3115" s="7" t="n">
        <v>0</v>
      </c>
      <c r="D3115" s="7" t="n">
        <v>4427</v>
      </c>
      <c r="E3115" s="7" t="n">
        <v>0.699999988079071</v>
      </c>
      <c r="F3115" s="7" t="n">
        <v>100</v>
      </c>
      <c r="G3115" s="7" t="n">
        <v>0</v>
      </c>
      <c r="H3115" s="7" t="n">
        <v>0</v>
      </c>
      <c r="I3115" s="7" t="n">
        <v>0</v>
      </c>
      <c r="J3115" s="7" t="n">
        <v>65533</v>
      </c>
      <c r="K3115" s="7" t="n">
        <v>0</v>
      </c>
      <c r="L3115" s="7" t="n">
        <v>0</v>
      </c>
      <c r="M3115" s="7" t="n">
        <v>0</v>
      </c>
      <c r="N3115" s="7" t="n">
        <v>0</v>
      </c>
      <c r="O3115" s="7" t="s">
        <v>14</v>
      </c>
    </row>
    <row r="3116" spans="1:15">
      <c r="A3116" t="s">
        <v>4</v>
      </c>
      <c r="B3116" s="4" t="s">
        <v>5</v>
      </c>
      <c r="C3116" s="4" t="s">
        <v>7</v>
      </c>
      <c r="D3116" s="4" t="s">
        <v>11</v>
      </c>
      <c r="E3116" s="4" t="s">
        <v>11</v>
      </c>
    </row>
    <row r="3117" spans="1:15">
      <c r="A3117" t="n">
        <v>27177</v>
      </c>
      <c r="B3117" s="26" t="n">
        <v>39</v>
      </c>
      <c r="C3117" s="7" t="n">
        <v>16</v>
      </c>
      <c r="D3117" s="7" t="n">
        <v>65533</v>
      </c>
      <c r="E3117" s="7" t="n">
        <v>221</v>
      </c>
    </row>
    <row r="3118" spans="1:15">
      <c r="A3118" t="s">
        <v>4</v>
      </c>
      <c r="B3118" s="4" t="s">
        <v>5</v>
      </c>
      <c r="C3118" s="4" t="s">
        <v>11</v>
      </c>
    </row>
    <row r="3119" spans="1:15">
      <c r="A3119" t="n">
        <v>27183</v>
      </c>
      <c r="B3119" s="25" t="n">
        <v>16</v>
      </c>
      <c r="C3119" s="7" t="n">
        <v>3000</v>
      </c>
    </row>
    <row r="3120" spans="1:15">
      <c r="A3120" t="s">
        <v>4</v>
      </c>
      <c r="B3120" s="4" t="s">
        <v>5</v>
      </c>
      <c r="C3120" s="4" t="s">
        <v>7</v>
      </c>
      <c r="D3120" s="4" t="s">
        <v>12</v>
      </c>
      <c r="E3120" s="4" t="s">
        <v>12</v>
      </c>
      <c r="F3120" s="4" t="s">
        <v>12</v>
      </c>
    </row>
    <row r="3121" spans="1:15">
      <c r="A3121" t="n">
        <v>27186</v>
      </c>
      <c r="B3121" s="38" t="n">
        <v>45</v>
      </c>
      <c r="C3121" s="7" t="n">
        <v>9</v>
      </c>
      <c r="D3121" s="7" t="n">
        <v>0.0199999995529652</v>
      </c>
      <c r="E3121" s="7" t="n">
        <v>0.0199999995529652</v>
      </c>
      <c r="F3121" s="7" t="n">
        <v>0.300000011920929</v>
      </c>
    </row>
    <row r="3122" spans="1:15">
      <c r="A3122" t="s">
        <v>4</v>
      </c>
      <c r="B3122" s="4" t="s">
        <v>5</v>
      </c>
      <c r="C3122" s="4" t="s">
        <v>7</v>
      </c>
      <c r="D3122" s="4" t="s">
        <v>11</v>
      </c>
      <c r="E3122" s="4" t="s">
        <v>8</v>
      </c>
    </row>
    <row r="3123" spans="1:15">
      <c r="A3123" t="n">
        <v>27200</v>
      </c>
      <c r="B3123" s="30" t="n">
        <v>51</v>
      </c>
      <c r="C3123" s="7" t="n">
        <v>4</v>
      </c>
      <c r="D3123" s="7" t="n">
        <v>11</v>
      </c>
      <c r="E3123" s="7" t="s">
        <v>204</v>
      </c>
    </row>
    <row r="3124" spans="1:15">
      <c r="A3124" t="s">
        <v>4</v>
      </c>
      <c r="B3124" s="4" t="s">
        <v>5</v>
      </c>
      <c r="C3124" s="4" t="s">
        <v>11</v>
      </c>
    </row>
    <row r="3125" spans="1:15">
      <c r="A3125" t="n">
        <v>27213</v>
      </c>
      <c r="B3125" s="25" t="n">
        <v>16</v>
      </c>
      <c r="C3125" s="7" t="n">
        <v>0</v>
      </c>
    </row>
    <row r="3126" spans="1:15">
      <c r="A3126" t="s">
        <v>4</v>
      </c>
      <c r="B3126" s="4" t="s">
        <v>5</v>
      </c>
      <c r="C3126" s="4" t="s">
        <v>11</v>
      </c>
      <c r="D3126" s="4" t="s">
        <v>7</v>
      </c>
      <c r="E3126" s="4" t="s">
        <v>13</v>
      </c>
      <c r="F3126" s="4" t="s">
        <v>185</v>
      </c>
      <c r="G3126" s="4" t="s">
        <v>7</v>
      </c>
      <c r="H3126" s="4" t="s">
        <v>7</v>
      </c>
    </row>
    <row r="3127" spans="1:15">
      <c r="A3127" t="n">
        <v>27216</v>
      </c>
      <c r="B3127" s="44" t="n">
        <v>26</v>
      </c>
      <c r="C3127" s="7" t="n">
        <v>11</v>
      </c>
      <c r="D3127" s="7" t="n">
        <v>17</v>
      </c>
      <c r="E3127" s="7" t="n">
        <v>10405</v>
      </c>
      <c r="F3127" s="7" t="s">
        <v>284</v>
      </c>
      <c r="G3127" s="7" t="n">
        <v>2</v>
      </c>
      <c r="H3127" s="7" t="n">
        <v>0</v>
      </c>
    </row>
    <row r="3128" spans="1:15">
      <c r="A3128" t="s">
        <v>4</v>
      </c>
      <c r="B3128" s="4" t="s">
        <v>5</v>
      </c>
    </row>
    <row r="3129" spans="1:15">
      <c r="A3129" t="n">
        <v>27266</v>
      </c>
      <c r="B3129" s="45" t="n">
        <v>28</v>
      </c>
    </row>
    <row r="3130" spans="1:15">
      <c r="A3130" t="s">
        <v>4</v>
      </c>
      <c r="B3130" s="4" t="s">
        <v>5</v>
      </c>
      <c r="C3130" s="4" t="s">
        <v>7</v>
      </c>
      <c r="D3130" s="4" t="s">
        <v>11</v>
      </c>
      <c r="E3130" s="4" t="s">
        <v>8</v>
      </c>
    </row>
    <row r="3131" spans="1:15">
      <c r="A3131" t="n">
        <v>27267</v>
      </c>
      <c r="B3131" s="30" t="n">
        <v>51</v>
      </c>
      <c r="C3131" s="7" t="n">
        <v>4</v>
      </c>
      <c r="D3131" s="7" t="n">
        <v>3</v>
      </c>
      <c r="E3131" s="7" t="s">
        <v>204</v>
      </c>
    </row>
    <row r="3132" spans="1:15">
      <c r="A3132" t="s">
        <v>4</v>
      </c>
      <c r="B3132" s="4" t="s">
        <v>5</v>
      </c>
      <c r="C3132" s="4" t="s">
        <v>11</v>
      </c>
    </row>
    <row r="3133" spans="1:15">
      <c r="A3133" t="n">
        <v>27280</v>
      </c>
      <c r="B3133" s="25" t="n">
        <v>16</v>
      </c>
      <c r="C3133" s="7" t="n">
        <v>0</v>
      </c>
    </row>
    <row r="3134" spans="1:15">
      <c r="A3134" t="s">
        <v>4</v>
      </c>
      <c r="B3134" s="4" t="s">
        <v>5</v>
      </c>
      <c r="C3134" s="4" t="s">
        <v>11</v>
      </c>
      <c r="D3134" s="4" t="s">
        <v>7</v>
      </c>
      <c r="E3134" s="4" t="s">
        <v>13</v>
      </c>
      <c r="F3134" s="4" t="s">
        <v>185</v>
      </c>
      <c r="G3134" s="4" t="s">
        <v>7</v>
      </c>
      <c r="H3134" s="4" t="s">
        <v>7</v>
      </c>
    </row>
    <row r="3135" spans="1:15">
      <c r="A3135" t="n">
        <v>27283</v>
      </c>
      <c r="B3135" s="44" t="n">
        <v>26</v>
      </c>
      <c r="C3135" s="7" t="n">
        <v>3</v>
      </c>
      <c r="D3135" s="7" t="n">
        <v>17</v>
      </c>
      <c r="E3135" s="7" t="n">
        <v>2413</v>
      </c>
      <c r="F3135" s="7" t="s">
        <v>285</v>
      </c>
      <c r="G3135" s="7" t="n">
        <v>2</v>
      </c>
      <c r="H3135" s="7" t="n">
        <v>0</v>
      </c>
    </row>
    <row r="3136" spans="1:15">
      <c r="A3136" t="s">
        <v>4</v>
      </c>
      <c r="B3136" s="4" t="s">
        <v>5</v>
      </c>
    </row>
    <row r="3137" spans="1:8">
      <c r="A3137" t="n">
        <v>27320</v>
      </c>
      <c r="B3137" s="45" t="n">
        <v>28</v>
      </c>
    </row>
    <row r="3138" spans="1:8">
      <c r="A3138" t="s">
        <v>4</v>
      </c>
      <c r="B3138" s="4" t="s">
        <v>5</v>
      </c>
      <c r="C3138" s="4" t="s">
        <v>11</v>
      </c>
    </row>
    <row r="3139" spans="1:8">
      <c r="A3139" t="n">
        <v>27321</v>
      </c>
      <c r="B3139" s="25" t="n">
        <v>16</v>
      </c>
      <c r="C3139" s="7" t="n">
        <v>500</v>
      </c>
    </row>
    <row r="3140" spans="1:8">
      <c r="A3140" t="s">
        <v>4</v>
      </c>
      <c r="B3140" s="4" t="s">
        <v>5</v>
      </c>
      <c r="C3140" s="4" t="s">
        <v>7</v>
      </c>
      <c r="D3140" s="4" t="s">
        <v>11</v>
      </c>
      <c r="E3140" s="4" t="s">
        <v>12</v>
      </c>
      <c r="F3140" s="4" t="s">
        <v>11</v>
      </c>
      <c r="G3140" s="4" t="s">
        <v>13</v>
      </c>
      <c r="H3140" s="4" t="s">
        <v>13</v>
      </c>
      <c r="I3140" s="4" t="s">
        <v>11</v>
      </c>
      <c r="J3140" s="4" t="s">
        <v>11</v>
      </c>
      <c r="K3140" s="4" t="s">
        <v>13</v>
      </c>
      <c r="L3140" s="4" t="s">
        <v>13</v>
      </c>
      <c r="M3140" s="4" t="s">
        <v>13</v>
      </c>
      <c r="N3140" s="4" t="s">
        <v>13</v>
      </c>
      <c r="O3140" s="4" t="s">
        <v>8</v>
      </c>
    </row>
    <row r="3141" spans="1:8">
      <c r="A3141" t="n">
        <v>27324</v>
      </c>
      <c r="B3141" s="9" t="n">
        <v>50</v>
      </c>
      <c r="C3141" s="7" t="n">
        <v>50</v>
      </c>
      <c r="D3141" s="7" t="n">
        <v>1952</v>
      </c>
      <c r="E3141" s="7" t="n">
        <v>0.699999988079071</v>
      </c>
      <c r="F3141" s="7" t="n">
        <v>0</v>
      </c>
      <c r="G3141" s="7" t="n">
        <v>0</v>
      </c>
      <c r="H3141" s="7" t="n">
        <v>0</v>
      </c>
      <c r="I3141" s="7" t="n">
        <v>0</v>
      </c>
      <c r="J3141" s="7" t="n">
        <v>1</v>
      </c>
      <c r="K3141" s="7" t="n">
        <v>0</v>
      </c>
      <c r="L3141" s="7" t="n">
        <v>0</v>
      </c>
      <c r="M3141" s="7" t="n">
        <v>0</v>
      </c>
      <c r="N3141" s="7" t="n">
        <v>0</v>
      </c>
      <c r="O3141" s="7" t="s">
        <v>14</v>
      </c>
    </row>
    <row r="3142" spans="1:8">
      <c r="A3142" t="s">
        <v>4</v>
      </c>
      <c r="B3142" s="4" t="s">
        <v>5</v>
      </c>
      <c r="C3142" s="4" t="s">
        <v>7</v>
      </c>
      <c r="D3142" s="4" t="s">
        <v>11</v>
      </c>
      <c r="E3142" s="4" t="s">
        <v>12</v>
      </c>
      <c r="F3142" s="4" t="s">
        <v>11</v>
      </c>
      <c r="G3142" s="4" t="s">
        <v>13</v>
      </c>
      <c r="H3142" s="4" t="s">
        <v>13</v>
      </c>
      <c r="I3142" s="4" t="s">
        <v>11</v>
      </c>
      <c r="J3142" s="4" t="s">
        <v>11</v>
      </c>
      <c r="K3142" s="4" t="s">
        <v>13</v>
      </c>
      <c r="L3142" s="4" t="s">
        <v>13</v>
      </c>
      <c r="M3142" s="4" t="s">
        <v>13</v>
      </c>
      <c r="N3142" s="4" t="s">
        <v>13</v>
      </c>
      <c r="O3142" s="4" t="s">
        <v>8</v>
      </c>
    </row>
    <row r="3143" spans="1:8">
      <c r="A3143" t="n">
        <v>27363</v>
      </c>
      <c r="B3143" s="9" t="n">
        <v>50</v>
      </c>
      <c r="C3143" s="7" t="n">
        <v>50</v>
      </c>
      <c r="D3143" s="7" t="n">
        <v>3958</v>
      </c>
      <c r="E3143" s="7" t="n">
        <v>0.699999988079071</v>
      </c>
      <c r="F3143" s="7" t="n">
        <v>0</v>
      </c>
      <c r="G3143" s="7" t="n">
        <v>-1102263091</v>
      </c>
      <c r="H3143" s="7" t="n">
        <v>0</v>
      </c>
      <c r="I3143" s="7" t="n">
        <v>0</v>
      </c>
      <c r="J3143" s="7" t="n">
        <v>5</v>
      </c>
      <c r="K3143" s="7" t="n">
        <v>0</v>
      </c>
      <c r="L3143" s="7" t="n">
        <v>0</v>
      </c>
      <c r="M3143" s="7" t="n">
        <v>0</v>
      </c>
      <c r="N3143" s="7" t="n">
        <v>0</v>
      </c>
      <c r="O3143" s="7" t="s">
        <v>14</v>
      </c>
    </row>
    <row r="3144" spans="1:8">
      <c r="A3144" t="s">
        <v>4</v>
      </c>
      <c r="B3144" s="4" t="s">
        <v>5</v>
      </c>
      <c r="C3144" s="4" t="s">
        <v>7</v>
      </c>
      <c r="D3144" s="4" t="s">
        <v>11</v>
      </c>
      <c r="E3144" s="4" t="s">
        <v>12</v>
      </c>
      <c r="F3144" s="4" t="s">
        <v>11</v>
      </c>
      <c r="G3144" s="4" t="s">
        <v>13</v>
      </c>
      <c r="H3144" s="4" t="s">
        <v>13</v>
      </c>
      <c r="I3144" s="4" t="s">
        <v>11</v>
      </c>
      <c r="J3144" s="4" t="s">
        <v>11</v>
      </c>
      <c r="K3144" s="4" t="s">
        <v>13</v>
      </c>
      <c r="L3144" s="4" t="s">
        <v>13</v>
      </c>
      <c r="M3144" s="4" t="s">
        <v>13</v>
      </c>
      <c r="N3144" s="4" t="s">
        <v>13</v>
      </c>
      <c r="O3144" s="4" t="s">
        <v>8</v>
      </c>
    </row>
    <row r="3145" spans="1:8">
      <c r="A3145" t="n">
        <v>27402</v>
      </c>
      <c r="B3145" s="9" t="n">
        <v>50</v>
      </c>
      <c r="C3145" s="7" t="n">
        <v>50</v>
      </c>
      <c r="D3145" s="7" t="n">
        <v>4950</v>
      </c>
      <c r="E3145" s="7" t="n">
        <v>0.800000011920929</v>
      </c>
      <c r="F3145" s="7" t="n">
        <v>0</v>
      </c>
      <c r="G3145" s="7" t="n">
        <v>1045220557</v>
      </c>
      <c r="H3145" s="7" t="n">
        <v>0</v>
      </c>
      <c r="I3145" s="7" t="n">
        <v>0</v>
      </c>
      <c r="J3145" s="7" t="n">
        <v>7</v>
      </c>
      <c r="K3145" s="7" t="n">
        <v>0</v>
      </c>
      <c r="L3145" s="7" t="n">
        <v>0</v>
      </c>
      <c r="M3145" s="7" t="n">
        <v>0</v>
      </c>
      <c r="N3145" s="7" t="n">
        <v>0</v>
      </c>
      <c r="O3145" s="7" t="s">
        <v>14</v>
      </c>
    </row>
    <row r="3146" spans="1:8">
      <c r="A3146" t="s">
        <v>4</v>
      </c>
      <c r="B3146" s="4" t="s">
        <v>5</v>
      </c>
      <c r="C3146" s="4" t="s">
        <v>11</v>
      </c>
    </row>
    <row r="3147" spans="1:8">
      <c r="A3147" t="n">
        <v>27441</v>
      </c>
      <c r="B3147" s="25" t="n">
        <v>16</v>
      </c>
      <c r="C3147" s="7" t="n">
        <v>20</v>
      </c>
    </row>
    <row r="3148" spans="1:8">
      <c r="A3148" t="s">
        <v>4</v>
      </c>
      <c r="B3148" s="4" t="s">
        <v>5</v>
      </c>
      <c r="C3148" s="4" t="s">
        <v>7</v>
      </c>
      <c r="D3148" s="4" t="s">
        <v>11</v>
      </c>
      <c r="E3148" s="4" t="s">
        <v>12</v>
      </c>
      <c r="F3148" s="4" t="s">
        <v>11</v>
      </c>
      <c r="G3148" s="4" t="s">
        <v>13</v>
      </c>
      <c r="H3148" s="4" t="s">
        <v>13</v>
      </c>
      <c r="I3148" s="4" t="s">
        <v>11</v>
      </c>
      <c r="J3148" s="4" t="s">
        <v>11</v>
      </c>
      <c r="K3148" s="4" t="s">
        <v>13</v>
      </c>
      <c r="L3148" s="4" t="s">
        <v>13</v>
      </c>
      <c r="M3148" s="4" t="s">
        <v>13</v>
      </c>
      <c r="N3148" s="4" t="s">
        <v>13</v>
      </c>
      <c r="O3148" s="4" t="s">
        <v>8</v>
      </c>
    </row>
    <row r="3149" spans="1:8">
      <c r="A3149" t="n">
        <v>27444</v>
      </c>
      <c r="B3149" s="9" t="n">
        <v>50</v>
      </c>
      <c r="C3149" s="7" t="n">
        <v>50</v>
      </c>
      <c r="D3149" s="7" t="n">
        <v>5958</v>
      </c>
      <c r="E3149" s="7" t="n">
        <v>0.5</v>
      </c>
      <c r="F3149" s="7" t="n">
        <v>0</v>
      </c>
      <c r="G3149" s="7" t="n">
        <v>1045220557</v>
      </c>
      <c r="H3149" s="7" t="n">
        <v>0</v>
      </c>
      <c r="I3149" s="7" t="n">
        <v>0</v>
      </c>
      <c r="J3149" s="7" t="n">
        <v>9</v>
      </c>
      <c r="K3149" s="7" t="n">
        <v>0</v>
      </c>
      <c r="L3149" s="7" t="n">
        <v>0</v>
      </c>
      <c r="M3149" s="7" t="n">
        <v>0</v>
      </c>
      <c r="N3149" s="7" t="n">
        <v>0</v>
      </c>
      <c r="O3149" s="7" t="s">
        <v>14</v>
      </c>
    </row>
    <row r="3150" spans="1:8">
      <c r="A3150" t="s">
        <v>4</v>
      </c>
      <c r="B3150" s="4" t="s">
        <v>5</v>
      </c>
      <c r="C3150" s="4" t="s">
        <v>7</v>
      </c>
      <c r="D3150" s="4" t="s">
        <v>11</v>
      </c>
      <c r="E3150" s="4" t="s">
        <v>12</v>
      </c>
      <c r="F3150" s="4" t="s">
        <v>11</v>
      </c>
      <c r="G3150" s="4" t="s">
        <v>13</v>
      </c>
      <c r="H3150" s="4" t="s">
        <v>13</v>
      </c>
      <c r="I3150" s="4" t="s">
        <v>11</v>
      </c>
      <c r="J3150" s="4" t="s">
        <v>11</v>
      </c>
      <c r="K3150" s="4" t="s">
        <v>13</v>
      </c>
      <c r="L3150" s="4" t="s">
        <v>13</v>
      </c>
      <c r="M3150" s="4" t="s">
        <v>13</v>
      </c>
      <c r="N3150" s="4" t="s">
        <v>13</v>
      </c>
      <c r="O3150" s="4" t="s">
        <v>8</v>
      </c>
    </row>
    <row r="3151" spans="1:8">
      <c r="A3151" t="n">
        <v>27483</v>
      </c>
      <c r="B3151" s="9" t="n">
        <v>50</v>
      </c>
      <c r="C3151" s="7" t="n">
        <v>50</v>
      </c>
      <c r="D3151" s="7" t="n">
        <v>6958</v>
      </c>
      <c r="E3151" s="7" t="n">
        <v>0.800000011920929</v>
      </c>
      <c r="F3151" s="7" t="n">
        <v>0</v>
      </c>
      <c r="G3151" s="7" t="n">
        <v>0</v>
      </c>
      <c r="H3151" s="7" t="n">
        <v>0</v>
      </c>
      <c r="I3151" s="7" t="n">
        <v>0</v>
      </c>
      <c r="J3151" s="7" t="n">
        <v>2</v>
      </c>
      <c r="K3151" s="7" t="n">
        <v>0</v>
      </c>
      <c r="L3151" s="7" t="n">
        <v>0</v>
      </c>
      <c r="M3151" s="7" t="n">
        <v>0</v>
      </c>
      <c r="N3151" s="7" t="n">
        <v>0</v>
      </c>
      <c r="O3151" s="7" t="s">
        <v>14</v>
      </c>
    </row>
    <row r="3152" spans="1:8">
      <c r="A3152" t="s">
        <v>4</v>
      </c>
      <c r="B3152" s="4" t="s">
        <v>5</v>
      </c>
      <c r="C3152" s="4" t="s">
        <v>7</v>
      </c>
      <c r="D3152" s="4" t="s">
        <v>11</v>
      </c>
      <c r="E3152" s="4" t="s">
        <v>12</v>
      </c>
      <c r="F3152" s="4" t="s">
        <v>11</v>
      </c>
      <c r="G3152" s="4" t="s">
        <v>13</v>
      </c>
      <c r="H3152" s="4" t="s">
        <v>13</v>
      </c>
      <c r="I3152" s="4" t="s">
        <v>11</v>
      </c>
      <c r="J3152" s="4" t="s">
        <v>11</v>
      </c>
      <c r="K3152" s="4" t="s">
        <v>13</v>
      </c>
      <c r="L3152" s="4" t="s">
        <v>13</v>
      </c>
      <c r="M3152" s="4" t="s">
        <v>13</v>
      </c>
      <c r="N3152" s="4" t="s">
        <v>13</v>
      </c>
      <c r="O3152" s="4" t="s">
        <v>8</v>
      </c>
    </row>
    <row r="3153" spans="1:15">
      <c r="A3153" t="n">
        <v>27522</v>
      </c>
      <c r="B3153" s="9" t="n">
        <v>50</v>
      </c>
      <c r="C3153" s="7" t="n">
        <v>50</v>
      </c>
      <c r="D3153" s="7" t="n">
        <v>7959</v>
      </c>
      <c r="E3153" s="7" t="n">
        <v>0.800000011920929</v>
      </c>
      <c r="F3153" s="7" t="n">
        <v>0</v>
      </c>
      <c r="G3153" s="7" t="n">
        <v>0</v>
      </c>
      <c r="H3153" s="7" t="n">
        <v>0</v>
      </c>
      <c r="I3153" s="7" t="n">
        <v>0</v>
      </c>
      <c r="J3153" s="7" t="n">
        <v>4</v>
      </c>
      <c r="K3153" s="7" t="n">
        <v>0</v>
      </c>
      <c r="L3153" s="7" t="n">
        <v>0</v>
      </c>
      <c r="M3153" s="7" t="n">
        <v>0</v>
      </c>
      <c r="N3153" s="7" t="n">
        <v>0</v>
      </c>
      <c r="O3153" s="7" t="s">
        <v>14</v>
      </c>
    </row>
    <row r="3154" spans="1:15">
      <c r="A3154" t="s">
        <v>4</v>
      </c>
      <c r="B3154" s="4" t="s">
        <v>5</v>
      </c>
      <c r="C3154" s="4" t="s">
        <v>11</v>
      </c>
    </row>
    <row r="3155" spans="1:15">
      <c r="A3155" t="n">
        <v>27561</v>
      </c>
      <c r="B3155" s="25" t="n">
        <v>16</v>
      </c>
      <c r="C3155" s="7" t="n">
        <v>20</v>
      </c>
    </row>
    <row r="3156" spans="1:15">
      <c r="A3156" t="s">
        <v>4</v>
      </c>
      <c r="B3156" s="4" t="s">
        <v>5</v>
      </c>
      <c r="C3156" s="4" t="s">
        <v>7</v>
      </c>
      <c r="D3156" s="4" t="s">
        <v>11</v>
      </c>
      <c r="E3156" s="4" t="s">
        <v>12</v>
      </c>
      <c r="F3156" s="4" t="s">
        <v>11</v>
      </c>
      <c r="G3156" s="4" t="s">
        <v>13</v>
      </c>
      <c r="H3156" s="4" t="s">
        <v>13</v>
      </c>
      <c r="I3156" s="4" t="s">
        <v>11</v>
      </c>
      <c r="J3156" s="4" t="s">
        <v>11</v>
      </c>
      <c r="K3156" s="4" t="s">
        <v>13</v>
      </c>
      <c r="L3156" s="4" t="s">
        <v>13</v>
      </c>
      <c r="M3156" s="4" t="s">
        <v>13</v>
      </c>
      <c r="N3156" s="4" t="s">
        <v>13</v>
      </c>
      <c r="O3156" s="4" t="s">
        <v>8</v>
      </c>
    </row>
    <row r="3157" spans="1:15">
      <c r="A3157" t="n">
        <v>27564</v>
      </c>
      <c r="B3157" s="9" t="n">
        <v>50</v>
      </c>
      <c r="C3157" s="7" t="n">
        <v>50</v>
      </c>
      <c r="D3157" s="7" t="n">
        <v>8963</v>
      </c>
      <c r="E3157" s="7" t="n">
        <v>0.899999976158142</v>
      </c>
      <c r="F3157" s="7" t="n">
        <v>0</v>
      </c>
      <c r="G3157" s="7" t="n">
        <v>0</v>
      </c>
      <c r="H3157" s="7" t="n">
        <v>0</v>
      </c>
      <c r="I3157" s="7" t="n">
        <v>0</v>
      </c>
      <c r="J3157" s="7" t="n">
        <v>6</v>
      </c>
      <c r="K3157" s="7" t="n">
        <v>0</v>
      </c>
      <c r="L3157" s="7" t="n">
        <v>0</v>
      </c>
      <c r="M3157" s="7" t="n">
        <v>0</v>
      </c>
      <c r="N3157" s="7" t="n">
        <v>0</v>
      </c>
      <c r="O3157" s="7" t="s">
        <v>14</v>
      </c>
    </row>
    <row r="3158" spans="1:15">
      <c r="A3158" t="s">
        <v>4</v>
      </c>
      <c r="B3158" s="4" t="s">
        <v>5</v>
      </c>
      <c r="C3158" s="4" t="s">
        <v>7</v>
      </c>
      <c r="D3158" s="4" t="s">
        <v>11</v>
      </c>
      <c r="E3158" s="4" t="s">
        <v>12</v>
      </c>
      <c r="F3158" s="4" t="s">
        <v>11</v>
      </c>
      <c r="G3158" s="4" t="s">
        <v>13</v>
      </c>
      <c r="H3158" s="4" t="s">
        <v>13</v>
      </c>
      <c r="I3158" s="4" t="s">
        <v>11</v>
      </c>
      <c r="J3158" s="4" t="s">
        <v>11</v>
      </c>
      <c r="K3158" s="4" t="s">
        <v>13</v>
      </c>
      <c r="L3158" s="4" t="s">
        <v>13</v>
      </c>
      <c r="M3158" s="4" t="s">
        <v>13</v>
      </c>
      <c r="N3158" s="4" t="s">
        <v>13</v>
      </c>
      <c r="O3158" s="4" t="s">
        <v>8</v>
      </c>
    </row>
    <row r="3159" spans="1:15">
      <c r="A3159" t="n">
        <v>27603</v>
      </c>
      <c r="B3159" s="9" t="n">
        <v>50</v>
      </c>
      <c r="C3159" s="7" t="n">
        <v>50</v>
      </c>
      <c r="D3159" s="7" t="n">
        <v>9951</v>
      </c>
      <c r="E3159" s="7" t="n">
        <v>0.800000011920929</v>
      </c>
      <c r="F3159" s="7" t="n">
        <v>0</v>
      </c>
      <c r="G3159" s="7" t="n">
        <v>-1102263091</v>
      </c>
      <c r="H3159" s="7" t="n">
        <v>0</v>
      </c>
      <c r="I3159" s="7" t="n">
        <v>0</v>
      </c>
      <c r="J3159" s="7" t="n">
        <v>8</v>
      </c>
      <c r="K3159" s="7" t="n">
        <v>0</v>
      </c>
      <c r="L3159" s="7" t="n">
        <v>0</v>
      </c>
      <c r="M3159" s="7" t="n">
        <v>0</v>
      </c>
      <c r="N3159" s="7" t="n">
        <v>0</v>
      </c>
      <c r="O3159" s="7" t="s">
        <v>14</v>
      </c>
    </row>
    <row r="3160" spans="1:15">
      <c r="A3160" t="s">
        <v>4</v>
      </c>
      <c r="B3160" s="4" t="s">
        <v>5</v>
      </c>
      <c r="C3160" s="4" t="s">
        <v>7</v>
      </c>
      <c r="D3160" s="4" t="s">
        <v>11</v>
      </c>
      <c r="E3160" s="4" t="s">
        <v>11</v>
      </c>
      <c r="F3160" s="4" t="s">
        <v>7</v>
      </c>
    </row>
    <row r="3161" spans="1:15">
      <c r="A3161" t="n">
        <v>27642</v>
      </c>
      <c r="B3161" s="47" t="n">
        <v>25</v>
      </c>
      <c r="C3161" s="7" t="n">
        <v>1</v>
      </c>
      <c r="D3161" s="7" t="n">
        <v>65535</v>
      </c>
      <c r="E3161" s="7" t="n">
        <v>320</v>
      </c>
      <c r="F3161" s="7" t="n">
        <v>5</v>
      </c>
    </row>
    <row r="3162" spans="1:15">
      <c r="A3162" t="s">
        <v>4</v>
      </c>
      <c r="B3162" s="4" t="s">
        <v>5</v>
      </c>
      <c r="C3162" s="4" t="s">
        <v>7</v>
      </c>
      <c r="D3162" s="4" t="s">
        <v>12</v>
      </c>
      <c r="E3162" s="4" t="s">
        <v>12</v>
      </c>
      <c r="F3162" s="4" t="s">
        <v>12</v>
      </c>
    </row>
    <row r="3163" spans="1:15">
      <c r="A3163" t="n">
        <v>27649</v>
      </c>
      <c r="B3163" s="38" t="n">
        <v>45</v>
      </c>
      <c r="C3163" s="7" t="n">
        <v>9</v>
      </c>
      <c r="D3163" s="7" t="n">
        <v>0.0299999993294477</v>
      </c>
      <c r="E3163" s="7" t="n">
        <v>0.0299999993294477</v>
      </c>
      <c r="F3163" s="7" t="n">
        <v>0.5</v>
      </c>
    </row>
    <row r="3164" spans="1:15">
      <c r="A3164" t="s">
        <v>4</v>
      </c>
      <c r="B3164" s="4" t="s">
        <v>5</v>
      </c>
      <c r="C3164" s="4" t="s">
        <v>8</v>
      </c>
      <c r="D3164" s="4" t="s">
        <v>11</v>
      </c>
    </row>
    <row r="3165" spans="1:15">
      <c r="A3165" t="n">
        <v>27663</v>
      </c>
      <c r="B3165" s="46" t="n">
        <v>29</v>
      </c>
      <c r="C3165" s="7" t="s">
        <v>238</v>
      </c>
      <c r="D3165" s="7" t="n">
        <v>65533</v>
      </c>
    </row>
    <row r="3166" spans="1:15">
      <c r="A3166" t="s">
        <v>4</v>
      </c>
      <c r="B3166" s="4" t="s">
        <v>5</v>
      </c>
      <c r="C3166" s="4" t="s">
        <v>7</v>
      </c>
      <c r="D3166" s="4" t="s">
        <v>11</v>
      </c>
      <c r="E3166" s="4" t="s">
        <v>8</v>
      </c>
    </row>
    <row r="3167" spans="1:15">
      <c r="A3167" t="n">
        <v>27676</v>
      </c>
      <c r="B3167" s="30" t="n">
        <v>51</v>
      </c>
      <c r="C3167" s="7" t="n">
        <v>4</v>
      </c>
      <c r="D3167" s="7" t="n">
        <v>7033</v>
      </c>
      <c r="E3167" s="7" t="s">
        <v>232</v>
      </c>
    </row>
    <row r="3168" spans="1:15">
      <c r="A3168" t="s">
        <v>4</v>
      </c>
      <c r="B3168" s="4" t="s">
        <v>5</v>
      </c>
      <c r="C3168" s="4" t="s">
        <v>11</v>
      </c>
    </row>
    <row r="3169" spans="1:15">
      <c r="A3169" t="n">
        <v>27689</v>
      </c>
      <c r="B3169" s="25" t="n">
        <v>16</v>
      </c>
      <c r="C3169" s="7" t="n">
        <v>0</v>
      </c>
    </row>
    <row r="3170" spans="1:15">
      <c r="A3170" t="s">
        <v>4</v>
      </c>
      <c r="B3170" s="4" t="s">
        <v>5</v>
      </c>
      <c r="C3170" s="4" t="s">
        <v>11</v>
      </c>
      <c r="D3170" s="4" t="s">
        <v>7</v>
      </c>
      <c r="E3170" s="4" t="s">
        <v>13</v>
      </c>
      <c r="F3170" s="4" t="s">
        <v>185</v>
      </c>
      <c r="G3170" s="4" t="s">
        <v>7</v>
      </c>
      <c r="H3170" s="4" t="s">
        <v>7</v>
      </c>
    </row>
    <row r="3171" spans="1:15">
      <c r="A3171" t="n">
        <v>27692</v>
      </c>
      <c r="B3171" s="44" t="n">
        <v>26</v>
      </c>
      <c r="C3171" s="7" t="n">
        <v>7033</v>
      </c>
      <c r="D3171" s="7" t="n">
        <v>17</v>
      </c>
      <c r="E3171" s="7" t="n">
        <v>59999</v>
      </c>
      <c r="F3171" s="7" t="s">
        <v>286</v>
      </c>
      <c r="G3171" s="7" t="n">
        <v>2</v>
      </c>
      <c r="H3171" s="7" t="n">
        <v>0</v>
      </c>
    </row>
    <row r="3172" spans="1:15">
      <c r="A3172" t="s">
        <v>4</v>
      </c>
      <c r="B3172" s="4" t="s">
        <v>5</v>
      </c>
    </row>
    <row r="3173" spans="1:15">
      <c r="A3173" t="n">
        <v>27720</v>
      </c>
      <c r="B3173" s="45" t="n">
        <v>28</v>
      </c>
    </row>
    <row r="3174" spans="1:15">
      <c r="A3174" t="s">
        <v>4</v>
      </c>
      <c r="B3174" s="4" t="s">
        <v>5</v>
      </c>
      <c r="C3174" s="4" t="s">
        <v>8</v>
      </c>
      <c r="D3174" s="4" t="s">
        <v>11</v>
      </c>
    </row>
    <row r="3175" spans="1:15">
      <c r="A3175" t="n">
        <v>27721</v>
      </c>
      <c r="B3175" s="46" t="n">
        <v>29</v>
      </c>
      <c r="C3175" s="7" t="s">
        <v>14</v>
      </c>
      <c r="D3175" s="7" t="n">
        <v>65533</v>
      </c>
    </row>
    <row r="3176" spans="1:15">
      <c r="A3176" t="s">
        <v>4</v>
      </c>
      <c r="B3176" s="4" t="s">
        <v>5</v>
      </c>
      <c r="C3176" s="4" t="s">
        <v>11</v>
      </c>
      <c r="D3176" s="4" t="s">
        <v>7</v>
      </c>
    </row>
    <row r="3177" spans="1:15">
      <c r="A3177" t="n">
        <v>27725</v>
      </c>
      <c r="B3177" s="48" t="n">
        <v>89</v>
      </c>
      <c r="C3177" s="7" t="n">
        <v>65533</v>
      </c>
      <c r="D3177" s="7" t="n">
        <v>1</v>
      </c>
    </row>
    <row r="3178" spans="1:15">
      <c r="A3178" t="s">
        <v>4</v>
      </c>
      <c r="B3178" s="4" t="s">
        <v>5</v>
      </c>
      <c r="C3178" s="4" t="s">
        <v>7</v>
      </c>
      <c r="D3178" s="4" t="s">
        <v>11</v>
      </c>
      <c r="E3178" s="4" t="s">
        <v>11</v>
      </c>
      <c r="F3178" s="4" t="s">
        <v>7</v>
      </c>
    </row>
    <row r="3179" spans="1:15">
      <c r="A3179" t="n">
        <v>27729</v>
      </c>
      <c r="B3179" s="47" t="n">
        <v>25</v>
      </c>
      <c r="C3179" s="7" t="n">
        <v>1</v>
      </c>
      <c r="D3179" s="7" t="n">
        <v>65535</v>
      </c>
      <c r="E3179" s="7" t="n">
        <v>65535</v>
      </c>
      <c r="F3179" s="7" t="n">
        <v>0</v>
      </c>
    </row>
    <row r="3180" spans="1:15">
      <c r="A3180" t="s">
        <v>4</v>
      </c>
      <c r="B3180" s="4" t="s">
        <v>5</v>
      </c>
      <c r="C3180" s="4" t="s">
        <v>7</v>
      </c>
      <c r="D3180" s="4" t="s">
        <v>11</v>
      </c>
      <c r="E3180" s="4" t="s">
        <v>11</v>
      </c>
    </row>
    <row r="3181" spans="1:15">
      <c r="A3181" t="n">
        <v>27736</v>
      </c>
      <c r="B3181" s="9" t="n">
        <v>50</v>
      </c>
      <c r="C3181" s="7" t="n">
        <v>1</v>
      </c>
      <c r="D3181" s="7" t="n">
        <v>8120</v>
      </c>
      <c r="E3181" s="7" t="n">
        <v>2000</v>
      </c>
    </row>
    <row r="3182" spans="1:15">
      <c r="A3182" t="s">
        <v>4</v>
      </c>
      <c r="B3182" s="4" t="s">
        <v>5</v>
      </c>
      <c r="C3182" s="4" t="s">
        <v>7</v>
      </c>
      <c r="D3182" s="4" t="s">
        <v>11</v>
      </c>
      <c r="E3182" s="4" t="s">
        <v>11</v>
      </c>
    </row>
    <row r="3183" spans="1:15">
      <c r="A3183" t="n">
        <v>27742</v>
      </c>
      <c r="B3183" s="9" t="n">
        <v>50</v>
      </c>
      <c r="C3183" s="7" t="n">
        <v>1</v>
      </c>
      <c r="D3183" s="7" t="n">
        <v>4515</v>
      </c>
      <c r="E3183" s="7" t="n">
        <v>2000</v>
      </c>
    </row>
    <row r="3184" spans="1:15">
      <c r="A3184" t="s">
        <v>4</v>
      </c>
      <c r="B3184" s="4" t="s">
        <v>5</v>
      </c>
      <c r="C3184" s="4" t="s">
        <v>7</v>
      </c>
      <c r="D3184" s="4" t="s">
        <v>11</v>
      </c>
      <c r="E3184" s="4" t="s">
        <v>12</v>
      </c>
    </row>
    <row r="3185" spans="1:8">
      <c r="A3185" t="n">
        <v>27748</v>
      </c>
      <c r="B3185" s="18" t="n">
        <v>58</v>
      </c>
      <c r="C3185" s="7" t="n">
        <v>0</v>
      </c>
      <c r="D3185" s="7" t="n">
        <v>2000</v>
      </c>
      <c r="E3185" s="7" t="n">
        <v>1</v>
      </c>
    </row>
    <row r="3186" spans="1:8">
      <c r="A3186" t="s">
        <v>4</v>
      </c>
      <c r="B3186" s="4" t="s">
        <v>5</v>
      </c>
      <c r="C3186" s="4" t="s">
        <v>7</v>
      </c>
      <c r="D3186" s="4" t="s">
        <v>7</v>
      </c>
      <c r="E3186" s="4" t="s">
        <v>12</v>
      </c>
      <c r="F3186" s="4" t="s">
        <v>11</v>
      </c>
    </row>
    <row r="3187" spans="1:8">
      <c r="A3187" t="n">
        <v>27756</v>
      </c>
      <c r="B3187" s="38" t="n">
        <v>45</v>
      </c>
      <c r="C3187" s="7" t="n">
        <v>5</v>
      </c>
      <c r="D3187" s="7" t="n">
        <v>3</v>
      </c>
      <c r="E3187" s="7" t="n">
        <v>26</v>
      </c>
      <c r="F3187" s="7" t="n">
        <v>3000</v>
      </c>
    </row>
    <row r="3188" spans="1:8">
      <c r="A3188" t="s">
        <v>4</v>
      </c>
      <c r="B3188" s="4" t="s">
        <v>5</v>
      </c>
      <c r="C3188" s="4" t="s">
        <v>11</v>
      </c>
      <c r="D3188" s="4" t="s">
        <v>7</v>
      </c>
      <c r="E3188" s="4" t="s">
        <v>8</v>
      </c>
      <c r="F3188" s="4" t="s">
        <v>12</v>
      </c>
      <c r="G3188" s="4" t="s">
        <v>12</v>
      </c>
      <c r="H3188" s="4" t="s">
        <v>12</v>
      </c>
    </row>
    <row r="3189" spans="1:8">
      <c r="A3189" t="n">
        <v>27765</v>
      </c>
      <c r="B3189" s="29" t="n">
        <v>48</v>
      </c>
      <c r="C3189" s="7" t="n">
        <v>7033</v>
      </c>
      <c r="D3189" s="7" t="n">
        <v>0</v>
      </c>
      <c r="E3189" s="7" t="s">
        <v>137</v>
      </c>
      <c r="F3189" s="7" t="n">
        <v>-1</v>
      </c>
      <c r="G3189" s="7" t="n">
        <v>1</v>
      </c>
      <c r="H3189" s="7" t="n">
        <v>0</v>
      </c>
    </row>
    <row r="3190" spans="1:8">
      <c r="A3190" t="s">
        <v>4</v>
      </c>
      <c r="B3190" s="4" t="s">
        <v>5</v>
      </c>
      <c r="C3190" s="4" t="s">
        <v>11</v>
      </c>
    </row>
    <row r="3191" spans="1:8">
      <c r="A3191" t="n">
        <v>27792</v>
      </c>
      <c r="B3191" s="25" t="n">
        <v>16</v>
      </c>
      <c r="C3191" s="7" t="n">
        <v>600</v>
      </c>
    </row>
    <row r="3192" spans="1:8">
      <c r="A3192" t="s">
        <v>4</v>
      </c>
      <c r="B3192" s="4" t="s">
        <v>5</v>
      </c>
      <c r="C3192" s="4" t="s">
        <v>7</v>
      </c>
      <c r="D3192" s="4" t="s">
        <v>11</v>
      </c>
      <c r="E3192" s="4" t="s">
        <v>11</v>
      </c>
      <c r="F3192" s="4" t="s">
        <v>11</v>
      </c>
      <c r="G3192" s="4" t="s">
        <v>11</v>
      </c>
      <c r="H3192" s="4" t="s">
        <v>11</v>
      </c>
      <c r="I3192" s="4" t="s">
        <v>8</v>
      </c>
      <c r="J3192" s="4" t="s">
        <v>12</v>
      </c>
      <c r="K3192" s="4" t="s">
        <v>12</v>
      </c>
      <c r="L3192" s="4" t="s">
        <v>12</v>
      </c>
      <c r="M3192" s="4" t="s">
        <v>13</v>
      </c>
      <c r="N3192" s="4" t="s">
        <v>13</v>
      </c>
      <c r="O3192" s="4" t="s">
        <v>12</v>
      </c>
      <c r="P3192" s="4" t="s">
        <v>12</v>
      </c>
      <c r="Q3192" s="4" t="s">
        <v>12</v>
      </c>
      <c r="R3192" s="4" t="s">
        <v>12</v>
      </c>
      <c r="S3192" s="4" t="s">
        <v>7</v>
      </c>
    </row>
    <row r="3193" spans="1:8">
      <c r="A3193" t="n">
        <v>27795</v>
      </c>
      <c r="B3193" s="26" t="n">
        <v>39</v>
      </c>
      <c r="C3193" s="7" t="n">
        <v>12</v>
      </c>
      <c r="D3193" s="7" t="n">
        <v>65533</v>
      </c>
      <c r="E3193" s="7" t="n">
        <v>201</v>
      </c>
      <c r="F3193" s="7" t="n">
        <v>0</v>
      </c>
      <c r="G3193" s="7" t="n">
        <v>7033</v>
      </c>
      <c r="H3193" s="7" t="n">
        <v>259</v>
      </c>
      <c r="I3193" s="7" t="s">
        <v>244</v>
      </c>
      <c r="J3193" s="7" t="n">
        <v>0</v>
      </c>
      <c r="K3193" s="7" t="n">
        <v>0</v>
      </c>
      <c r="L3193" s="7" t="n">
        <v>0</v>
      </c>
      <c r="M3193" s="7" t="n">
        <v>0</v>
      </c>
      <c r="N3193" s="7" t="n">
        <v>0</v>
      </c>
      <c r="O3193" s="7" t="n">
        <v>0</v>
      </c>
      <c r="P3193" s="7" t="n">
        <v>1</v>
      </c>
      <c r="Q3193" s="7" t="n">
        <v>1</v>
      </c>
      <c r="R3193" s="7" t="n">
        <v>1</v>
      </c>
      <c r="S3193" s="7" t="n">
        <v>104</v>
      </c>
    </row>
    <row r="3194" spans="1:8">
      <c r="A3194" t="s">
        <v>4</v>
      </c>
      <c r="B3194" s="4" t="s">
        <v>5</v>
      </c>
      <c r="C3194" s="4" t="s">
        <v>7</v>
      </c>
      <c r="D3194" s="4" t="s">
        <v>11</v>
      </c>
      <c r="E3194" s="4" t="s">
        <v>11</v>
      </c>
      <c r="F3194" s="4" t="s">
        <v>11</v>
      </c>
      <c r="G3194" s="4" t="s">
        <v>11</v>
      </c>
      <c r="H3194" s="4" t="s">
        <v>11</v>
      </c>
      <c r="I3194" s="4" t="s">
        <v>8</v>
      </c>
      <c r="J3194" s="4" t="s">
        <v>12</v>
      </c>
      <c r="K3194" s="4" t="s">
        <v>12</v>
      </c>
      <c r="L3194" s="4" t="s">
        <v>12</v>
      </c>
      <c r="M3194" s="4" t="s">
        <v>13</v>
      </c>
      <c r="N3194" s="4" t="s">
        <v>13</v>
      </c>
      <c r="O3194" s="4" t="s">
        <v>12</v>
      </c>
      <c r="P3194" s="4" t="s">
        <v>12</v>
      </c>
      <c r="Q3194" s="4" t="s">
        <v>12</v>
      </c>
      <c r="R3194" s="4" t="s">
        <v>12</v>
      </c>
      <c r="S3194" s="4" t="s">
        <v>7</v>
      </c>
    </row>
    <row r="3195" spans="1:8">
      <c r="A3195" t="n">
        <v>27857</v>
      </c>
      <c r="B3195" s="26" t="n">
        <v>39</v>
      </c>
      <c r="C3195" s="7" t="n">
        <v>12</v>
      </c>
      <c r="D3195" s="7" t="n">
        <v>65533</v>
      </c>
      <c r="E3195" s="7" t="n">
        <v>201</v>
      </c>
      <c r="F3195" s="7" t="n">
        <v>0</v>
      </c>
      <c r="G3195" s="7" t="n">
        <v>7033</v>
      </c>
      <c r="H3195" s="7" t="n">
        <v>259</v>
      </c>
      <c r="I3195" s="7" t="s">
        <v>245</v>
      </c>
      <c r="J3195" s="7" t="n">
        <v>0</v>
      </c>
      <c r="K3195" s="7" t="n">
        <v>0</v>
      </c>
      <c r="L3195" s="7" t="n">
        <v>0</v>
      </c>
      <c r="M3195" s="7" t="n">
        <v>0</v>
      </c>
      <c r="N3195" s="7" t="n">
        <v>0</v>
      </c>
      <c r="O3195" s="7" t="n">
        <v>0</v>
      </c>
      <c r="P3195" s="7" t="n">
        <v>1</v>
      </c>
      <c r="Q3195" s="7" t="n">
        <v>1</v>
      </c>
      <c r="R3195" s="7" t="n">
        <v>1</v>
      </c>
      <c r="S3195" s="7" t="n">
        <v>105</v>
      </c>
    </row>
    <row r="3196" spans="1:8">
      <c r="A3196" t="s">
        <v>4</v>
      </c>
      <c r="B3196" s="4" t="s">
        <v>5</v>
      </c>
      <c r="C3196" s="4" t="s">
        <v>11</v>
      </c>
      <c r="D3196" s="4" t="s">
        <v>11</v>
      </c>
      <c r="E3196" s="4" t="s">
        <v>12</v>
      </c>
      <c r="F3196" s="4" t="s">
        <v>12</v>
      </c>
      <c r="G3196" s="4" t="s">
        <v>12</v>
      </c>
      <c r="H3196" s="4" t="s">
        <v>12</v>
      </c>
      <c r="I3196" s="4" t="s">
        <v>7</v>
      </c>
      <c r="J3196" s="4" t="s">
        <v>11</v>
      </c>
    </row>
    <row r="3197" spans="1:8">
      <c r="A3197" t="n">
        <v>27919</v>
      </c>
      <c r="B3197" s="40" t="n">
        <v>55</v>
      </c>
      <c r="C3197" s="7" t="n">
        <v>7033</v>
      </c>
      <c r="D3197" s="7" t="n">
        <v>65024</v>
      </c>
      <c r="E3197" s="7" t="n">
        <v>0</v>
      </c>
      <c r="F3197" s="7" t="n">
        <v>0</v>
      </c>
      <c r="G3197" s="7" t="n">
        <v>100</v>
      </c>
      <c r="H3197" s="7" t="n">
        <v>9</v>
      </c>
      <c r="I3197" s="7" t="n">
        <v>0</v>
      </c>
      <c r="J3197" s="7" t="n">
        <v>0</v>
      </c>
    </row>
    <row r="3198" spans="1:8">
      <c r="A3198" t="s">
        <v>4</v>
      </c>
      <c r="B3198" s="4" t="s">
        <v>5</v>
      </c>
      <c r="C3198" s="4" t="s">
        <v>11</v>
      </c>
    </row>
    <row r="3199" spans="1:8">
      <c r="A3199" t="n">
        <v>27943</v>
      </c>
      <c r="B3199" s="25" t="n">
        <v>16</v>
      </c>
      <c r="C3199" s="7" t="n">
        <v>600</v>
      </c>
    </row>
    <row r="3200" spans="1:8">
      <c r="A3200" t="s">
        <v>4</v>
      </c>
      <c r="B3200" s="4" t="s">
        <v>5</v>
      </c>
      <c r="C3200" s="4" t="s">
        <v>11</v>
      </c>
      <c r="D3200" s="4" t="s">
        <v>11</v>
      </c>
      <c r="E3200" s="4" t="s">
        <v>12</v>
      </c>
      <c r="F3200" s="4" t="s">
        <v>12</v>
      </c>
      <c r="G3200" s="4" t="s">
        <v>12</v>
      </c>
      <c r="H3200" s="4" t="s">
        <v>12</v>
      </c>
      <c r="I3200" s="4" t="s">
        <v>7</v>
      </c>
      <c r="J3200" s="4" t="s">
        <v>11</v>
      </c>
    </row>
    <row r="3201" spans="1:19">
      <c r="A3201" t="n">
        <v>27946</v>
      </c>
      <c r="B3201" s="40" t="n">
        <v>55</v>
      </c>
      <c r="C3201" s="7" t="n">
        <v>11</v>
      </c>
      <c r="D3201" s="7" t="n">
        <v>65024</v>
      </c>
      <c r="E3201" s="7" t="n">
        <v>0</v>
      </c>
      <c r="F3201" s="7" t="n">
        <v>0</v>
      </c>
      <c r="G3201" s="7" t="n">
        <v>100</v>
      </c>
      <c r="H3201" s="7" t="n">
        <v>4</v>
      </c>
      <c r="I3201" s="7" t="n">
        <v>2</v>
      </c>
      <c r="J3201" s="7" t="n">
        <v>0</v>
      </c>
    </row>
    <row r="3202" spans="1:19">
      <c r="A3202" t="s">
        <v>4</v>
      </c>
      <c r="B3202" s="4" t="s">
        <v>5</v>
      </c>
      <c r="C3202" s="4" t="s">
        <v>11</v>
      </c>
    </row>
    <row r="3203" spans="1:19">
      <c r="A3203" t="n">
        <v>27970</v>
      </c>
      <c r="B3203" s="25" t="n">
        <v>16</v>
      </c>
      <c r="C3203" s="7" t="n">
        <v>50</v>
      </c>
    </row>
    <row r="3204" spans="1:19">
      <c r="A3204" t="s">
        <v>4</v>
      </c>
      <c r="B3204" s="4" t="s">
        <v>5</v>
      </c>
      <c r="C3204" s="4" t="s">
        <v>11</v>
      </c>
      <c r="D3204" s="4" t="s">
        <v>11</v>
      </c>
      <c r="E3204" s="4" t="s">
        <v>12</v>
      </c>
      <c r="F3204" s="4" t="s">
        <v>12</v>
      </c>
      <c r="G3204" s="4" t="s">
        <v>12</v>
      </c>
      <c r="H3204" s="4" t="s">
        <v>12</v>
      </c>
      <c r="I3204" s="4" t="s">
        <v>7</v>
      </c>
      <c r="J3204" s="4" t="s">
        <v>11</v>
      </c>
    </row>
    <row r="3205" spans="1:19">
      <c r="A3205" t="n">
        <v>27973</v>
      </c>
      <c r="B3205" s="40" t="n">
        <v>55</v>
      </c>
      <c r="C3205" s="7" t="n">
        <v>1</v>
      </c>
      <c r="D3205" s="7" t="n">
        <v>65024</v>
      </c>
      <c r="E3205" s="7" t="n">
        <v>0</v>
      </c>
      <c r="F3205" s="7" t="n">
        <v>0</v>
      </c>
      <c r="G3205" s="7" t="n">
        <v>100</v>
      </c>
      <c r="H3205" s="7" t="n">
        <v>4</v>
      </c>
      <c r="I3205" s="7" t="n">
        <v>2</v>
      </c>
      <c r="J3205" s="7" t="n">
        <v>0</v>
      </c>
    </row>
    <row r="3206" spans="1:19">
      <c r="A3206" t="s">
        <v>4</v>
      </c>
      <c r="B3206" s="4" t="s">
        <v>5</v>
      </c>
      <c r="C3206" s="4" t="s">
        <v>11</v>
      </c>
      <c r="D3206" s="4" t="s">
        <v>11</v>
      </c>
      <c r="E3206" s="4" t="s">
        <v>12</v>
      </c>
      <c r="F3206" s="4" t="s">
        <v>12</v>
      </c>
      <c r="G3206" s="4" t="s">
        <v>12</v>
      </c>
      <c r="H3206" s="4" t="s">
        <v>12</v>
      </c>
      <c r="I3206" s="4" t="s">
        <v>7</v>
      </c>
      <c r="J3206" s="4" t="s">
        <v>11</v>
      </c>
    </row>
    <row r="3207" spans="1:19">
      <c r="A3207" t="n">
        <v>27997</v>
      </c>
      <c r="B3207" s="40" t="n">
        <v>55</v>
      </c>
      <c r="C3207" s="7" t="n">
        <v>2</v>
      </c>
      <c r="D3207" s="7" t="n">
        <v>65024</v>
      </c>
      <c r="E3207" s="7" t="n">
        <v>0</v>
      </c>
      <c r="F3207" s="7" t="n">
        <v>0</v>
      </c>
      <c r="G3207" s="7" t="n">
        <v>100</v>
      </c>
      <c r="H3207" s="7" t="n">
        <v>4</v>
      </c>
      <c r="I3207" s="7" t="n">
        <v>2</v>
      </c>
      <c r="J3207" s="7" t="n">
        <v>0</v>
      </c>
    </row>
    <row r="3208" spans="1:19">
      <c r="A3208" t="s">
        <v>4</v>
      </c>
      <c r="B3208" s="4" t="s">
        <v>5</v>
      </c>
      <c r="C3208" s="4" t="s">
        <v>11</v>
      </c>
    </row>
    <row r="3209" spans="1:19">
      <c r="A3209" t="n">
        <v>28021</v>
      </c>
      <c r="B3209" s="25" t="n">
        <v>16</v>
      </c>
      <c r="C3209" s="7" t="n">
        <v>50</v>
      </c>
    </row>
    <row r="3210" spans="1:19">
      <c r="A3210" t="s">
        <v>4</v>
      </c>
      <c r="B3210" s="4" t="s">
        <v>5</v>
      </c>
      <c r="C3210" s="4" t="s">
        <v>11</v>
      </c>
      <c r="D3210" s="4" t="s">
        <v>11</v>
      </c>
      <c r="E3210" s="4" t="s">
        <v>12</v>
      </c>
      <c r="F3210" s="4" t="s">
        <v>12</v>
      </c>
      <c r="G3210" s="4" t="s">
        <v>12</v>
      </c>
      <c r="H3210" s="4" t="s">
        <v>12</v>
      </c>
      <c r="I3210" s="4" t="s">
        <v>7</v>
      </c>
      <c r="J3210" s="4" t="s">
        <v>11</v>
      </c>
    </row>
    <row r="3211" spans="1:19">
      <c r="A3211" t="n">
        <v>28024</v>
      </c>
      <c r="B3211" s="40" t="n">
        <v>55</v>
      </c>
      <c r="C3211" s="7" t="n">
        <v>3</v>
      </c>
      <c r="D3211" s="7" t="n">
        <v>65024</v>
      </c>
      <c r="E3211" s="7" t="n">
        <v>0</v>
      </c>
      <c r="F3211" s="7" t="n">
        <v>0</v>
      </c>
      <c r="G3211" s="7" t="n">
        <v>100</v>
      </c>
      <c r="H3211" s="7" t="n">
        <v>4</v>
      </c>
      <c r="I3211" s="7" t="n">
        <v>2</v>
      </c>
      <c r="J3211" s="7" t="n">
        <v>0</v>
      </c>
    </row>
    <row r="3212" spans="1:19">
      <c r="A3212" t="s">
        <v>4</v>
      </c>
      <c r="B3212" s="4" t="s">
        <v>5</v>
      </c>
      <c r="C3212" s="4" t="s">
        <v>11</v>
      </c>
      <c r="D3212" s="4" t="s">
        <v>11</v>
      </c>
      <c r="E3212" s="4" t="s">
        <v>12</v>
      </c>
      <c r="F3212" s="4" t="s">
        <v>12</v>
      </c>
      <c r="G3212" s="4" t="s">
        <v>12</v>
      </c>
      <c r="H3212" s="4" t="s">
        <v>12</v>
      </c>
      <c r="I3212" s="4" t="s">
        <v>7</v>
      </c>
      <c r="J3212" s="4" t="s">
        <v>11</v>
      </c>
    </row>
    <row r="3213" spans="1:19">
      <c r="A3213" t="n">
        <v>28048</v>
      </c>
      <c r="B3213" s="40" t="n">
        <v>55</v>
      </c>
      <c r="C3213" s="7" t="n">
        <v>4</v>
      </c>
      <c r="D3213" s="7" t="n">
        <v>65024</v>
      </c>
      <c r="E3213" s="7" t="n">
        <v>0</v>
      </c>
      <c r="F3213" s="7" t="n">
        <v>0</v>
      </c>
      <c r="G3213" s="7" t="n">
        <v>100</v>
      </c>
      <c r="H3213" s="7" t="n">
        <v>4</v>
      </c>
      <c r="I3213" s="7" t="n">
        <v>2</v>
      </c>
      <c r="J3213" s="7" t="n">
        <v>0</v>
      </c>
    </row>
    <row r="3214" spans="1:19">
      <c r="A3214" t="s">
        <v>4</v>
      </c>
      <c r="B3214" s="4" t="s">
        <v>5</v>
      </c>
      <c r="C3214" s="4" t="s">
        <v>11</v>
      </c>
    </row>
    <row r="3215" spans="1:19">
      <c r="A3215" t="n">
        <v>28072</v>
      </c>
      <c r="B3215" s="25" t="n">
        <v>16</v>
      </c>
      <c r="C3215" s="7" t="n">
        <v>50</v>
      </c>
    </row>
    <row r="3216" spans="1:19">
      <c r="A3216" t="s">
        <v>4</v>
      </c>
      <c r="B3216" s="4" t="s">
        <v>5</v>
      </c>
      <c r="C3216" s="4" t="s">
        <v>11</v>
      </c>
      <c r="D3216" s="4" t="s">
        <v>11</v>
      </c>
      <c r="E3216" s="4" t="s">
        <v>12</v>
      </c>
      <c r="F3216" s="4" t="s">
        <v>12</v>
      </c>
      <c r="G3216" s="4" t="s">
        <v>12</v>
      </c>
      <c r="H3216" s="4" t="s">
        <v>12</v>
      </c>
      <c r="I3216" s="4" t="s">
        <v>7</v>
      </c>
      <c r="J3216" s="4" t="s">
        <v>11</v>
      </c>
    </row>
    <row r="3217" spans="1:10">
      <c r="A3217" t="n">
        <v>28075</v>
      </c>
      <c r="B3217" s="40" t="n">
        <v>55</v>
      </c>
      <c r="C3217" s="7" t="n">
        <v>5</v>
      </c>
      <c r="D3217" s="7" t="n">
        <v>65024</v>
      </c>
      <c r="E3217" s="7" t="n">
        <v>0</v>
      </c>
      <c r="F3217" s="7" t="n">
        <v>0</v>
      </c>
      <c r="G3217" s="7" t="n">
        <v>100</v>
      </c>
      <c r="H3217" s="7" t="n">
        <v>4</v>
      </c>
      <c r="I3217" s="7" t="n">
        <v>2</v>
      </c>
      <c r="J3217" s="7" t="n">
        <v>0</v>
      </c>
    </row>
    <row r="3218" spans="1:10">
      <c r="A3218" t="s">
        <v>4</v>
      </c>
      <c r="B3218" s="4" t="s">
        <v>5</v>
      </c>
      <c r="C3218" s="4" t="s">
        <v>11</v>
      </c>
    </row>
    <row r="3219" spans="1:10">
      <c r="A3219" t="n">
        <v>28099</v>
      </c>
      <c r="B3219" s="25" t="n">
        <v>16</v>
      </c>
      <c r="C3219" s="7" t="n">
        <v>50</v>
      </c>
    </row>
    <row r="3220" spans="1:10">
      <c r="A3220" t="s">
        <v>4</v>
      </c>
      <c r="B3220" s="4" t="s">
        <v>5</v>
      </c>
      <c r="C3220" s="4" t="s">
        <v>11</v>
      </c>
      <c r="D3220" s="4" t="s">
        <v>11</v>
      </c>
      <c r="E3220" s="4" t="s">
        <v>12</v>
      </c>
      <c r="F3220" s="4" t="s">
        <v>12</v>
      </c>
      <c r="G3220" s="4" t="s">
        <v>12</v>
      </c>
      <c r="H3220" s="4" t="s">
        <v>12</v>
      </c>
      <c r="I3220" s="4" t="s">
        <v>7</v>
      </c>
      <c r="J3220" s="4" t="s">
        <v>11</v>
      </c>
    </row>
    <row r="3221" spans="1:10">
      <c r="A3221" t="n">
        <v>28102</v>
      </c>
      <c r="B3221" s="40" t="n">
        <v>55</v>
      </c>
      <c r="C3221" s="7" t="n">
        <v>6</v>
      </c>
      <c r="D3221" s="7" t="n">
        <v>65024</v>
      </c>
      <c r="E3221" s="7" t="n">
        <v>0</v>
      </c>
      <c r="F3221" s="7" t="n">
        <v>0</v>
      </c>
      <c r="G3221" s="7" t="n">
        <v>100</v>
      </c>
      <c r="H3221" s="7" t="n">
        <v>4</v>
      </c>
      <c r="I3221" s="7" t="n">
        <v>2</v>
      </c>
      <c r="J3221" s="7" t="n">
        <v>0</v>
      </c>
    </row>
    <row r="3222" spans="1:10">
      <c r="A3222" t="s">
        <v>4</v>
      </c>
      <c r="B3222" s="4" t="s">
        <v>5</v>
      </c>
      <c r="C3222" s="4" t="s">
        <v>11</v>
      </c>
      <c r="D3222" s="4" t="s">
        <v>11</v>
      </c>
      <c r="E3222" s="4" t="s">
        <v>12</v>
      </c>
      <c r="F3222" s="4" t="s">
        <v>12</v>
      </c>
      <c r="G3222" s="4" t="s">
        <v>12</v>
      </c>
      <c r="H3222" s="4" t="s">
        <v>12</v>
      </c>
      <c r="I3222" s="4" t="s">
        <v>7</v>
      </c>
      <c r="J3222" s="4" t="s">
        <v>11</v>
      </c>
    </row>
    <row r="3223" spans="1:10">
      <c r="A3223" t="n">
        <v>28126</v>
      </c>
      <c r="B3223" s="40" t="n">
        <v>55</v>
      </c>
      <c r="C3223" s="7" t="n">
        <v>7</v>
      </c>
      <c r="D3223" s="7" t="n">
        <v>65024</v>
      </c>
      <c r="E3223" s="7" t="n">
        <v>0</v>
      </c>
      <c r="F3223" s="7" t="n">
        <v>0</v>
      </c>
      <c r="G3223" s="7" t="n">
        <v>100</v>
      </c>
      <c r="H3223" s="7" t="n">
        <v>4</v>
      </c>
      <c r="I3223" s="7" t="n">
        <v>2</v>
      </c>
      <c r="J3223" s="7" t="n">
        <v>0</v>
      </c>
    </row>
    <row r="3224" spans="1:10">
      <c r="A3224" t="s">
        <v>4</v>
      </c>
      <c r="B3224" s="4" t="s">
        <v>5</v>
      </c>
      <c r="C3224" s="4" t="s">
        <v>11</v>
      </c>
    </row>
    <row r="3225" spans="1:10">
      <c r="A3225" t="n">
        <v>28150</v>
      </c>
      <c r="B3225" s="25" t="n">
        <v>16</v>
      </c>
      <c r="C3225" s="7" t="n">
        <v>50</v>
      </c>
    </row>
    <row r="3226" spans="1:10">
      <c r="A3226" t="s">
        <v>4</v>
      </c>
      <c r="B3226" s="4" t="s">
        <v>5</v>
      </c>
      <c r="C3226" s="4" t="s">
        <v>11</v>
      </c>
      <c r="D3226" s="4" t="s">
        <v>11</v>
      </c>
      <c r="E3226" s="4" t="s">
        <v>12</v>
      </c>
      <c r="F3226" s="4" t="s">
        <v>12</v>
      </c>
      <c r="G3226" s="4" t="s">
        <v>12</v>
      </c>
      <c r="H3226" s="4" t="s">
        <v>12</v>
      </c>
      <c r="I3226" s="4" t="s">
        <v>7</v>
      </c>
      <c r="J3226" s="4" t="s">
        <v>11</v>
      </c>
    </row>
    <row r="3227" spans="1:10">
      <c r="A3227" t="n">
        <v>28153</v>
      </c>
      <c r="B3227" s="40" t="n">
        <v>55</v>
      </c>
      <c r="C3227" s="7" t="n">
        <v>8</v>
      </c>
      <c r="D3227" s="7" t="n">
        <v>65024</v>
      </c>
      <c r="E3227" s="7" t="n">
        <v>0</v>
      </c>
      <c r="F3227" s="7" t="n">
        <v>0</v>
      </c>
      <c r="G3227" s="7" t="n">
        <v>100</v>
      </c>
      <c r="H3227" s="7" t="n">
        <v>4</v>
      </c>
      <c r="I3227" s="7" t="n">
        <v>2</v>
      </c>
      <c r="J3227" s="7" t="n">
        <v>0</v>
      </c>
    </row>
    <row r="3228" spans="1:10">
      <c r="A3228" t="s">
        <v>4</v>
      </c>
      <c r="B3228" s="4" t="s">
        <v>5</v>
      </c>
      <c r="C3228" s="4" t="s">
        <v>11</v>
      </c>
      <c r="D3228" s="4" t="s">
        <v>11</v>
      </c>
      <c r="E3228" s="4" t="s">
        <v>12</v>
      </c>
      <c r="F3228" s="4" t="s">
        <v>12</v>
      </c>
      <c r="G3228" s="4" t="s">
        <v>12</v>
      </c>
      <c r="H3228" s="4" t="s">
        <v>12</v>
      </c>
      <c r="I3228" s="4" t="s">
        <v>7</v>
      </c>
      <c r="J3228" s="4" t="s">
        <v>11</v>
      </c>
    </row>
    <row r="3229" spans="1:10">
      <c r="A3229" t="n">
        <v>28177</v>
      </c>
      <c r="B3229" s="40" t="n">
        <v>55</v>
      </c>
      <c r="C3229" s="7" t="n">
        <v>9</v>
      </c>
      <c r="D3229" s="7" t="n">
        <v>65024</v>
      </c>
      <c r="E3229" s="7" t="n">
        <v>0</v>
      </c>
      <c r="F3229" s="7" t="n">
        <v>0</v>
      </c>
      <c r="G3229" s="7" t="n">
        <v>100</v>
      </c>
      <c r="H3229" s="7" t="n">
        <v>4</v>
      </c>
      <c r="I3229" s="7" t="n">
        <v>2</v>
      </c>
      <c r="J3229" s="7" t="n">
        <v>0</v>
      </c>
    </row>
    <row r="3230" spans="1:10">
      <c r="A3230" t="s">
        <v>4</v>
      </c>
      <c r="B3230" s="4" t="s">
        <v>5</v>
      </c>
      <c r="C3230" s="4" t="s">
        <v>11</v>
      </c>
    </row>
    <row r="3231" spans="1:10">
      <c r="A3231" t="n">
        <v>28201</v>
      </c>
      <c r="B3231" s="25" t="n">
        <v>16</v>
      </c>
      <c r="C3231" s="7" t="n">
        <v>50</v>
      </c>
    </row>
    <row r="3232" spans="1:10">
      <c r="A3232" t="s">
        <v>4</v>
      </c>
      <c r="B3232" s="4" t="s">
        <v>5</v>
      </c>
      <c r="C3232" s="4" t="s">
        <v>11</v>
      </c>
      <c r="D3232" s="4" t="s">
        <v>11</v>
      </c>
      <c r="E3232" s="4" t="s">
        <v>12</v>
      </c>
      <c r="F3232" s="4" t="s">
        <v>12</v>
      </c>
      <c r="G3232" s="4" t="s">
        <v>12</v>
      </c>
      <c r="H3232" s="4" t="s">
        <v>12</v>
      </c>
      <c r="I3232" s="4" t="s">
        <v>7</v>
      </c>
      <c r="J3232" s="4" t="s">
        <v>11</v>
      </c>
    </row>
    <row r="3233" spans="1:10">
      <c r="A3233" t="n">
        <v>28204</v>
      </c>
      <c r="B3233" s="40" t="n">
        <v>55</v>
      </c>
      <c r="C3233" s="7" t="n">
        <v>7032</v>
      </c>
      <c r="D3233" s="7" t="n">
        <v>65024</v>
      </c>
      <c r="E3233" s="7" t="n">
        <v>0</v>
      </c>
      <c r="F3233" s="7" t="n">
        <v>0</v>
      </c>
      <c r="G3233" s="7" t="n">
        <v>100</v>
      </c>
      <c r="H3233" s="7" t="n">
        <v>4</v>
      </c>
      <c r="I3233" s="7" t="n">
        <v>2</v>
      </c>
      <c r="J3233" s="7" t="n">
        <v>0</v>
      </c>
    </row>
    <row r="3234" spans="1:10">
      <c r="A3234" t="s">
        <v>4</v>
      </c>
      <c r="B3234" s="4" t="s">
        <v>5</v>
      </c>
      <c r="C3234" s="4" t="s">
        <v>11</v>
      </c>
      <c r="D3234" s="4" t="s">
        <v>11</v>
      </c>
      <c r="E3234" s="4" t="s">
        <v>12</v>
      </c>
      <c r="F3234" s="4" t="s">
        <v>12</v>
      </c>
      <c r="G3234" s="4" t="s">
        <v>12</v>
      </c>
      <c r="H3234" s="4" t="s">
        <v>12</v>
      </c>
      <c r="I3234" s="4" t="s">
        <v>7</v>
      </c>
      <c r="J3234" s="4" t="s">
        <v>11</v>
      </c>
    </row>
    <row r="3235" spans="1:10">
      <c r="A3235" t="n">
        <v>28228</v>
      </c>
      <c r="B3235" s="40" t="n">
        <v>55</v>
      </c>
      <c r="C3235" s="7" t="n">
        <v>7030</v>
      </c>
      <c r="D3235" s="7" t="n">
        <v>65024</v>
      </c>
      <c r="E3235" s="7" t="n">
        <v>0</v>
      </c>
      <c r="F3235" s="7" t="n">
        <v>0</v>
      </c>
      <c r="G3235" s="7" t="n">
        <v>100</v>
      </c>
      <c r="H3235" s="7" t="n">
        <v>4</v>
      </c>
      <c r="I3235" s="7" t="n">
        <v>2</v>
      </c>
      <c r="J3235" s="7" t="n">
        <v>0</v>
      </c>
    </row>
    <row r="3236" spans="1:10">
      <c r="A3236" t="s">
        <v>4</v>
      </c>
      <c r="B3236" s="4" t="s">
        <v>5</v>
      </c>
      <c r="C3236" s="4" t="s">
        <v>11</v>
      </c>
    </row>
    <row r="3237" spans="1:10">
      <c r="A3237" t="n">
        <v>28252</v>
      </c>
      <c r="B3237" s="25" t="n">
        <v>16</v>
      </c>
      <c r="C3237" s="7" t="n">
        <v>500</v>
      </c>
    </row>
    <row r="3238" spans="1:10">
      <c r="A3238" t="s">
        <v>4</v>
      </c>
      <c r="B3238" s="4" t="s">
        <v>5</v>
      </c>
      <c r="C3238" s="4" t="s">
        <v>7</v>
      </c>
      <c r="D3238" s="4" t="s">
        <v>11</v>
      </c>
    </row>
    <row r="3239" spans="1:10">
      <c r="A3239" t="n">
        <v>28255</v>
      </c>
      <c r="B3239" s="18" t="n">
        <v>58</v>
      </c>
      <c r="C3239" s="7" t="n">
        <v>255</v>
      </c>
      <c r="D3239" s="7" t="n">
        <v>0</v>
      </c>
    </row>
    <row r="3240" spans="1:10">
      <c r="A3240" t="s">
        <v>4</v>
      </c>
      <c r="B3240" s="4" t="s">
        <v>5</v>
      </c>
      <c r="C3240" s="4" t="s">
        <v>11</v>
      </c>
    </row>
    <row r="3241" spans="1:10">
      <c r="A3241" t="n">
        <v>28259</v>
      </c>
      <c r="B3241" s="25" t="n">
        <v>16</v>
      </c>
      <c r="C3241" s="7" t="n">
        <v>500</v>
      </c>
    </row>
    <row r="3242" spans="1:10">
      <c r="A3242" t="s">
        <v>4</v>
      </c>
      <c r="B3242" s="4" t="s">
        <v>5</v>
      </c>
      <c r="C3242" s="4" t="s">
        <v>7</v>
      </c>
      <c r="D3242" s="4" t="s">
        <v>11</v>
      </c>
      <c r="E3242" s="4" t="s">
        <v>7</v>
      </c>
    </row>
    <row r="3243" spans="1:10">
      <c r="A3243" t="n">
        <v>28262</v>
      </c>
      <c r="B3243" s="26" t="n">
        <v>39</v>
      </c>
      <c r="C3243" s="7" t="n">
        <v>13</v>
      </c>
      <c r="D3243" s="7" t="n">
        <v>65533</v>
      </c>
      <c r="E3243" s="7" t="n">
        <v>104</v>
      </c>
    </row>
    <row r="3244" spans="1:10">
      <c r="A3244" t="s">
        <v>4</v>
      </c>
      <c r="B3244" s="4" t="s">
        <v>5</v>
      </c>
      <c r="C3244" s="4" t="s">
        <v>7</v>
      </c>
      <c r="D3244" s="4" t="s">
        <v>11</v>
      </c>
      <c r="E3244" s="4" t="s">
        <v>7</v>
      </c>
    </row>
    <row r="3245" spans="1:10">
      <c r="A3245" t="n">
        <v>28267</v>
      </c>
      <c r="B3245" s="26" t="n">
        <v>39</v>
      </c>
      <c r="C3245" s="7" t="n">
        <v>13</v>
      </c>
      <c r="D3245" s="7" t="n">
        <v>65533</v>
      </c>
      <c r="E3245" s="7" t="n">
        <v>105</v>
      </c>
    </row>
    <row r="3246" spans="1:10">
      <c r="A3246" t="s">
        <v>4</v>
      </c>
      <c r="B3246" s="4" t="s">
        <v>5</v>
      </c>
      <c r="C3246" s="4" t="s">
        <v>7</v>
      </c>
      <c r="D3246" s="4" t="s">
        <v>11</v>
      </c>
      <c r="E3246" s="4" t="s">
        <v>12</v>
      </c>
      <c r="F3246" s="4" t="s">
        <v>11</v>
      </c>
      <c r="G3246" s="4" t="s">
        <v>13</v>
      </c>
      <c r="H3246" s="4" t="s">
        <v>13</v>
      </c>
      <c r="I3246" s="4" t="s">
        <v>11</v>
      </c>
      <c r="J3246" s="4" t="s">
        <v>11</v>
      </c>
      <c r="K3246" s="4" t="s">
        <v>13</v>
      </c>
      <c r="L3246" s="4" t="s">
        <v>13</v>
      </c>
      <c r="M3246" s="4" t="s">
        <v>13</v>
      </c>
      <c r="N3246" s="4" t="s">
        <v>13</v>
      </c>
      <c r="O3246" s="4" t="s">
        <v>8</v>
      </c>
    </row>
    <row r="3247" spans="1:10">
      <c r="A3247" t="n">
        <v>28272</v>
      </c>
      <c r="B3247" s="9" t="n">
        <v>50</v>
      </c>
      <c r="C3247" s="7" t="n">
        <v>0</v>
      </c>
      <c r="D3247" s="7" t="n">
        <v>2244</v>
      </c>
      <c r="E3247" s="7" t="n">
        <v>1</v>
      </c>
      <c r="F3247" s="7" t="n">
        <v>100</v>
      </c>
      <c r="G3247" s="7" t="n">
        <v>0</v>
      </c>
      <c r="H3247" s="7" t="n">
        <v>0</v>
      </c>
      <c r="I3247" s="7" t="n">
        <v>0</v>
      </c>
      <c r="J3247" s="7" t="n">
        <v>65533</v>
      </c>
      <c r="K3247" s="7" t="n">
        <v>0</v>
      </c>
      <c r="L3247" s="7" t="n">
        <v>0</v>
      </c>
      <c r="M3247" s="7" t="n">
        <v>0</v>
      </c>
      <c r="N3247" s="7" t="n">
        <v>0</v>
      </c>
      <c r="O3247" s="7" t="s">
        <v>14</v>
      </c>
    </row>
    <row r="3248" spans="1:10">
      <c r="A3248" t="s">
        <v>4</v>
      </c>
      <c r="B3248" s="4" t="s">
        <v>5</v>
      </c>
      <c r="C3248" s="4" t="s">
        <v>7</v>
      </c>
      <c r="D3248" s="4" t="s">
        <v>11</v>
      </c>
    </row>
    <row r="3249" spans="1:15">
      <c r="A3249" t="n">
        <v>28311</v>
      </c>
      <c r="B3249" s="9" t="n">
        <v>50</v>
      </c>
      <c r="C3249" s="7" t="n">
        <v>2</v>
      </c>
      <c r="D3249" s="7" t="n">
        <v>2244</v>
      </c>
    </row>
    <row r="3250" spans="1:15">
      <c r="A3250" t="s">
        <v>4</v>
      </c>
      <c r="B3250" s="4" t="s">
        <v>5</v>
      </c>
      <c r="C3250" s="4" t="s">
        <v>7</v>
      </c>
      <c r="D3250" s="4" t="s">
        <v>12</v>
      </c>
      <c r="E3250" s="4" t="s">
        <v>11</v>
      </c>
      <c r="F3250" s="4" t="s">
        <v>7</v>
      </c>
    </row>
    <row r="3251" spans="1:15">
      <c r="A3251" t="n">
        <v>28315</v>
      </c>
      <c r="B3251" s="43" t="n">
        <v>49</v>
      </c>
      <c r="C3251" s="7" t="n">
        <v>3</v>
      </c>
      <c r="D3251" s="7" t="n">
        <v>1</v>
      </c>
      <c r="E3251" s="7" t="n">
        <v>1000</v>
      </c>
      <c r="F3251" s="7" t="n">
        <v>0</v>
      </c>
    </row>
    <row r="3252" spans="1:15">
      <c r="A3252" t="s">
        <v>4</v>
      </c>
      <c r="B3252" s="4" t="s">
        <v>5</v>
      </c>
      <c r="C3252" s="4" t="s">
        <v>7</v>
      </c>
      <c r="D3252" s="4" t="s">
        <v>11</v>
      </c>
      <c r="E3252" s="4" t="s">
        <v>7</v>
      </c>
    </row>
    <row r="3253" spans="1:15">
      <c r="A3253" t="n">
        <v>28324</v>
      </c>
      <c r="B3253" s="26" t="n">
        <v>39</v>
      </c>
      <c r="C3253" s="7" t="n">
        <v>11</v>
      </c>
      <c r="D3253" s="7" t="n">
        <v>65533</v>
      </c>
      <c r="E3253" s="7" t="n">
        <v>203</v>
      </c>
    </row>
    <row r="3254" spans="1:15">
      <c r="A3254" t="s">
        <v>4</v>
      </c>
      <c r="B3254" s="4" t="s">
        <v>5</v>
      </c>
      <c r="C3254" s="4" t="s">
        <v>7</v>
      </c>
      <c r="D3254" s="4" t="s">
        <v>11</v>
      </c>
      <c r="E3254" s="4" t="s">
        <v>7</v>
      </c>
    </row>
    <row r="3255" spans="1:15">
      <c r="A3255" t="n">
        <v>28329</v>
      </c>
      <c r="B3255" s="26" t="n">
        <v>39</v>
      </c>
      <c r="C3255" s="7" t="n">
        <v>11</v>
      </c>
      <c r="D3255" s="7" t="n">
        <v>65533</v>
      </c>
      <c r="E3255" s="7" t="n">
        <v>204</v>
      </c>
    </row>
    <row r="3256" spans="1:15">
      <c r="A3256" t="s">
        <v>4</v>
      </c>
      <c r="B3256" s="4" t="s">
        <v>5</v>
      </c>
      <c r="C3256" s="4" t="s">
        <v>7</v>
      </c>
      <c r="D3256" s="4" t="s">
        <v>11</v>
      </c>
      <c r="E3256" s="4" t="s">
        <v>7</v>
      </c>
    </row>
    <row r="3257" spans="1:15">
      <c r="A3257" t="n">
        <v>28334</v>
      </c>
      <c r="B3257" s="26" t="n">
        <v>39</v>
      </c>
      <c r="C3257" s="7" t="n">
        <v>11</v>
      </c>
      <c r="D3257" s="7" t="n">
        <v>65533</v>
      </c>
      <c r="E3257" s="7" t="n">
        <v>205</v>
      </c>
    </row>
    <row r="3258" spans="1:15">
      <c r="A3258" t="s">
        <v>4</v>
      </c>
      <c r="B3258" s="4" t="s">
        <v>5</v>
      </c>
      <c r="C3258" s="4" t="s">
        <v>7</v>
      </c>
      <c r="D3258" s="4" t="s">
        <v>11</v>
      </c>
      <c r="E3258" s="4" t="s">
        <v>7</v>
      </c>
    </row>
    <row r="3259" spans="1:15">
      <c r="A3259" t="n">
        <v>28339</v>
      </c>
      <c r="B3259" s="26" t="n">
        <v>39</v>
      </c>
      <c r="C3259" s="7" t="n">
        <v>11</v>
      </c>
      <c r="D3259" s="7" t="n">
        <v>65533</v>
      </c>
      <c r="E3259" s="7" t="n">
        <v>206</v>
      </c>
    </row>
    <row r="3260" spans="1:15">
      <c r="A3260" t="s">
        <v>4</v>
      </c>
      <c r="B3260" s="4" t="s">
        <v>5</v>
      </c>
      <c r="C3260" s="4" t="s">
        <v>7</v>
      </c>
      <c r="D3260" s="4" t="s">
        <v>11</v>
      </c>
      <c r="E3260" s="4" t="s">
        <v>7</v>
      </c>
    </row>
    <row r="3261" spans="1:15">
      <c r="A3261" t="n">
        <v>28344</v>
      </c>
      <c r="B3261" s="26" t="n">
        <v>39</v>
      </c>
      <c r="C3261" s="7" t="n">
        <v>11</v>
      </c>
      <c r="D3261" s="7" t="n">
        <v>65533</v>
      </c>
      <c r="E3261" s="7" t="n">
        <v>207</v>
      </c>
    </row>
    <row r="3262" spans="1:15">
      <c r="A3262" t="s">
        <v>4</v>
      </c>
      <c r="B3262" s="4" t="s">
        <v>5</v>
      </c>
      <c r="C3262" s="4" t="s">
        <v>7</v>
      </c>
      <c r="D3262" s="4" t="s">
        <v>11</v>
      </c>
      <c r="E3262" s="4" t="s">
        <v>7</v>
      </c>
    </row>
    <row r="3263" spans="1:15">
      <c r="A3263" t="n">
        <v>28349</v>
      </c>
      <c r="B3263" s="26" t="n">
        <v>39</v>
      </c>
      <c r="C3263" s="7" t="n">
        <v>11</v>
      </c>
      <c r="D3263" s="7" t="n">
        <v>65533</v>
      </c>
      <c r="E3263" s="7" t="n">
        <v>208</v>
      </c>
    </row>
    <row r="3264" spans="1:15">
      <c r="A3264" t="s">
        <v>4</v>
      </c>
      <c r="B3264" s="4" t="s">
        <v>5</v>
      </c>
      <c r="C3264" s="4" t="s">
        <v>7</v>
      </c>
      <c r="D3264" s="4" t="s">
        <v>11</v>
      </c>
      <c r="E3264" s="4" t="s">
        <v>7</v>
      </c>
    </row>
    <row r="3265" spans="1:6">
      <c r="A3265" t="n">
        <v>28354</v>
      </c>
      <c r="B3265" s="26" t="n">
        <v>39</v>
      </c>
      <c r="C3265" s="7" t="n">
        <v>11</v>
      </c>
      <c r="D3265" s="7" t="n">
        <v>65533</v>
      </c>
      <c r="E3265" s="7" t="n">
        <v>209</v>
      </c>
    </row>
    <row r="3266" spans="1:6">
      <c r="A3266" t="s">
        <v>4</v>
      </c>
      <c r="B3266" s="4" t="s">
        <v>5</v>
      </c>
      <c r="C3266" s="4" t="s">
        <v>7</v>
      </c>
      <c r="D3266" s="4" t="s">
        <v>11</v>
      </c>
      <c r="E3266" s="4" t="s">
        <v>7</v>
      </c>
    </row>
    <row r="3267" spans="1:6">
      <c r="A3267" t="n">
        <v>28359</v>
      </c>
      <c r="B3267" s="26" t="n">
        <v>39</v>
      </c>
      <c r="C3267" s="7" t="n">
        <v>11</v>
      </c>
      <c r="D3267" s="7" t="n">
        <v>65533</v>
      </c>
      <c r="E3267" s="7" t="n">
        <v>210</v>
      </c>
    </row>
    <row r="3268" spans="1:6">
      <c r="A3268" t="s">
        <v>4</v>
      </c>
      <c r="B3268" s="4" t="s">
        <v>5</v>
      </c>
      <c r="C3268" s="4" t="s">
        <v>7</v>
      </c>
      <c r="D3268" s="4" t="s">
        <v>11</v>
      </c>
      <c r="E3268" s="4" t="s">
        <v>7</v>
      </c>
    </row>
    <row r="3269" spans="1:6">
      <c r="A3269" t="n">
        <v>28364</v>
      </c>
      <c r="B3269" s="26" t="n">
        <v>39</v>
      </c>
      <c r="C3269" s="7" t="n">
        <v>11</v>
      </c>
      <c r="D3269" s="7" t="n">
        <v>65533</v>
      </c>
      <c r="E3269" s="7" t="n">
        <v>211</v>
      </c>
    </row>
    <row r="3270" spans="1:6">
      <c r="A3270" t="s">
        <v>4</v>
      </c>
      <c r="B3270" s="4" t="s">
        <v>5</v>
      </c>
      <c r="C3270" s="4" t="s">
        <v>7</v>
      </c>
      <c r="D3270" s="4" t="s">
        <v>11</v>
      </c>
      <c r="E3270" s="4" t="s">
        <v>7</v>
      </c>
    </row>
    <row r="3271" spans="1:6">
      <c r="A3271" t="n">
        <v>28369</v>
      </c>
      <c r="B3271" s="26" t="n">
        <v>39</v>
      </c>
      <c r="C3271" s="7" t="n">
        <v>11</v>
      </c>
      <c r="D3271" s="7" t="n">
        <v>65533</v>
      </c>
      <c r="E3271" s="7" t="n">
        <v>212</v>
      </c>
    </row>
    <row r="3272" spans="1:6">
      <c r="A3272" t="s">
        <v>4</v>
      </c>
      <c r="B3272" s="4" t="s">
        <v>5</v>
      </c>
      <c r="C3272" s="4" t="s">
        <v>7</v>
      </c>
      <c r="D3272" s="4" t="s">
        <v>11</v>
      </c>
      <c r="E3272" s="4" t="s">
        <v>7</v>
      </c>
    </row>
    <row r="3273" spans="1:6">
      <c r="A3273" t="n">
        <v>28374</v>
      </c>
      <c r="B3273" s="26" t="n">
        <v>39</v>
      </c>
      <c r="C3273" s="7" t="n">
        <v>11</v>
      </c>
      <c r="D3273" s="7" t="n">
        <v>65533</v>
      </c>
      <c r="E3273" s="7" t="n">
        <v>213</v>
      </c>
    </row>
    <row r="3274" spans="1:6">
      <c r="A3274" t="s">
        <v>4</v>
      </c>
      <c r="B3274" s="4" t="s">
        <v>5</v>
      </c>
      <c r="C3274" s="4" t="s">
        <v>7</v>
      </c>
      <c r="D3274" s="4" t="s">
        <v>11</v>
      </c>
      <c r="E3274" s="4" t="s">
        <v>7</v>
      </c>
    </row>
    <row r="3275" spans="1:6">
      <c r="A3275" t="n">
        <v>28379</v>
      </c>
      <c r="B3275" s="26" t="n">
        <v>39</v>
      </c>
      <c r="C3275" s="7" t="n">
        <v>11</v>
      </c>
      <c r="D3275" s="7" t="n">
        <v>65533</v>
      </c>
      <c r="E3275" s="7" t="n">
        <v>214</v>
      </c>
    </row>
    <row r="3276" spans="1:6">
      <c r="A3276" t="s">
        <v>4</v>
      </c>
      <c r="B3276" s="4" t="s">
        <v>5</v>
      </c>
      <c r="C3276" s="4" t="s">
        <v>7</v>
      </c>
      <c r="D3276" s="4" t="s">
        <v>11</v>
      </c>
      <c r="E3276" s="4" t="s">
        <v>7</v>
      </c>
    </row>
    <row r="3277" spans="1:6">
      <c r="A3277" t="n">
        <v>28384</v>
      </c>
      <c r="B3277" s="26" t="n">
        <v>39</v>
      </c>
      <c r="C3277" s="7" t="n">
        <v>11</v>
      </c>
      <c r="D3277" s="7" t="n">
        <v>65533</v>
      </c>
      <c r="E3277" s="7" t="n">
        <v>215</v>
      </c>
    </row>
    <row r="3278" spans="1:6">
      <c r="A3278" t="s">
        <v>4</v>
      </c>
      <c r="B3278" s="4" t="s">
        <v>5</v>
      </c>
      <c r="C3278" s="4" t="s">
        <v>7</v>
      </c>
      <c r="D3278" s="4" t="s">
        <v>11</v>
      </c>
      <c r="E3278" s="4" t="s">
        <v>7</v>
      </c>
    </row>
    <row r="3279" spans="1:6">
      <c r="A3279" t="n">
        <v>28389</v>
      </c>
      <c r="B3279" s="26" t="n">
        <v>39</v>
      </c>
      <c r="C3279" s="7" t="n">
        <v>11</v>
      </c>
      <c r="D3279" s="7" t="n">
        <v>65533</v>
      </c>
      <c r="E3279" s="7" t="n">
        <v>216</v>
      </c>
    </row>
    <row r="3280" spans="1:6">
      <c r="A3280" t="s">
        <v>4</v>
      </c>
      <c r="B3280" s="4" t="s">
        <v>5</v>
      </c>
      <c r="C3280" s="4" t="s">
        <v>7</v>
      </c>
      <c r="D3280" s="4" t="s">
        <v>11</v>
      </c>
      <c r="E3280" s="4" t="s">
        <v>7</v>
      </c>
    </row>
    <row r="3281" spans="1:5">
      <c r="A3281" t="n">
        <v>28394</v>
      </c>
      <c r="B3281" s="26" t="n">
        <v>39</v>
      </c>
      <c r="C3281" s="7" t="n">
        <v>11</v>
      </c>
      <c r="D3281" s="7" t="n">
        <v>65533</v>
      </c>
      <c r="E3281" s="7" t="n">
        <v>217</v>
      </c>
    </row>
    <row r="3282" spans="1:5">
      <c r="A3282" t="s">
        <v>4</v>
      </c>
      <c r="B3282" s="4" t="s">
        <v>5</v>
      </c>
      <c r="C3282" s="4" t="s">
        <v>7</v>
      </c>
      <c r="D3282" s="4" t="s">
        <v>11</v>
      </c>
      <c r="E3282" s="4" t="s">
        <v>7</v>
      </c>
    </row>
    <row r="3283" spans="1:5">
      <c r="A3283" t="n">
        <v>28399</v>
      </c>
      <c r="B3283" s="26" t="n">
        <v>39</v>
      </c>
      <c r="C3283" s="7" t="n">
        <v>11</v>
      </c>
      <c r="D3283" s="7" t="n">
        <v>65533</v>
      </c>
      <c r="E3283" s="7" t="n">
        <v>218</v>
      </c>
    </row>
    <row r="3284" spans="1:5">
      <c r="A3284" t="s">
        <v>4</v>
      </c>
      <c r="B3284" s="4" t="s">
        <v>5</v>
      </c>
      <c r="C3284" s="4" t="s">
        <v>7</v>
      </c>
      <c r="D3284" s="4" t="s">
        <v>11</v>
      </c>
      <c r="E3284" s="4" t="s">
        <v>7</v>
      </c>
    </row>
    <row r="3285" spans="1:5">
      <c r="A3285" t="n">
        <v>28404</v>
      </c>
      <c r="B3285" s="26" t="n">
        <v>39</v>
      </c>
      <c r="C3285" s="7" t="n">
        <v>11</v>
      </c>
      <c r="D3285" s="7" t="n">
        <v>65533</v>
      </c>
      <c r="E3285" s="7" t="n">
        <v>219</v>
      </c>
    </row>
    <row r="3286" spans="1:5">
      <c r="A3286" t="s">
        <v>4</v>
      </c>
      <c r="B3286" s="4" t="s">
        <v>5</v>
      </c>
      <c r="C3286" s="4" t="s">
        <v>7</v>
      </c>
      <c r="D3286" s="4" t="s">
        <v>11</v>
      </c>
      <c r="E3286" s="4" t="s">
        <v>7</v>
      </c>
    </row>
    <row r="3287" spans="1:5">
      <c r="A3287" t="n">
        <v>28409</v>
      </c>
      <c r="B3287" s="26" t="n">
        <v>39</v>
      </c>
      <c r="C3287" s="7" t="n">
        <v>11</v>
      </c>
      <c r="D3287" s="7" t="n">
        <v>65533</v>
      </c>
      <c r="E3287" s="7" t="n">
        <v>220</v>
      </c>
    </row>
    <row r="3288" spans="1:5">
      <c r="A3288" t="s">
        <v>4</v>
      </c>
      <c r="B3288" s="4" t="s">
        <v>5</v>
      </c>
      <c r="C3288" s="4" t="s">
        <v>7</v>
      </c>
      <c r="D3288" s="4" t="s">
        <v>11</v>
      </c>
      <c r="E3288" s="4" t="s">
        <v>7</v>
      </c>
    </row>
    <row r="3289" spans="1:5">
      <c r="A3289" t="n">
        <v>28414</v>
      </c>
      <c r="B3289" s="26" t="n">
        <v>39</v>
      </c>
      <c r="C3289" s="7" t="n">
        <v>11</v>
      </c>
      <c r="D3289" s="7" t="n">
        <v>65533</v>
      </c>
      <c r="E3289" s="7" t="n">
        <v>221</v>
      </c>
    </row>
    <row r="3290" spans="1:5">
      <c r="A3290" t="s">
        <v>4</v>
      </c>
      <c r="B3290" s="4" t="s">
        <v>5</v>
      </c>
      <c r="C3290" s="4" t="s">
        <v>13</v>
      </c>
    </row>
    <row r="3291" spans="1:5">
      <c r="A3291" t="n">
        <v>28419</v>
      </c>
      <c r="B3291" s="55" t="n">
        <v>15</v>
      </c>
      <c r="C3291" s="7" t="n">
        <v>2097152</v>
      </c>
    </row>
    <row r="3292" spans="1:5">
      <c r="A3292" t="s">
        <v>4</v>
      </c>
      <c r="B3292" s="4" t="s">
        <v>5</v>
      </c>
      <c r="C3292" s="4" t="s">
        <v>11</v>
      </c>
      <c r="D3292" s="4" t="s">
        <v>7</v>
      </c>
      <c r="E3292" s="4" t="s">
        <v>7</v>
      </c>
      <c r="F3292" s="4" t="s">
        <v>8</v>
      </c>
    </row>
    <row r="3293" spans="1:5">
      <c r="A3293" t="n">
        <v>28424</v>
      </c>
      <c r="B3293" s="19" t="n">
        <v>47</v>
      </c>
      <c r="C3293" s="7" t="n">
        <v>30</v>
      </c>
      <c r="D3293" s="7" t="n">
        <v>0</v>
      </c>
      <c r="E3293" s="7" t="n">
        <v>0</v>
      </c>
      <c r="F3293" s="7" t="s">
        <v>287</v>
      </c>
    </row>
    <row r="3294" spans="1:5">
      <c r="A3294" t="s">
        <v>4</v>
      </c>
      <c r="B3294" s="4" t="s">
        <v>5</v>
      </c>
      <c r="C3294" s="4" t="s">
        <v>11</v>
      </c>
      <c r="D3294" s="4" t="s">
        <v>7</v>
      </c>
      <c r="E3294" s="4" t="s">
        <v>7</v>
      </c>
      <c r="F3294" s="4" t="s">
        <v>8</v>
      </c>
    </row>
    <row r="3295" spans="1:5">
      <c r="A3295" t="n">
        <v>28446</v>
      </c>
      <c r="B3295" s="19" t="n">
        <v>47</v>
      </c>
      <c r="C3295" s="7" t="n">
        <v>95</v>
      </c>
      <c r="D3295" s="7" t="n">
        <v>0</v>
      </c>
      <c r="E3295" s="7" t="n">
        <v>0</v>
      </c>
      <c r="F3295" s="7" t="s">
        <v>287</v>
      </c>
    </row>
    <row r="3296" spans="1:5">
      <c r="A3296" t="s">
        <v>4</v>
      </c>
      <c r="B3296" s="4" t="s">
        <v>5</v>
      </c>
      <c r="C3296" s="4" t="s">
        <v>11</v>
      </c>
      <c r="D3296" s="4" t="s">
        <v>7</v>
      </c>
      <c r="E3296" s="4" t="s">
        <v>7</v>
      </c>
      <c r="F3296" s="4" t="s">
        <v>8</v>
      </c>
    </row>
    <row r="3297" spans="1:6">
      <c r="A3297" t="n">
        <v>28468</v>
      </c>
      <c r="B3297" s="19" t="n">
        <v>47</v>
      </c>
      <c r="C3297" s="7" t="n">
        <v>118</v>
      </c>
      <c r="D3297" s="7" t="n">
        <v>0</v>
      </c>
      <c r="E3297" s="7" t="n">
        <v>0</v>
      </c>
      <c r="F3297" s="7" t="s">
        <v>287</v>
      </c>
    </row>
    <row r="3298" spans="1:6">
      <c r="A3298" t="s">
        <v>4</v>
      </c>
      <c r="B3298" s="4" t="s">
        <v>5</v>
      </c>
      <c r="C3298" s="4" t="s">
        <v>11</v>
      </c>
      <c r="D3298" s="4" t="s">
        <v>7</v>
      </c>
      <c r="E3298" s="4" t="s">
        <v>7</v>
      </c>
      <c r="F3298" s="4" t="s">
        <v>8</v>
      </c>
    </row>
    <row r="3299" spans="1:6">
      <c r="A3299" t="n">
        <v>28490</v>
      </c>
      <c r="B3299" s="19" t="n">
        <v>47</v>
      </c>
      <c r="C3299" s="7" t="n">
        <v>100</v>
      </c>
      <c r="D3299" s="7" t="n">
        <v>0</v>
      </c>
      <c r="E3299" s="7" t="n">
        <v>0</v>
      </c>
      <c r="F3299" s="7" t="s">
        <v>287</v>
      </c>
    </row>
    <row r="3300" spans="1:6">
      <c r="A3300" t="s">
        <v>4</v>
      </c>
      <c r="B3300" s="4" t="s">
        <v>5</v>
      </c>
      <c r="C3300" s="4" t="s">
        <v>11</v>
      </c>
      <c r="D3300" s="4" t="s">
        <v>7</v>
      </c>
      <c r="E3300" s="4" t="s">
        <v>7</v>
      </c>
      <c r="F3300" s="4" t="s">
        <v>8</v>
      </c>
    </row>
    <row r="3301" spans="1:6">
      <c r="A3301" t="n">
        <v>28512</v>
      </c>
      <c r="B3301" s="19" t="n">
        <v>47</v>
      </c>
      <c r="C3301" s="7" t="n">
        <v>110</v>
      </c>
      <c r="D3301" s="7" t="n">
        <v>0</v>
      </c>
      <c r="E3301" s="7" t="n">
        <v>0</v>
      </c>
      <c r="F3301" s="7" t="s">
        <v>287</v>
      </c>
    </row>
    <row r="3302" spans="1:6">
      <c r="A3302" t="s">
        <v>4</v>
      </c>
      <c r="B3302" s="4" t="s">
        <v>5</v>
      </c>
      <c r="C3302" s="4" t="s">
        <v>11</v>
      </c>
      <c r="D3302" s="4" t="s">
        <v>7</v>
      </c>
      <c r="E3302" s="4" t="s">
        <v>7</v>
      </c>
      <c r="F3302" s="4" t="s">
        <v>8</v>
      </c>
    </row>
    <row r="3303" spans="1:6">
      <c r="A3303" t="n">
        <v>28534</v>
      </c>
      <c r="B3303" s="19" t="n">
        <v>47</v>
      </c>
      <c r="C3303" s="7" t="n">
        <v>119</v>
      </c>
      <c r="D3303" s="7" t="n">
        <v>0</v>
      </c>
      <c r="E3303" s="7" t="n">
        <v>0</v>
      </c>
      <c r="F3303" s="7" t="s">
        <v>287</v>
      </c>
    </row>
    <row r="3304" spans="1:6">
      <c r="A3304" t="s">
        <v>4</v>
      </c>
      <c r="B3304" s="4" t="s">
        <v>5</v>
      </c>
      <c r="C3304" s="4" t="s">
        <v>11</v>
      </c>
      <c r="D3304" s="4" t="s">
        <v>7</v>
      </c>
      <c r="E3304" s="4" t="s">
        <v>7</v>
      </c>
      <c r="F3304" s="4" t="s">
        <v>8</v>
      </c>
    </row>
    <row r="3305" spans="1:6">
      <c r="A3305" t="n">
        <v>28556</v>
      </c>
      <c r="B3305" s="19" t="n">
        <v>47</v>
      </c>
      <c r="C3305" s="7" t="n">
        <v>120</v>
      </c>
      <c r="D3305" s="7" t="n">
        <v>0</v>
      </c>
      <c r="E3305" s="7" t="n">
        <v>0</v>
      </c>
      <c r="F3305" s="7" t="s">
        <v>287</v>
      </c>
    </row>
    <row r="3306" spans="1:6">
      <c r="A3306" t="s">
        <v>4</v>
      </c>
      <c r="B3306" s="4" t="s">
        <v>5</v>
      </c>
      <c r="C3306" s="4" t="s">
        <v>11</v>
      </c>
      <c r="D3306" s="4" t="s">
        <v>7</v>
      </c>
      <c r="E3306" s="4" t="s">
        <v>7</v>
      </c>
      <c r="F3306" s="4" t="s">
        <v>8</v>
      </c>
    </row>
    <row r="3307" spans="1:6">
      <c r="A3307" t="n">
        <v>28578</v>
      </c>
      <c r="B3307" s="19" t="n">
        <v>47</v>
      </c>
      <c r="C3307" s="7" t="n">
        <v>92</v>
      </c>
      <c r="D3307" s="7" t="n">
        <v>0</v>
      </c>
      <c r="E3307" s="7" t="n">
        <v>0</v>
      </c>
      <c r="F3307" s="7" t="s">
        <v>287</v>
      </c>
    </row>
    <row r="3308" spans="1:6">
      <c r="A3308" t="s">
        <v>4</v>
      </c>
      <c r="B3308" s="4" t="s">
        <v>5</v>
      </c>
      <c r="C3308" s="4" t="s">
        <v>11</v>
      </c>
      <c r="D3308" s="4" t="s">
        <v>7</v>
      </c>
      <c r="E3308" s="4" t="s">
        <v>7</v>
      </c>
      <c r="F3308" s="4" t="s">
        <v>8</v>
      </c>
    </row>
    <row r="3309" spans="1:6">
      <c r="A3309" t="n">
        <v>28600</v>
      </c>
      <c r="B3309" s="19" t="n">
        <v>47</v>
      </c>
      <c r="C3309" s="7" t="n">
        <v>101</v>
      </c>
      <c r="D3309" s="7" t="n">
        <v>0</v>
      </c>
      <c r="E3309" s="7" t="n">
        <v>0</v>
      </c>
      <c r="F3309" s="7" t="s">
        <v>287</v>
      </c>
    </row>
    <row r="3310" spans="1:6">
      <c r="A3310" t="s">
        <v>4</v>
      </c>
      <c r="B3310" s="4" t="s">
        <v>5</v>
      </c>
      <c r="C3310" s="4" t="s">
        <v>7</v>
      </c>
      <c r="D3310" s="4" t="s">
        <v>11</v>
      </c>
      <c r="E3310" s="4" t="s">
        <v>7</v>
      </c>
    </row>
    <row r="3311" spans="1:6">
      <c r="A3311" t="n">
        <v>28622</v>
      </c>
      <c r="B3311" s="32" t="n">
        <v>36</v>
      </c>
      <c r="C3311" s="7" t="n">
        <v>9</v>
      </c>
      <c r="D3311" s="7" t="n">
        <v>7033</v>
      </c>
      <c r="E3311" s="7" t="n">
        <v>0</v>
      </c>
    </row>
    <row r="3312" spans="1:6">
      <c r="A3312" t="s">
        <v>4</v>
      </c>
      <c r="B3312" s="4" t="s">
        <v>5</v>
      </c>
      <c r="C3312" s="4" t="s">
        <v>7</v>
      </c>
      <c r="D3312" s="4" t="s">
        <v>11</v>
      </c>
      <c r="E3312" s="4" t="s">
        <v>7</v>
      </c>
    </row>
    <row r="3313" spans="1:6">
      <c r="A3313" t="n">
        <v>28627</v>
      </c>
      <c r="B3313" s="32" t="n">
        <v>36</v>
      </c>
      <c r="C3313" s="7" t="n">
        <v>9</v>
      </c>
      <c r="D3313" s="7" t="n">
        <v>30</v>
      </c>
      <c r="E3313" s="7" t="n">
        <v>0</v>
      </c>
    </row>
    <row r="3314" spans="1:6">
      <c r="A3314" t="s">
        <v>4</v>
      </c>
      <c r="B3314" s="4" t="s">
        <v>5</v>
      </c>
      <c r="C3314" s="4" t="s">
        <v>7</v>
      </c>
      <c r="D3314" s="4" t="s">
        <v>11</v>
      </c>
      <c r="E3314" s="4" t="s">
        <v>7</v>
      </c>
    </row>
    <row r="3315" spans="1:6">
      <c r="A3315" t="n">
        <v>28632</v>
      </c>
      <c r="B3315" s="32" t="n">
        <v>36</v>
      </c>
      <c r="C3315" s="7" t="n">
        <v>9</v>
      </c>
      <c r="D3315" s="7" t="n">
        <v>89</v>
      </c>
      <c r="E3315" s="7" t="n">
        <v>0</v>
      </c>
    </row>
    <row r="3316" spans="1:6">
      <c r="A3316" t="s">
        <v>4</v>
      </c>
      <c r="B3316" s="4" t="s">
        <v>5</v>
      </c>
      <c r="C3316" s="4" t="s">
        <v>7</v>
      </c>
      <c r="D3316" s="4" t="s">
        <v>11</v>
      </c>
      <c r="E3316" s="4" t="s">
        <v>7</v>
      </c>
    </row>
    <row r="3317" spans="1:6">
      <c r="A3317" t="n">
        <v>28637</v>
      </c>
      <c r="B3317" s="32" t="n">
        <v>36</v>
      </c>
      <c r="C3317" s="7" t="n">
        <v>9</v>
      </c>
      <c r="D3317" s="7" t="n">
        <v>118</v>
      </c>
      <c r="E3317" s="7" t="n">
        <v>0</v>
      </c>
    </row>
    <row r="3318" spans="1:6">
      <c r="A3318" t="s">
        <v>4</v>
      </c>
      <c r="B3318" s="4" t="s">
        <v>5</v>
      </c>
      <c r="C3318" s="4" t="s">
        <v>7</v>
      </c>
      <c r="D3318" s="4" t="s">
        <v>11</v>
      </c>
      <c r="E3318" s="4" t="s">
        <v>7</v>
      </c>
    </row>
    <row r="3319" spans="1:6">
      <c r="A3319" t="n">
        <v>28642</v>
      </c>
      <c r="B3319" s="32" t="n">
        <v>36</v>
      </c>
      <c r="C3319" s="7" t="n">
        <v>9</v>
      </c>
      <c r="D3319" s="7" t="n">
        <v>95</v>
      </c>
      <c r="E3319" s="7" t="n">
        <v>0</v>
      </c>
    </row>
    <row r="3320" spans="1:6">
      <c r="A3320" t="s">
        <v>4</v>
      </c>
      <c r="B3320" s="4" t="s">
        <v>5</v>
      </c>
      <c r="C3320" s="4" t="s">
        <v>7</v>
      </c>
      <c r="D3320" s="4" t="s">
        <v>11</v>
      </c>
      <c r="E3320" s="4" t="s">
        <v>7</v>
      </c>
    </row>
    <row r="3321" spans="1:6">
      <c r="A3321" t="n">
        <v>28647</v>
      </c>
      <c r="B3321" s="32" t="n">
        <v>36</v>
      </c>
      <c r="C3321" s="7" t="n">
        <v>9</v>
      </c>
      <c r="D3321" s="7" t="n">
        <v>100</v>
      </c>
      <c r="E3321" s="7" t="n">
        <v>0</v>
      </c>
    </row>
    <row r="3322" spans="1:6">
      <c r="A3322" t="s">
        <v>4</v>
      </c>
      <c r="B3322" s="4" t="s">
        <v>5</v>
      </c>
      <c r="C3322" s="4" t="s">
        <v>7</v>
      </c>
      <c r="D3322" s="4" t="s">
        <v>11</v>
      </c>
      <c r="E3322" s="4" t="s">
        <v>7</v>
      </c>
    </row>
    <row r="3323" spans="1:6">
      <c r="A3323" t="n">
        <v>28652</v>
      </c>
      <c r="B3323" s="32" t="n">
        <v>36</v>
      </c>
      <c r="C3323" s="7" t="n">
        <v>9</v>
      </c>
      <c r="D3323" s="7" t="n">
        <v>88</v>
      </c>
      <c r="E3323" s="7" t="n">
        <v>0</v>
      </c>
    </row>
    <row r="3324" spans="1:6">
      <c r="A3324" t="s">
        <v>4</v>
      </c>
      <c r="B3324" s="4" t="s">
        <v>5</v>
      </c>
      <c r="C3324" s="4" t="s">
        <v>7</v>
      </c>
      <c r="D3324" s="4" t="s">
        <v>11</v>
      </c>
      <c r="E3324" s="4" t="s">
        <v>7</v>
      </c>
    </row>
    <row r="3325" spans="1:6">
      <c r="A3325" t="n">
        <v>28657</v>
      </c>
      <c r="B3325" s="32" t="n">
        <v>36</v>
      </c>
      <c r="C3325" s="7" t="n">
        <v>9</v>
      </c>
      <c r="D3325" s="7" t="n">
        <v>101</v>
      </c>
      <c r="E3325" s="7" t="n">
        <v>0</v>
      </c>
    </row>
    <row r="3326" spans="1:6">
      <c r="A3326" t="s">
        <v>4</v>
      </c>
      <c r="B3326" s="4" t="s">
        <v>5</v>
      </c>
      <c r="C3326" s="4" t="s">
        <v>7</v>
      </c>
      <c r="D3326" s="4" t="s">
        <v>11</v>
      </c>
      <c r="E3326" s="4" t="s">
        <v>7</v>
      </c>
    </row>
    <row r="3327" spans="1:6">
      <c r="A3327" t="n">
        <v>28662</v>
      </c>
      <c r="B3327" s="32" t="n">
        <v>36</v>
      </c>
      <c r="C3327" s="7" t="n">
        <v>9</v>
      </c>
      <c r="D3327" s="7" t="n">
        <v>110</v>
      </c>
      <c r="E3327" s="7" t="n">
        <v>0</v>
      </c>
    </row>
    <row r="3328" spans="1:6">
      <c r="A3328" t="s">
        <v>4</v>
      </c>
      <c r="B3328" s="4" t="s">
        <v>5</v>
      </c>
      <c r="C3328" s="4" t="s">
        <v>7</v>
      </c>
      <c r="D3328" s="4" t="s">
        <v>11</v>
      </c>
      <c r="E3328" s="4" t="s">
        <v>7</v>
      </c>
    </row>
    <row r="3329" spans="1:5">
      <c r="A3329" t="n">
        <v>28667</v>
      </c>
      <c r="B3329" s="32" t="n">
        <v>36</v>
      </c>
      <c r="C3329" s="7" t="n">
        <v>9</v>
      </c>
      <c r="D3329" s="7" t="n">
        <v>119</v>
      </c>
      <c r="E3329" s="7" t="n">
        <v>0</v>
      </c>
    </row>
    <row r="3330" spans="1:5">
      <c r="A3330" t="s">
        <v>4</v>
      </c>
      <c r="B3330" s="4" t="s">
        <v>5</v>
      </c>
      <c r="C3330" s="4" t="s">
        <v>7</v>
      </c>
      <c r="D3330" s="4" t="s">
        <v>11</v>
      </c>
      <c r="E3330" s="4" t="s">
        <v>7</v>
      </c>
    </row>
    <row r="3331" spans="1:5">
      <c r="A3331" t="n">
        <v>28672</v>
      </c>
      <c r="B3331" s="32" t="n">
        <v>36</v>
      </c>
      <c r="C3331" s="7" t="n">
        <v>9</v>
      </c>
      <c r="D3331" s="7" t="n">
        <v>120</v>
      </c>
      <c r="E3331" s="7" t="n">
        <v>0</v>
      </c>
    </row>
    <row r="3332" spans="1:5">
      <c r="A3332" t="s">
        <v>4</v>
      </c>
      <c r="B3332" s="4" t="s">
        <v>5</v>
      </c>
      <c r="C3332" s="4" t="s">
        <v>7</v>
      </c>
      <c r="D3332" s="4" t="s">
        <v>11</v>
      </c>
      <c r="E3332" s="4" t="s">
        <v>7</v>
      </c>
    </row>
    <row r="3333" spans="1:5">
      <c r="A3333" t="n">
        <v>28677</v>
      </c>
      <c r="B3333" s="32" t="n">
        <v>36</v>
      </c>
      <c r="C3333" s="7" t="n">
        <v>9</v>
      </c>
      <c r="D3333" s="7" t="n">
        <v>92</v>
      </c>
      <c r="E3333" s="7" t="n">
        <v>0</v>
      </c>
    </row>
    <row r="3334" spans="1:5">
      <c r="A3334" t="s">
        <v>4</v>
      </c>
      <c r="B3334" s="4" t="s">
        <v>5</v>
      </c>
      <c r="C3334" s="4" t="s">
        <v>7</v>
      </c>
      <c r="D3334" s="4" t="s">
        <v>11</v>
      </c>
      <c r="E3334" s="4" t="s">
        <v>7</v>
      </c>
    </row>
    <row r="3335" spans="1:5">
      <c r="A3335" t="n">
        <v>28682</v>
      </c>
      <c r="B3335" s="32" t="n">
        <v>36</v>
      </c>
      <c r="C3335" s="7" t="n">
        <v>9</v>
      </c>
      <c r="D3335" s="7" t="n">
        <v>86</v>
      </c>
      <c r="E3335" s="7" t="n">
        <v>0</v>
      </c>
    </row>
    <row r="3336" spans="1:5">
      <c r="A3336" t="s">
        <v>4</v>
      </c>
      <c r="B3336" s="4" t="s">
        <v>5</v>
      </c>
      <c r="C3336" s="4" t="s">
        <v>7</v>
      </c>
      <c r="D3336" s="4" t="s">
        <v>11</v>
      </c>
      <c r="E3336" s="4" t="s">
        <v>7</v>
      </c>
    </row>
    <row r="3337" spans="1:5">
      <c r="A3337" t="n">
        <v>28687</v>
      </c>
      <c r="B3337" s="32" t="n">
        <v>36</v>
      </c>
      <c r="C3337" s="7" t="n">
        <v>9</v>
      </c>
      <c r="D3337" s="7" t="n">
        <v>83</v>
      </c>
      <c r="E3337" s="7" t="n">
        <v>0</v>
      </c>
    </row>
    <row r="3338" spans="1:5">
      <c r="A3338" t="s">
        <v>4</v>
      </c>
      <c r="B3338" s="4" t="s">
        <v>5</v>
      </c>
      <c r="C3338" s="4" t="s">
        <v>7</v>
      </c>
      <c r="D3338" s="4" t="s">
        <v>11</v>
      </c>
      <c r="E3338" s="4" t="s">
        <v>7</v>
      </c>
    </row>
    <row r="3339" spans="1:5">
      <c r="A3339" t="n">
        <v>28692</v>
      </c>
      <c r="B3339" s="32" t="n">
        <v>36</v>
      </c>
      <c r="C3339" s="7" t="n">
        <v>9</v>
      </c>
      <c r="D3339" s="7" t="n">
        <v>0</v>
      </c>
      <c r="E3339" s="7" t="n">
        <v>0</v>
      </c>
    </row>
    <row r="3340" spans="1:5">
      <c r="A3340" t="s">
        <v>4</v>
      </c>
      <c r="B3340" s="4" t="s">
        <v>5</v>
      </c>
      <c r="C3340" s="4" t="s">
        <v>7</v>
      </c>
      <c r="D3340" s="4" t="s">
        <v>11</v>
      </c>
      <c r="E3340" s="4" t="s">
        <v>7</v>
      </c>
    </row>
    <row r="3341" spans="1:5">
      <c r="A3341" t="n">
        <v>28697</v>
      </c>
      <c r="B3341" s="32" t="n">
        <v>36</v>
      </c>
      <c r="C3341" s="7" t="n">
        <v>9</v>
      </c>
      <c r="D3341" s="7" t="n">
        <v>999</v>
      </c>
      <c r="E3341" s="7" t="n">
        <v>0</v>
      </c>
    </row>
    <row r="3342" spans="1:5">
      <c r="A3342" t="s">
        <v>4</v>
      </c>
      <c r="B3342" s="4" t="s">
        <v>5</v>
      </c>
      <c r="C3342" s="4" t="s">
        <v>7</v>
      </c>
      <c r="D3342" s="4" t="s">
        <v>11</v>
      </c>
      <c r="E3342" s="4" t="s">
        <v>7</v>
      </c>
    </row>
    <row r="3343" spans="1:5">
      <c r="A3343" t="n">
        <v>28702</v>
      </c>
      <c r="B3343" s="32" t="n">
        <v>36</v>
      </c>
      <c r="C3343" s="7" t="n">
        <v>9</v>
      </c>
      <c r="D3343" s="7" t="n">
        <v>1</v>
      </c>
      <c r="E3343" s="7" t="n">
        <v>0</v>
      </c>
    </row>
    <row r="3344" spans="1:5">
      <c r="A3344" t="s">
        <v>4</v>
      </c>
      <c r="B3344" s="4" t="s">
        <v>5</v>
      </c>
      <c r="C3344" s="4" t="s">
        <v>7</v>
      </c>
      <c r="D3344" s="4" t="s">
        <v>11</v>
      </c>
      <c r="E3344" s="4" t="s">
        <v>7</v>
      </c>
    </row>
    <row r="3345" spans="1:5">
      <c r="A3345" t="n">
        <v>28707</v>
      </c>
      <c r="B3345" s="32" t="n">
        <v>36</v>
      </c>
      <c r="C3345" s="7" t="n">
        <v>9</v>
      </c>
      <c r="D3345" s="7" t="n">
        <v>8</v>
      </c>
      <c r="E3345" s="7" t="n">
        <v>0</v>
      </c>
    </row>
    <row r="3346" spans="1:5">
      <c r="A3346" t="s">
        <v>4</v>
      </c>
      <c r="B3346" s="4" t="s">
        <v>5</v>
      </c>
      <c r="C3346" s="4" t="s">
        <v>7</v>
      </c>
      <c r="D3346" s="4" t="s">
        <v>11</v>
      </c>
      <c r="E3346" s="4" t="s">
        <v>7</v>
      </c>
    </row>
    <row r="3347" spans="1:5">
      <c r="A3347" t="n">
        <v>28712</v>
      </c>
      <c r="B3347" s="32" t="n">
        <v>36</v>
      </c>
      <c r="C3347" s="7" t="n">
        <v>9</v>
      </c>
      <c r="D3347" s="7" t="n">
        <v>4</v>
      </c>
      <c r="E3347" s="7" t="n">
        <v>0</v>
      </c>
    </row>
    <row r="3348" spans="1:5">
      <c r="A3348" t="s">
        <v>4</v>
      </c>
      <c r="B3348" s="4" t="s">
        <v>5</v>
      </c>
      <c r="C3348" s="4" t="s">
        <v>7</v>
      </c>
      <c r="D3348" s="4" t="s">
        <v>11</v>
      </c>
      <c r="E3348" s="4" t="s">
        <v>7</v>
      </c>
    </row>
    <row r="3349" spans="1:5">
      <c r="A3349" t="n">
        <v>28717</v>
      </c>
      <c r="B3349" s="32" t="n">
        <v>36</v>
      </c>
      <c r="C3349" s="7" t="n">
        <v>9</v>
      </c>
      <c r="D3349" s="7" t="n">
        <v>2</v>
      </c>
      <c r="E3349" s="7" t="n">
        <v>0</v>
      </c>
    </row>
    <row r="3350" spans="1:5">
      <c r="A3350" t="s">
        <v>4</v>
      </c>
      <c r="B3350" s="4" t="s">
        <v>5</v>
      </c>
      <c r="C3350" s="4" t="s">
        <v>7</v>
      </c>
      <c r="D3350" s="4" t="s">
        <v>11</v>
      </c>
      <c r="E3350" s="4" t="s">
        <v>7</v>
      </c>
    </row>
    <row r="3351" spans="1:5">
      <c r="A3351" t="n">
        <v>28722</v>
      </c>
      <c r="B3351" s="32" t="n">
        <v>36</v>
      </c>
      <c r="C3351" s="7" t="n">
        <v>9</v>
      </c>
      <c r="D3351" s="7" t="n">
        <v>7</v>
      </c>
      <c r="E3351" s="7" t="n">
        <v>0</v>
      </c>
    </row>
    <row r="3352" spans="1:5">
      <c r="A3352" t="s">
        <v>4</v>
      </c>
      <c r="B3352" s="4" t="s">
        <v>5</v>
      </c>
      <c r="C3352" s="4" t="s">
        <v>7</v>
      </c>
      <c r="D3352" s="4" t="s">
        <v>11</v>
      </c>
      <c r="E3352" s="4" t="s">
        <v>7</v>
      </c>
    </row>
    <row r="3353" spans="1:5">
      <c r="A3353" t="n">
        <v>28727</v>
      </c>
      <c r="B3353" s="32" t="n">
        <v>36</v>
      </c>
      <c r="C3353" s="7" t="n">
        <v>9</v>
      </c>
      <c r="D3353" s="7" t="n">
        <v>11</v>
      </c>
      <c r="E3353" s="7" t="n">
        <v>0</v>
      </c>
    </row>
    <row r="3354" spans="1:5">
      <c r="A3354" t="s">
        <v>4</v>
      </c>
      <c r="B3354" s="4" t="s">
        <v>5</v>
      </c>
      <c r="C3354" s="4" t="s">
        <v>7</v>
      </c>
      <c r="D3354" s="4" t="s">
        <v>11</v>
      </c>
      <c r="E3354" s="4" t="s">
        <v>7</v>
      </c>
    </row>
    <row r="3355" spans="1:5">
      <c r="A3355" t="n">
        <v>28732</v>
      </c>
      <c r="B3355" s="32" t="n">
        <v>36</v>
      </c>
      <c r="C3355" s="7" t="n">
        <v>9</v>
      </c>
      <c r="D3355" s="7" t="n">
        <v>5</v>
      </c>
      <c r="E3355" s="7" t="n">
        <v>0</v>
      </c>
    </row>
    <row r="3356" spans="1:5">
      <c r="A3356" t="s">
        <v>4</v>
      </c>
      <c r="B3356" s="4" t="s">
        <v>5</v>
      </c>
      <c r="C3356" s="4" t="s">
        <v>7</v>
      </c>
      <c r="D3356" s="4" t="s">
        <v>11</v>
      </c>
      <c r="E3356" s="4" t="s">
        <v>7</v>
      </c>
    </row>
    <row r="3357" spans="1:5">
      <c r="A3357" t="n">
        <v>28737</v>
      </c>
      <c r="B3357" s="32" t="n">
        <v>36</v>
      </c>
      <c r="C3357" s="7" t="n">
        <v>9</v>
      </c>
      <c r="D3357" s="7" t="n">
        <v>3</v>
      </c>
      <c r="E3357" s="7" t="n">
        <v>0</v>
      </c>
    </row>
    <row r="3358" spans="1:5">
      <c r="A3358" t="s">
        <v>4</v>
      </c>
      <c r="B3358" s="4" t="s">
        <v>5</v>
      </c>
      <c r="C3358" s="4" t="s">
        <v>7</v>
      </c>
      <c r="D3358" s="4" t="s">
        <v>11</v>
      </c>
      <c r="E3358" s="4" t="s">
        <v>7</v>
      </c>
    </row>
    <row r="3359" spans="1:5">
      <c r="A3359" t="n">
        <v>28742</v>
      </c>
      <c r="B3359" s="32" t="n">
        <v>36</v>
      </c>
      <c r="C3359" s="7" t="n">
        <v>9</v>
      </c>
      <c r="D3359" s="7" t="n">
        <v>6</v>
      </c>
      <c r="E3359" s="7" t="n">
        <v>0</v>
      </c>
    </row>
    <row r="3360" spans="1:5">
      <c r="A3360" t="s">
        <v>4</v>
      </c>
      <c r="B3360" s="4" t="s">
        <v>5</v>
      </c>
      <c r="C3360" s="4" t="s">
        <v>7</v>
      </c>
      <c r="D3360" s="4" t="s">
        <v>11</v>
      </c>
      <c r="E3360" s="4" t="s">
        <v>7</v>
      </c>
    </row>
    <row r="3361" spans="1:5">
      <c r="A3361" t="n">
        <v>28747</v>
      </c>
      <c r="B3361" s="32" t="n">
        <v>36</v>
      </c>
      <c r="C3361" s="7" t="n">
        <v>9</v>
      </c>
      <c r="D3361" s="7" t="n">
        <v>9</v>
      </c>
      <c r="E3361" s="7" t="n">
        <v>0</v>
      </c>
    </row>
    <row r="3362" spans="1:5">
      <c r="A3362" t="s">
        <v>4</v>
      </c>
      <c r="B3362" s="4" t="s">
        <v>5</v>
      </c>
      <c r="C3362" s="4" t="s">
        <v>7</v>
      </c>
      <c r="D3362" s="4" t="s">
        <v>11</v>
      </c>
    </row>
    <row r="3363" spans="1:5">
      <c r="A3363" t="n">
        <v>28752</v>
      </c>
      <c r="B3363" s="8" t="n">
        <v>162</v>
      </c>
      <c r="C3363" s="7" t="n">
        <v>1</v>
      </c>
      <c r="D3363" s="7" t="n">
        <v>0</v>
      </c>
    </row>
    <row r="3364" spans="1:5">
      <c r="A3364" t="s">
        <v>4</v>
      </c>
      <c r="B3364" s="4" t="s">
        <v>5</v>
      </c>
    </row>
    <row r="3365" spans="1:5">
      <c r="A3365" t="n">
        <v>28756</v>
      </c>
      <c r="B3365" s="5" t="n">
        <v>1</v>
      </c>
    </row>
    <row r="3366" spans="1:5" s="3" customFormat="1" customHeight="0">
      <c r="A3366" s="3" t="s">
        <v>2</v>
      </c>
      <c r="B3366" s="3" t="s">
        <v>288</v>
      </c>
    </row>
    <row r="3367" spans="1:5">
      <c r="A3367" t="s">
        <v>4</v>
      </c>
      <c r="B3367" s="4" t="s">
        <v>5</v>
      </c>
      <c r="C3367" s="4" t="s">
        <v>7</v>
      </c>
      <c r="D3367" s="4" t="s">
        <v>13</v>
      </c>
      <c r="E3367" s="4" t="s">
        <v>7</v>
      </c>
      <c r="F3367" s="4" t="s">
        <v>17</v>
      </c>
    </row>
    <row r="3368" spans="1:5">
      <c r="A3368" t="n">
        <v>28760</v>
      </c>
      <c r="B3368" s="11" t="n">
        <v>5</v>
      </c>
      <c r="C3368" s="7" t="n">
        <v>0</v>
      </c>
      <c r="D3368" s="7" t="n">
        <v>1</v>
      </c>
      <c r="E3368" s="7" t="n">
        <v>1</v>
      </c>
      <c r="F3368" s="12" t="n">
        <f t="normal" ca="1">A3504</f>
        <v>0</v>
      </c>
    </row>
    <row r="3369" spans="1:5">
      <c r="A3369" t="s">
        <v>4</v>
      </c>
      <c r="B3369" s="4" t="s">
        <v>5</v>
      </c>
      <c r="C3369" s="4" t="s">
        <v>11</v>
      </c>
      <c r="D3369" s="4" t="s">
        <v>7</v>
      </c>
    </row>
    <row r="3370" spans="1:5">
      <c r="A3370" t="n">
        <v>28771</v>
      </c>
      <c r="B3370" s="52" t="n">
        <v>21</v>
      </c>
      <c r="C3370" s="7" t="n">
        <v>101</v>
      </c>
      <c r="D3370" s="7" t="n">
        <v>0</v>
      </c>
    </row>
    <row r="3371" spans="1:5">
      <c r="A3371" t="s">
        <v>4</v>
      </c>
      <c r="B3371" s="4" t="s">
        <v>5</v>
      </c>
      <c r="C3371" s="4" t="s">
        <v>11</v>
      </c>
      <c r="D3371" s="4" t="s">
        <v>7</v>
      </c>
      <c r="E3371" s="4" t="s">
        <v>8</v>
      </c>
      <c r="F3371" s="4" t="s">
        <v>12</v>
      </c>
      <c r="G3371" s="4" t="s">
        <v>12</v>
      </c>
      <c r="H3371" s="4" t="s">
        <v>12</v>
      </c>
    </row>
    <row r="3372" spans="1:5">
      <c r="A3372" t="n">
        <v>28775</v>
      </c>
      <c r="B3372" s="29" t="n">
        <v>48</v>
      </c>
      <c r="C3372" s="7" t="n">
        <v>101</v>
      </c>
      <c r="D3372" s="7" t="n">
        <v>0</v>
      </c>
      <c r="E3372" s="7" t="s">
        <v>163</v>
      </c>
      <c r="F3372" s="7" t="n">
        <v>-1</v>
      </c>
      <c r="G3372" s="7" t="n">
        <v>1</v>
      </c>
      <c r="H3372" s="7" t="n">
        <v>0</v>
      </c>
    </row>
    <row r="3373" spans="1:5">
      <c r="A3373" t="s">
        <v>4</v>
      </c>
      <c r="B3373" s="4" t="s">
        <v>5</v>
      </c>
      <c r="C3373" s="4" t="s">
        <v>11</v>
      </c>
    </row>
    <row r="3374" spans="1:5">
      <c r="A3374" t="n">
        <v>28802</v>
      </c>
      <c r="B3374" s="25" t="n">
        <v>16</v>
      </c>
      <c r="C3374" s="7" t="n">
        <v>800</v>
      </c>
    </row>
    <row r="3375" spans="1:5">
      <c r="A3375" t="s">
        <v>4</v>
      </c>
      <c r="B3375" s="4" t="s">
        <v>5</v>
      </c>
      <c r="C3375" s="4" t="s">
        <v>7</v>
      </c>
      <c r="D3375" s="4" t="s">
        <v>11</v>
      </c>
      <c r="E3375" s="4" t="s">
        <v>12</v>
      </c>
      <c r="F3375" s="4" t="s">
        <v>11</v>
      </c>
      <c r="G3375" s="4" t="s">
        <v>13</v>
      </c>
      <c r="H3375" s="4" t="s">
        <v>13</v>
      </c>
      <c r="I3375" s="4" t="s">
        <v>11</v>
      </c>
      <c r="J3375" s="4" t="s">
        <v>11</v>
      </c>
      <c r="K3375" s="4" t="s">
        <v>13</v>
      </c>
      <c r="L3375" s="4" t="s">
        <v>13</v>
      </c>
      <c r="M3375" s="4" t="s">
        <v>13</v>
      </c>
      <c r="N3375" s="4" t="s">
        <v>13</v>
      </c>
      <c r="O3375" s="4" t="s">
        <v>8</v>
      </c>
    </row>
    <row r="3376" spans="1:5">
      <c r="A3376" t="n">
        <v>28805</v>
      </c>
      <c r="B3376" s="9" t="n">
        <v>50</v>
      </c>
      <c r="C3376" s="7" t="n">
        <v>0</v>
      </c>
      <c r="D3376" s="7" t="n">
        <v>4023</v>
      </c>
      <c r="E3376" s="7" t="n">
        <v>1</v>
      </c>
      <c r="F3376" s="7" t="n">
        <v>0</v>
      </c>
      <c r="G3376" s="7" t="n">
        <v>0</v>
      </c>
      <c r="H3376" s="7" t="n">
        <v>0</v>
      </c>
      <c r="I3376" s="7" t="n">
        <v>0</v>
      </c>
      <c r="J3376" s="7" t="n">
        <v>65533</v>
      </c>
      <c r="K3376" s="7" t="n">
        <v>0</v>
      </c>
      <c r="L3376" s="7" t="n">
        <v>0</v>
      </c>
      <c r="M3376" s="7" t="n">
        <v>0</v>
      </c>
      <c r="N3376" s="7" t="n">
        <v>0</v>
      </c>
      <c r="O3376" s="7" t="s">
        <v>14</v>
      </c>
    </row>
    <row r="3377" spans="1:15">
      <c r="A3377" t="s">
        <v>4</v>
      </c>
      <c r="B3377" s="4" t="s">
        <v>5</v>
      </c>
      <c r="C3377" s="4" t="s">
        <v>11</v>
      </c>
      <c r="D3377" s="4" t="s">
        <v>11</v>
      </c>
      <c r="E3377" s="4" t="s">
        <v>12</v>
      </c>
      <c r="F3377" s="4" t="s">
        <v>12</v>
      </c>
      <c r="G3377" s="4" t="s">
        <v>12</v>
      </c>
      <c r="H3377" s="4" t="s">
        <v>12</v>
      </c>
      <c r="I3377" s="4" t="s">
        <v>7</v>
      </c>
      <c r="J3377" s="4" t="s">
        <v>11</v>
      </c>
    </row>
    <row r="3378" spans="1:15">
      <c r="A3378" t="n">
        <v>28844</v>
      </c>
      <c r="B3378" s="40" t="n">
        <v>55</v>
      </c>
      <c r="C3378" s="7" t="n">
        <v>101</v>
      </c>
      <c r="D3378" s="7" t="n">
        <v>65533</v>
      </c>
      <c r="E3378" s="7" t="n">
        <v>4.90000009536743</v>
      </c>
      <c r="F3378" s="7" t="n">
        <v>1.5</v>
      </c>
      <c r="G3378" s="7" t="n">
        <v>19.7900009155273</v>
      </c>
      <c r="H3378" s="7" t="n">
        <v>7.5</v>
      </c>
      <c r="I3378" s="7" t="n">
        <v>0</v>
      </c>
      <c r="J3378" s="7" t="n">
        <v>1</v>
      </c>
    </row>
    <row r="3379" spans="1:15">
      <c r="A3379" t="s">
        <v>4</v>
      </c>
      <c r="B3379" s="4" t="s">
        <v>5</v>
      </c>
      <c r="C3379" s="4" t="s">
        <v>11</v>
      </c>
    </row>
    <row r="3380" spans="1:15">
      <c r="A3380" t="n">
        <v>28868</v>
      </c>
      <c r="B3380" s="25" t="n">
        <v>16</v>
      </c>
      <c r="C3380" s="7" t="n">
        <v>500</v>
      </c>
    </row>
    <row r="3381" spans="1:15">
      <c r="A3381" t="s">
        <v>4</v>
      </c>
      <c r="B3381" s="4" t="s">
        <v>5</v>
      </c>
      <c r="C3381" s="4" t="s">
        <v>7</v>
      </c>
      <c r="D3381" s="4" t="s">
        <v>11</v>
      </c>
      <c r="E3381" s="4" t="s">
        <v>11</v>
      </c>
      <c r="F3381" s="4" t="s">
        <v>11</v>
      </c>
      <c r="G3381" s="4" t="s">
        <v>11</v>
      </c>
      <c r="H3381" s="4" t="s">
        <v>11</v>
      </c>
      <c r="I3381" s="4" t="s">
        <v>8</v>
      </c>
      <c r="J3381" s="4" t="s">
        <v>12</v>
      </c>
      <c r="K3381" s="4" t="s">
        <v>12</v>
      </c>
      <c r="L3381" s="4" t="s">
        <v>12</v>
      </c>
      <c r="M3381" s="4" t="s">
        <v>13</v>
      </c>
      <c r="N3381" s="4" t="s">
        <v>13</v>
      </c>
      <c r="O3381" s="4" t="s">
        <v>12</v>
      </c>
      <c r="P3381" s="4" t="s">
        <v>12</v>
      </c>
      <c r="Q3381" s="4" t="s">
        <v>12</v>
      </c>
      <c r="R3381" s="4" t="s">
        <v>12</v>
      </c>
      <c r="S3381" s="4" t="s">
        <v>7</v>
      </c>
    </row>
    <row r="3382" spans="1:15">
      <c r="A3382" t="n">
        <v>28871</v>
      </c>
      <c r="B3382" s="26" t="n">
        <v>39</v>
      </c>
      <c r="C3382" s="7" t="n">
        <v>12</v>
      </c>
      <c r="D3382" s="7" t="n">
        <v>101</v>
      </c>
      <c r="E3382" s="7" t="n">
        <v>214</v>
      </c>
      <c r="F3382" s="7" t="n">
        <v>0</v>
      </c>
      <c r="G3382" s="7" t="n">
        <v>101</v>
      </c>
      <c r="H3382" s="7" t="n">
        <v>3</v>
      </c>
      <c r="I3382" s="7" t="s">
        <v>14</v>
      </c>
      <c r="J3382" s="7" t="n">
        <v>0</v>
      </c>
      <c r="K3382" s="7" t="n">
        <v>0.600000023841858</v>
      </c>
      <c r="L3382" s="7" t="n">
        <v>0</v>
      </c>
      <c r="M3382" s="7" t="n">
        <v>0</v>
      </c>
      <c r="N3382" s="7" t="n">
        <v>0</v>
      </c>
      <c r="O3382" s="7" t="n">
        <v>0</v>
      </c>
      <c r="P3382" s="7" t="n">
        <v>1.5</v>
      </c>
      <c r="Q3382" s="7" t="n">
        <v>1.5</v>
      </c>
      <c r="R3382" s="7" t="n">
        <v>1.5</v>
      </c>
      <c r="S3382" s="7" t="n">
        <v>255</v>
      </c>
    </row>
    <row r="3383" spans="1:15">
      <c r="A3383" t="s">
        <v>4</v>
      </c>
      <c r="B3383" s="4" t="s">
        <v>5</v>
      </c>
      <c r="C3383" s="4" t="s">
        <v>7</v>
      </c>
      <c r="D3383" s="4" t="s">
        <v>11</v>
      </c>
      <c r="E3383" s="4" t="s">
        <v>12</v>
      </c>
      <c r="F3383" s="4" t="s">
        <v>11</v>
      </c>
      <c r="G3383" s="4" t="s">
        <v>13</v>
      </c>
      <c r="H3383" s="4" t="s">
        <v>13</v>
      </c>
      <c r="I3383" s="4" t="s">
        <v>11</v>
      </c>
      <c r="J3383" s="4" t="s">
        <v>11</v>
      </c>
      <c r="K3383" s="4" t="s">
        <v>13</v>
      </c>
      <c r="L3383" s="4" t="s">
        <v>13</v>
      </c>
      <c r="M3383" s="4" t="s">
        <v>13</v>
      </c>
      <c r="N3383" s="4" t="s">
        <v>13</v>
      </c>
      <c r="O3383" s="4" t="s">
        <v>8</v>
      </c>
    </row>
    <row r="3384" spans="1:15">
      <c r="A3384" t="n">
        <v>28921</v>
      </c>
      <c r="B3384" s="9" t="n">
        <v>50</v>
      </c>
      <c r="C3384" s="7" t="n">
        <v>0</v>
      </c>
      <c r="D3384" s="7" t="n">
        <v>4338</v>
      </c>
      <c r="E3384" s="7" t="n">
        <v>0.800000011920929</v>
      </c>
      <c r="F3384" s="7" t="n">
        <v>0</v>
      </c>
      <c r="G3384" s="7" t="n">
        <v>0</v>
      </c>
      <c r="H3384" s="7" t="n">
        <v>-1069547520</v>
      </c>
      <c r="I3384" s="7" t="n">
        <v>0</v>
      </c>
      <c r="J3384" s="7" t="n">
        <v>65533</v>
      </c>
      <c r="K3384" s="7" t="n">
        <v>0</v>
      </c>
      <c r="L3384" s="7" t="n">
        <v>0</v>
      </c>
      <c r="M3384" s="7" t="n">
        <v>0</v>
      </c>
      <c r="N3384" s="7" t="n">
        <v>0</v>
      </c>
      <c r="O3384" s="7" t="s">
        <v>14</v>
      </c>
    </row>
    <row r="3385" spans="1:15">
      <c r="A3385" t="s">
        <v>4</v>
      </c>
      <c r="B3385" s="4" t="s">
        <v>5</v>
      </c>
      <c r="C3385" s="4" t="s">
        <v>7</v>
      </c>
      <c r="D3385" s="4" t="s">
        <v>11</v>
      </c>
      <c r="E3385" s="4" t="s">
        <v>12</v>
      </c>
      <c r="F3385" s="4" t="s">
        <v>11</v>
      </c>
      <c r="G3385" s="4" t="s">
        <v>13</v>
      </c>
      <c r="H3385" s="4" t="s">
        <v>13</v>
      </c>
      <c r="I3385" s="4" t="s">
        <v>11</v>
      </c>
      <c r="J3385" s="4" t="s">
        <v>11</v>
      </c>
      <c r="K3385" s="4" t="s">
        <v>13</v>
      </c>
      <c r="L3385" s="4" t="s">
        <v>13</v>
      </c>
      <c r="M3385" s="4" t="s">
        <v>13</v>
      </c>
      <c r="N3385" s="4" t="s">
        <v>13</v>
      </c>
      <c r="O3385" s="4" t="s">
        <v>8</v>
      </c>
    </row>
    <row r="3386" spans="1:15">
      <c r="A3386" t="n">
        <v>28960</v>
      </c>
      <c r="B3386" s="9" t="n">
        <v>50</v>
      </c>
      <c r="C3386" s="7" t="n">
        <v>0</v>
      </c>
      <c r="D3386" s="7" t="n">
        <v>4170</v>
      </c>
      <c r="E3386" s="7" t="n">
        <v>0.699999988079071</v>
      </c>
      <c r="F3386" s="7" t="n">
        <v>30</v>
      </c>
      <c r="G3386" s="7" t="n">
        <v>0</v>
      </c>
      <c r="H3386" s="7" t="n">
        <v>-1069547520</v>
      </c>
      <c r="I3386" s="7" t="n">
        <v>0</v>
      </c>
      <c r="J3386" s="7" t="n">
        <v>65533</v>
      </c>
      <c r="K3386" s="7" t="n">
        <v>0</v>
      </c>
      <c r="L3386" s="7" t="n">
        <v>0</v>
      </c>
      <c r="M3386" s="7" t="n">
        <v>0</v>
      </c>
      <c r="N3386" s="7" t="n">
        <v>0</v>
      </c>
      <c r="O3386" s="7" t="s">
        <v>14</v>
      </c>
    </row>
    <row r="3387" spans="1:15">
      <c r="A3387" t="s">
        <v>4</v>
      </c>
      <c r="B3387" s="4" t="s">
        <v>5</v>
      </c>
      <c r="C3387" s="4" t="s">
        <v>7</v>
      </c>
      <c r="D3387" s="4" t="s">
        <v>11</v>
      </c>
      <c r="E3387" s="4" t="s">
        <v>12</v>
      </c>
      <c r="F3387" s="4" t="s">
        <v>11</v>
      </c>
      <c r="G3387" s="4" t="s">
        <v>13</v>
      </c>
      <c r="H3387" s="4" t="s">
        <v>13</v>
      </c>
      <c r="I3387" s="4" t="s">
        <v>11</v>
      </c>
      <c r="J3387" s="4" t="s">
        <v>11</v>
      </c>
      <c r="K3387" s="4" t="s">
        <v>13</v>
      </c>
      <c r="L3387" s="4" t="s">
        <v>13</v>
      </c>
      <c r="M3387" s="4" t="s">
        <v>13</v>
      </c>
      <c r="N3387" s="4" t="s">
        <v>13</v>
      </c>
      <c r="O3387" s="4" t="s">
        <v>8</v>
      </c>
    </row>
    <row r="3388" spans="1:15">
      <c r="A3388" t="n">
        <v>28999</v>
      </c>
      <c r="B3388" s="9" t="n">
        <v>50</v>
      </c>
      <c r="C3388" s="7" t="n">
        <v>0</v>
      </c>
      <c r="D3388" s="7" t="n">
        <v>4198</v>
      </c>
      <c r="E3388" s="7" t="n">
        <v>0.699999988079071</v>
      </c>
      <c r="F3388" s="7" t="n">
        <v>0</v>
      </c>
      <c r="G3388" s="7" t="n">
        <v>0</v>
      </c>
      <c r="H3388" s="7" t="n">
        <v>-1082130432</v>
      </c>
      <c r="I3388" s="7" t="n">
        <v>0</v>
      </c>
      <c r="J3388" s="7" t="n">
        <v>65533</v>
      </c>
      <c r="K3388" s="7" t="n">
        <v>0</v>
      </c>
      <c r="L3388" s="7" t="n">
        <v>0</v>
      </c>
      <c r="M3388" s="7" t="n">
        <v>0</v>
      </c>
      <c r="N3388" s="7" t="n">
        <v>0</v>
      </c>
      <c r="O3388" s="7" t="s">
        <v>14</v>
      </c>
    </row>
    <row r="3389" spans="1:15">
      <c r="A3389" t="s">
        <v>4</v>
      </c>
      <c r="B3389" s="4" t="s">
        <v>5</v>
      </c>
      <c r="C3389" s="4" t="s">
        <v>11</v>
      </c>
    </row>
    <row r="3390" spans="1:15">
      <c r="A3390" t="n">
        <v>29038</v>
      </c>
      <c r="B3390" s="25" t="n">
        <v>16</v>
      </c>
      <c r="C3390" s="7" t="n">
        <v>100</v>
      </c>
    </row>
    <row r="3391" spans="1:15">
      <c r="A3391" t="s">
        <v>4</v>
      </c>
      <c r="B3391" s="4" t="s">
        <v>5</v>
      </c>
      <c r="C3391" s="4" t="s">
        <v>7</v>
      </c>
      <c r="D3391" s="4" t="s">
        <v>12</v>
      </c>
      <c r="E3391" s="4" t="s">
        <v>12</v>
      </c>
      <c r="F3391" s="4" t="s">
        <v>12</v>
      </c>
    </row>
    <row r="3392" spans="1:15">
      <c r="A3392" t="n">
        <v>29041</v>
      </c>
      <c r="B3392" s="38" t="n">
        <v>45</v>
      </c>
      <c r="C3392" s="7" t="n">
        <v>9</v>
      </c>
      <c r="D3392" s="7" t="n">
        <v>0.100000001490116</v>
      </c>
      <c r="E3392" s="7" t="n">
        <v>0.100000001490116</v>
      </c>
      <c r="F3392" s="7" t="n">
        <v>0.5</v>
      </c>
    </row>
    <row r="3393" spans="1:19">
      <c r="A3393" t="s">
        <v>4</v>
      </c>
      <c r="B3393" s="4" t="s">
        <v>5</v>
      </c>
      <c r="C3393" s="4" t="s">
        <v>7</v>
      </c>
      <c r="D3393" s="4" t="s">
        <v>13</v>
      </c>
      <c r="E3393" s="4" t="s">
        <v>13</v>
      </c>
      <c r="F3393" s="4" t="s">
        <v>13</v>
      </c>
    </row>
    <row r="3394" spans="1:19">
      <c r="A3394" t="n">
        <v>29055</v>
      </c>
      <c r="B3394" s="9" t="n">
        <v>50</v>
      </c>
      <c r="C3394" s="7" t="n">
        <v>255</v>
      </c>
      <c r="D3394" s="7" t="n">
        <v>1050253722</v>
      </c>
      <c r="E3394" s="7" t="n">
        <v>1065353216</v>
      </c>
      <c r="F3394" s="7" t="n">
        <v>1045220557</v>
      </c>
    </row>
    <row r="3395" spans="1:19">
      <c r="A3395" t="s">
        <v>4</v>
      </c>
      <c r="B3395" s="4" t="s">
        <v>5</v>
      </c>
      <c r="C3395" s="4" t="s">
        <v>7</v>
      </c>
      <c r="D3395" s="4" t="s">
        <v>11</v>
      </c>
      <c r="E3395" s="4" t="s">
        <v>11</v>
      </c>
      <c r="F3395" s="4" t="s">
        <v>11</v>
      </c>
      <c r="G3395" s="4" t="s">
        <v>11</v>
      </c>
      <c r="H3395" s="4" t="s">
        <v>11</v>
      </c>
      <c r="I3395" s="4" t="s">
        <v>8</v>
      </c>
      <c r="J3395" s="4" t="s">
        <v>12</v>
      </c>
      <c r="K3395" s="4" t="s">
        <v>12</v>
      </c>
      <c r="L3395" s="4" t="s">
        <v>12</v>
      </c>
      <c r="M3395" s="4" t="s">
        <v>13</v>
      </c>
      <c r="N3395" s="4" t="s">
        <v>13</v>
      </c>
      <c r="O3395" s="4" t="s">
        <v>12</v>
      </c>
      <c r="P3395" s="4" t="s">
        <v>12</v>
      </c>
      <c r="Q3395" s="4" t="s">
        <v>12</v>
      </c>
      <c r="R3395" s="4" t="s">
        <v>12</v>
      </c>
      <c r="S3395" s="4" t="s">
        <v>7</v>
      </c>
    </row>
    <row r="3396" spans="1:19">
      <c r="A3396" t="n">
        <v>29069</v>
      </c>
      <c r="B3396" s="26" t="n">
        <v>39</v>
      </c>
      <c r="C3396" s="7" t="n">
        <v>12</v>
      </c>
      <c r="D3396" s="7" t="n">
        <v>101</v>
      </c>
      <c r="E3396" s="7" t="n">
        <v>215</v>
      </c>
      <c r="F3396" s="7" t="n">
        <v>0</v>
      </c>
      <c r="G3396" s="7" t="n">
        <v>101</v>
      </c>
      <c r="H3396" s="7" t="n">
        <v>3</v>
      </c>
      <c r="I3396" s="7" t="s">
        <v>14</v>
      </c>
      <c r="J3396" s="7" t="n">
        <v>0</v>
      </c>
      <c r="K3396" s="7" t="n">
        <v>0.00999999977648258</v>
      </c>
      <c r="L3396" s="7" t="n">
        <v>2</v>
      </c>
      <c r="M3396" s="7" t="n">
        <v>0</v>
      </c>
      <c r="N3396" s="7" t="n">
        <v>0</v>
      </c>
      <c r="O3396" s="7" t="n">
        <v>0</v>
      </c>
      <c r="P3396" s="7" t="n">
        <v>0.300000011920929</v>
      </c>
      <c r="Q3396" s="7" t="n">
        <v>0.300000011920929</v>
      </c>
      <c r="R3396" s="7" t="n">
        <v>0.300000011920929</v>
      </c>
      <c r="S3396" s="7" t="n">
        <v>255</v>
      </c>
    </row>
    <row r="3397" spans="1:19">
      <c r="A3397" t="s">
        <v>4</v>
      </c>
      <c r="B3397" s="4" t="s">
        <v>5</v>
      </c>
      <c r="C3397" s="4" t="s">
        <v>11</v>
      </c>
      <c r="D3397" s="4" t="s">
        <v>7</v>
      </c>
      <c r="E3397" s="4" t="s">
        <v>8</v>
      </c>
      <c r="F3397" s="4" t="s">
        <v>12</v>
      </c>
      <c r="G3397" s="4" t="s">
        <v>12</v>
      </c>
      <c r="H3397" s="4" t="s">
        <v>12</v>
      </c>
    </row>
    <row r="3398" spans="1:19">
      <c r="A3398" t="n">
        <v>29119</v>
      </c>
      <c r="B3398" s="29" t="n">
        <v>48</v>
      </c>
      <c r="C3398" s="7" t="n">
        <v>65534</v>
      </c>
      <c r="D3398" s="7" t="n">
        <v>0</v>
      </c>
      <c r="E3398" s="7" t="s">
        <v>289</v>
      </c>
      <c r="F3398" s="7" t="n">
        <v>0.100000001490116</v>
      </c>
      <c r="G3398" s="7" t="n">
        <v>1.10000002384186</v>
      </c>
      <c r="H3398" s="7" t="n">
        <v>0</v>
      </c>
    </row>
    <row r="3399" spans="1:19">
      <c r="A3399" t="s">
        <v>4</v>
      </c>
      <c r="B3399" s="4" t="s">
        <v>5</v>
      </c>
      <c r="C3399" s="4" t="s">
        <v>11</v>
      </c>
    </row>
    <row r="3400" spans="1:19">
      <c r="A3400" t="n">
        <v>29146</v>
      </c>
      <c r="B3400" s="25" t="n">
        <v>16</v>
      </c>
      <c r="C3400" s="7" t="n">
        <v>1000</v>
      </c>
    </row>
    <row r="3401" spans="1:19">
      <c r="A3401" t="s">
        <v>4</v>
      </c>
      <c r="B3401" s="4" t="s">
        <v>5</v>
      </c>
      <c r="C3401" s="4" t="s">
        <v>11</v>
      </c>
      <c r="D3401" s="4" t="s">
        <v>7</v>
      </c>
      <c r="E3401" s="4" t="s">
        <v>8</v>
      </c>
      <c r="F3401" s="4" t="s">
        <v>12</v>
      </c>
      <c r="G3401" s="4" t="s">
        <v>12</v>
      </c>
      <c r="H3401" s="4" t="s">
        <v>12</v>
      </c>
    </row>
    <row r="3402" spans="1:19">
      <c r="A3402" t="n">
        <v>29149</v>
      </c>
      <c r="B3402" s="29" t="n">
        <v>48</v>
      </c>
      <c r="C3402" s="7" t="n">
        <v>120</v>
      </c>
      <c r="D3402" s="7" t="n">
        <v>0</v>
      </c>
      <c r="E3402" s="7" t="s">
        <v>155</v>
      </c>
      <c r="F3402" s="7" t="n">
        <v>1</v>
      </c>
      <c r="G3402" s="7" t="n">
        <v>1</v>
      </c>
      <c r="H3402" s="7" t="n">
        <v>0</v>
      </c>
    </row>
    <row r="3403" spans="1:19">
      <c r="A3403" t="s">
        <v>4</v>
      </c>
      <c r="B3403" s="4" t="s">
        <v>5</v>
      </c>
      <c r="C3403" s="4" t="s">
        <v>7</v>
      </c>
      <c r="D3403" s="4" t="s">
        <v>11</v>
      </c>
      <c r="E3403" s="4" t="s">
        <v>11</v>
      </c>
      <c r="F3403" s="4" t="s">
        <v>11</v>
      </c>
      <c r="G3403" s="4" t="s">
        <v>11</v>
      </c>
      <c r="H3403" s="4" t="s">
        <v>11</v>
      </c>
      <c r="I3403" s="4" t="s">
        <v>8</v>
      </c>
      <c r="J3403" s="4" t="s">
        <v>12</v>
      </c>
      <c r="K3403" s="4" t="s">
        <v>12</v>
      </c>
      <c r="L3403" s="4" t="s">
        <v>12</v>
      </c>
      <c r="M3403" s="4" t="s">
        <v>13</v>
      </c>
      <c r="N3403" s="4" t="s">
        <v>13</v>
      </c>
      <c r="O3403" s="4" t="s">
        <v>12</v>
      </c>
      <c r="P3403" s="4" t="s">
        <v>12</v>
      </c>
      <c r="Q3403" s="4" t="s">
        <v>12</v>
      </c>
      <c r="R3403" s="4" t="s">
        <v>12</v>
      </c>
      <c r="S3403" s="4" t="s">
        <v>7</v>
      </c>
    </row>
    <row r="3404" spans="1:19">
      <c r="A3404" t="n">
        <v>29175</v>
      </c>
      <c r="B3404" s="26" t="n">
        <v>39</v>
      </c>
      <c r="C3404" s="7" t="n">
        <v>12</v>
      </c>
      <c r="D3404" s="7" t="n">
        <v>120</v>
      </c>
      <c r="E3404" s="7" t="n">
        <v>210</v>
      </c>
      <c r="F3404" s="7" t="n">
        <v>0</v>
      </c>
      <c r="G3404" s="7" t="n">
        <v>120</v>
      </c>
      <c r="H3404" s="7" t="n">
        <v>3</v>
      </c>
      <c r="I3404" s="7" t="s">
        <v>14</v>
      </c>
      <c r="J3404" s="7" t="n">
        <v>0</v>
      </c>
      <c r="K3404" s="7" t="n">
        <v>0</v>
      </c>
      <c r="L3404" s="7" t="n">
        <v>0</v>
      </c>
      <c r="M3404" s="7" t="n">
        <v>0</v>
      </c>
      <c r="N3404" s="7" t="n">
        <v>0</v>
      </c>
      <c r="O3404" s="7" t="n">
        <v>0</v>
      </c>
      <c r="P3404" s="7" t="n">
        <v>1</v>
      </c>
      <c r="Q3404" s="7" t="n">
        <v>1</v>
      </c>
      <c r="R3404" s="7" t="n">
        <v>1</v>
      </c>
      <c r="S3404" s="7" t="n">
        <v>255</v>
      </c>
    </row>
    <row r="3405" spans="1:19">
      <c r="A3405" t="s">
        <v>4</v>
      </c>
      <c r="B3405" s="4" t="s">
        <v>5</v>
      </c>
      <c r="C3405" s="4" t="s">
        <v>7</v>
      </c>
      <c r="D3405" s="4" t="s">
        <v>11</v>
      </c>
      <c r="E3405" s="4" t="s">
        <v>12</v>
      </c>
      <c r="F3405" s="4" t="s">
        <v>11</v>
      </c>
      <c r="G3405" s="4" t="s">
        <v>13</v>
      </c>
      <c r="H3405" s="4" t="s">
        <v>13</v>
      </c>
      <c r="I3405" s="4" t="s">
        <v>11</v>
      </c>
      <c r="J3405" s="4" t="s">
        <v>11</v>
      </c>
      <c r="K3405" s="4" t="s">
        <v>13</v>
      </c>
      <c r="L3405" s="4" t="s">
        <v>13</v>
      </c>
      <c r="M3405" s="4" t="s">
        <v>13</v>
      </c>
      <c r="N3405" s="4" t="s">
        <v>13</v>
      </c>
      <c r="O3405" s="4" t="s">
        <v>8</v>
      </c>
    </row>
    <row r="3406" spans="1:19">
      <c r="A3406" t="n">
        <v>29225</v>
      </c>
      <c r="B3406" s="9" t="n">
        <v>50</v>
      </c>
      <c r="C3406" s="7" t="n">
        <v>0</v>
      </c>
      <c r="D3406" s="7" t="n">
        <v>14012</v>
      </c>
      <c r="E3406" s="7" t="n">
        <v>1</v>
      </c>
      <c r="F3406" s="7" t="n">
        <v>0</v>
      </c>
      <c r="G3406" s="7" t="n">
        <v>0</v>
      </c>
      <c r="H3406" s="7" t="n">
        <v>0</v>
      </c>
      <c r="I3406" s="7" t="n">
        <v>0</v>
      </c>
      <c r="J3406" s="7" t="n">
        <v>65533</v>
      </c>
      <c r="K3406" s="7" t="n">
        <v>0</v>
      </c>
      <c r="L3406" s="7" t="n">
        <v>0</v>
      </c>
      <c r="M3406" s="7" t="n">
        <v>0</v>
      </c>
      <c r="N3406" s="7" t="n">
        <v>0</v>
      </c>
      <c r="O3406" s="7" t="s">
        <v>14</v>
      </c>
    </row>
    <row r="3407" spans="1:19">
      <c r="A3407" t="s">
        <v>4</v>
      </c>
      <c r="B3407" s="4" t="s">
        <v>5</v>
      </c>
      <c r="C3407" s="4" t="s">
        <v>11</v>
      </c>
    </row>
    <row r="3408" spans="1:19">
      <c r="A3408" t="n">
        <v>29264</v>
      </c>
      <c r="B3408" s="25" t="n">
        <v>16</v>
      </c>
      <c r="C3408" s="7" t="n">
        <v>800</v>
      </c>
    </row>
    <row r="3409" spans="1:19">
      <c r="A3409" t="s">
        <v>4</v>
      </c>
      <c r="B3409" s="4" t="s">
        <v>5</v>
      </c>
      <c r="C3409" s="4" t="s">
        <v>11</v>
      </c>
      <c r="D3409" s="4" t="s">
        <v>7</v>
      </c>
      <c r="E3409" s="4" t="s">
        <v>8</v>
      </c>
      <c r="F3409" s="4" t="s">
        <v>12</v>
      </c>
      <c r="G3409" s="4" t="s">
        <v>12</v>
      </c>
      <c r="H3409" s="4" t="s">
        <v>12</v>
      </c>
    </row>
    <row r="3410" spans="1:19">
      <c r="A3410" t="n">
        <v>29267</v>
      </c>
      <c r="B3410" s="29" t="n">
        <v>48</v>
      </c>
      <c r="C3410" s="7" t="n">
        <v>92</v>
      </c>
      <c r="D3410" s="7" t="n">
        <v>0</v>
      </c>
      <c r="E3410" s="7" t="s">
        <v>127</v>
      </c>
      <c r="F3410" s="7" t="n">
        <v>1</v>
      </c>
      <c r="G3410" s="7" t="n">
        <v>1</v>
      </c>
      <c r="H3410" s="7" t="n">
        <v>0</v>
      </c>
    </row>
    <row r="3411" spans="1:19">
      <c r="A3411" t="s">
        <v>4</v>
      </c>
      <c r="B3411" s="4" t="s">
        <v>5</v>
      </c>
      <c r="C3411" s="4" t="s">
        <v>7</v>
      </c>
      <c r="D3411" s="4" t="s">
        <v>11</v>
      </c>
      <c r="E3411" s="4" t="s">
        <v>11</v>
      </c>
      <c r="F3411" s="4" t="s">
        <v>11</v>
      </c>
      <c r="G3411" s="4" t="s">
        <v>11</v>
      </c>
      <c r="H3411" s="4" t="s">
        <v>11</v>
      </c>
      <c r="I3411" s="4" t="s">
        <v>8</v>
      </c>
      <c r="J3411" s="4" t="s">
        <v>12</v>
      </c>
      <c r="K3411" s="4" t="s">
        <v>12</v>
      </c>
      <c r="L3411" s="4" t="s">
        <v>12</v>
      </c>
      <c r="M3411" s="4" t="s">
        <v>13</v>
      </c>
      <c r="N3411" s="4" t="s">
        <v>13</v>
      </c>
      <c r="O3411" s="4" t="s">
        <v>12</v>
      </c>
      <c r="P3411" s="4" t="s">
        <v>12</v>
      </c>
      <c r="Q3411" s="4" t="s">
        <v>12</v>
      </c>
      <c r="R3411" s="4" t="s">
        <v>12</v>
      </c>
      <c r="S3411" s="4" t="s">
        <v>7</v>
      </c>
    </row>
    <row r="3412" spans="1:19">
      <c r="A3412" t="n">
        <v>29293</v>
      </c>
      <c r="B3412" s="26" t="n">
        <v>39</v>
      </c>
      <c r="C3412" s="7" t="n">
        <v>12</v>
      </c>
      <c r="D3412" s="7" t="n">
        <v>92</v>
      </c>
      <c r="E3412" s="7" t="n">
        <v>210</v>
      </c>
      <c r="F3412" s="7" t="n">
        <v>0</v>
      </c>
      <c r="G3412" s="7" t="n">
        <v>92</v>
      </c>
      <c r="H3412" s="7" t="n">
        <v>3</v>
      </c>
      <c r="I3412" s="7" t="s">
        <v>14</v>
      </c>
      <c r="J3412" s="7" t="n">
        <v>0</v>
      </c>
      <c r="K3412" s="7" t="n">
        <v>0</v>
      </c>
      <c r="L3412" s="7" t="n">
        <v>0</v>
      </c>
      <c r="M3412" s="7" t="n">
        <v>0</v>
      </c>
      <c r="N3412" s="7" t="n">
        <v>0</v>
      </c>
      <c r="O3412" s="7" t="n">
        <v>0</v>
      </c>
      <c r="P3412" s="7" t="n">
        <v>1</v>
      </c>
      <c r="Q3412" s="7" t="n">
        <v>1</v>
      </c>
      <c r="R3412" s="7" t="n">
        <v>1</v>
      </c>
      <c r="S3412" s="7" t="n">
        <v>255</v>
      </c>
    </row>
    <row r="3413" spans="1:19">
      <c r="A3413" t="s">
        <v>4</v>
      </c>
      <c r="B3413" s="4" t="s">
        <v>5</v>
      </c>
      <c r="C3413" s="4" t="s">
        <v>7</v>
      </c>
      <c r="D3413" s="4" t="s">
        <v>11</v>
      </c>
      <c r="E3413" s="4" t="s">
        <v>12</v>
      </c>
      <c r="F3413" s="4" t="s">
        <v>11</v>
      </c>
      <c r="G3413" s="4" t="s">
        <v>13</v>
      </c>
      <c r="H3413" s="4" t="s">
        <v>13</v>
      </c>
      <c r="I3413" s="4" t="s">
        <v>11</v>
      </c>
      <c r="J3413" s="4" t="s">
        <v>11</v>
      </c>
      <c r="K3413" s="4" t="s">
        <v>13</v>
      </c>
      <c r="L3413" s="4" t="s">
        <v>13</v>
      </c>
      <c r="M3413" s="4" t="s">
        <v>13</v>
      </c>
      <c r="N3413" s="4" t="s">
        <v>13</v>
      </c>
      <c r="O3413" s="4" t="s">
        <v>8</v>
      </c>
    </row>
    <row r="3414" spans="1:19">
      <c r="A3414" t="n">
        <v>29343</v>
      </c>
      <c r="B3414" s="9" t="n">
        <v>50</v>
      </c>
      <c r="C3414" s="7" t="n">
        <v>0</v>
      </c>
      <c r="D3414" s="7" t="n">
        <v>14012</v>
      </c>
      <c r="E3414" s="7" t="n">
        <v>0.600000023841858</v>
      </c>
      <c r="F3414" s="7" t="n">
        <v>0</v>
      </c>
      <c r="G3414" s="7" t="n">
        <v>0</v>
      </c>
      <c r="H3414" s="7" t="n">
        <v>0</v>
      </c>
      <c r="I3414" s="7" t="n">
        <v>0</v>
      </c>
      <c r="J3414" s="7" t="n">
        <v>65533</v>
      </c>
      <c r="K3414" s="7" t="n">
        <v>0</v>
      </c>
      <c r="L3414" s="7" t="n">
        <v>0</v>
      </c>
      <c r="M3414" s="7" t="n">
        <v>0</v>
      </c>
      <c r="N3414" s="7" t="n">
        <v>0</v>
      </c>
      <c r="O3414" s="7" t="s">
        <v>14</v>
      </c>
    </row>
    <row r="3415" spans="1:19">
      <c r="A3415" t="s">
        <v>4</v>
      </c>
      <c r="B3415" s="4" t="s">
        <v>5</v>
      </c>
      <c r="C3415" s="4" t="s">
        <v>11</v>
      </c>
      <c r="D3415" s="4" t="s">
        <v>8</v>
      </c>
      <c r="E3415" s="4" t="s">
        <v>7</v>
      </c>
      <c r="F3415" s="4" t="s">
        <v>7</v>
      </c>
      <c r="G3415" s="4" t="s">
        <v>7</v>
      </c>
      <c r="H3415" s="4" t="s">
        <v>7</v>
      </c>
      <c r="I3415" s="4" t="s">
        <v>7</v>
      </c>
      <c r="J3415" s="4" t="s">
        <v>12</v>
      </c>
      <c r="K3415" s="4" t="s">
        <v>12</v>
      </c>
      <c r="L3415" s="4" t="s">
        <v>12</v>
      </c>
      <c r="M3415" s="4" t="s">
        <v>12</v>
      </c>
      <c r="N3415" s="4" t="s">
        <v>7</v>
      </c>
    </row>
    <row r="3416" spans="1:19">
      <c r="A3416" t="n">
        <v>29382</v>
      </c>
      <c r="B3416" s="35" t="n">
        <v>34</v>
      </c>
      <c r="C3416" s="7" t="n">
        <v>65534</v>
      </c>
      <c r="D3416" s="7" t="s">
        <v>290</v>
      </c>
      <c r="E3416" s="7" t="n">
        <v>0</v>
      </c>
      <c r="F3416" s="7" t="n">
        <v>0</v>
      </c>
      <c r="G3416" s="7" t="n">
        <v>0</v>
      </c>
      <c r="H3416" s="7" t="n">
        <v>0</v>
      </c>
      <c r="I3416" s="7" t="n">
        <v>0</v>
      </c>
      <c r="J3416" s="7" t="n">
        <v>0.200000002980232</v>
      </c>
      <c r="K3416" s="7" t="n">
        <v>-1</v>
      </c>
      <c r="L3416" s="7" t="n">
        <v>-1</v>
      </c>
      <c r="M3416" s="7" t="n">
        <v>-1</v>
      </c>
      <c r="N3416" s="7" t="n">
        <v>0</v>
      </c>
    </row>
    <row r="3417" spans="1:19">
      <c r="A3417" t="s">
        <v>4</v>
      </c>
      <c r="B3417" s="4" t="s">
        <v>5</v>
      </c>
      <c r="C3417" s="4" t="s">
        <v>7</v>
      </c>
      <c r="D3417" s="4" t="s">
        <v>11</v>
      </c>
      <c r="E3417" s="4" t="s">
        <v>12</v>
      </c>
      <c r="F3417" s="4" t="s">
        <v>11</v>
      </c>
      <c r="G3417" s="4" t="s">
        <v>13</v>
      </c>
      <c r="H3417" s="4" t="s">
        <v>13</v>
      </c>
      <c r="I3417" s="4" t="s">
        <v>11</v>
      </c>
      <c r="J3417" s="4" t="s">
        <v>11</v>
      </c>
      <c r="K3417" s="4" t="s">
        <v>13</v>
      </c>
      <c r="L3417" s="4" t="s">
        <v>13</v>
      </c>
      <c r="M3417" s="4" t="s">
        <v>13</v>
      </c>
      <c r="N3417" s="4" t="s">
        <v>13</v>
      </c>
      <c r="O3417" s="4" t="s">
        <v>8</v>
      </c>
    </row>
    <row r="3418" spans="1:19">
      <c r="A3418" t="n">
        <v>29418</v>
      </c>
      <c r="B3418" s="9" t="n">
        <v>50</v>
      </c>
      <c r="C3418" s="7" t="n">
        <v>0</v>
      </c>
      <c r="D3418" s="7" t="n">
        <v>4427</v>
      </c>
      <c r="E3418" s="7" t="n">
        <v>0.800000011920929</v>
      </c>
      <c r="F3418" s="7" t="n">
        <v>100</v>
      </c>
      <c r="G3418" s="7" t="n">
        <v>0</v>
      </c>
      <c r="H3418" s="7" t="n">
        <v>0</v>
      </c>
      <c r="I3418" s="7" t="n">
        <v>0</v>
      </c>
      <c r="J3418" s="7" t="n">
        <v>65533</v>
      </c>
      <c r="K3418" s="7" t="n">
        <v>0</v>
      </c>
      <c r="L3418" s="7" t="n">
        <v>0</v>
      </c>
      <c r="M3418" s="7" t="n">
        <v>0</v>
      </c>
      <c r="N3418" s="7" t="n">
        <v>0</v>
      </c>
      <c r="O3418" s="7" t="s">
        <v>14</v>
      </c>
    </row>
    <row r="3419" spans="1:19">
      <c r="A3419" t="s">
        <v>4</v>
      </c>
      <c r="B3419" s="4" t="s">
        <v>5</v>
      </c>
      <c r="C3419" s="4" t="s">
        <v>11</v>
      </c>
    </row>
    <row r="3420" spans="1:19">
      <c r="A3420" t="n">
        <v>29457</v>
      </c>
      <c r="B3420" s="25" t="n">
        <v>16</v>
      </c>
      <c r="C3420" s="7" t="n">
        <v>400</v>
      </c>
    </row>
    <row r="3421" spans="1:19">
      <c r="A3421" t="s">
        <v>4</v>
      </c>
      <c r="B3421" s="4" t="s">
        <v>5</v>
      </c>
      <c r="C3421" s="4" t="s">
        <v>11</v>
      </c>
      <c r="D3421" s="4" t="s">
        <v>7</v>
      </c>
      <c r="E3421" s="4" t="s">
        <v>8</v>
      </c>
      <c r="F3421" s="4" t="s">
        <v>12</v>
      </c>
      <c r="G3421" s="4" t="s">
        <v>12</v>
      </c>
      <c r="H3421" s="4" t="s">
        <v>12</v>
      </c>
    </row>
    <row r="3422" spans="1:19">
      <c r="A3422" t="n">
        <v>29460</v>
      </c>
      <c r="B3422" s="29" t="n">
        <v>48</v>
      </c>
      <c r="C3422" s="7" t="n">
        <v>101</v>
      </c>
      <c r="D3422" s="7" t="n">
        <v>0</v>
      </c>
      <c r="E3422" s="7" t="s">
        <v>157</v>
      </c>
      <c r="F3422" s="7" t="n">
        <v>0.200000002980232</v>
      </c>
      <c r="G3422" s="7" t="n">
        <v>1</v>
      </c>
      <c r="H3422" s="7" t="n">
        <v>0</v>
      </c>
    </row>
    <row r="3423" spans="1:19">
      <c r="A3423" t="s">
        <v>4</v>
      </c>
      <c r="B3423" s="4" t="s">
        <v>5</v>
      </c>
      <c r="C3423" s="4" t="s">
        <v>11</v>
      </c>
    </row>
    <row r="3424" spans="1:19">
      <c r="A3424" t="n">
        <v>29487</v>
      </c>
      <c r="B3424" s="25" t="n">
        <v>16</v>
      </c>
      <c r="C3424" s="7" t="n">
        <v>100</v>
      </c>
    </row>
    <row r="3425" spans="1:19">
      <c r="A3425" t="s">
        <v>4</v>
      </c>
      <c r="B3425" s="4" t="s">
        <v>5</v>
      </c>
      <c r="C3425" s="4" t="s">
        <v>11</v>
      </c>
      <c r="D3425" s="4" t="s">
        <v>7</v>
      </c>
      <c r="E3425" s="4" t="s">
        <v>8</v>
      </c>
      <c r="F3425" s="4" t="s">
        <v>12</v>
      </c>
      <c r="G3425" s="4" t="s">
        <v>12</v>
      </c>
      <c r="H3425" s="4" t="s">
        <v>12</v>
      </c>
    </row>
    <row r="3426" spans="1:19">
      <c r="A3426" t="n">
        <v>29490</v>
      </c>
      <c r="B3426" s="29" t="n">
        <v>48</v>
      </c>
      <c r="C3426" s="7" t="n">
        <v>101</v>
      </c>
      <c r="D3426" s="7" t="n">
        <v>0</v>
      </c>
      <c r="E3426" s="7" t="s">
        <v>154</v>
      </c>
      <c r="F3426" s="7" t="n">
        <v>0.300000011920929</v>
      </c>
      <c r="G3426" s="7" t="n">
        <v>0.5</v>
      </c>
      <c r="H3426" s="7" t="n">
        <v>0</v>
      </c>
    </row>
    <row r="3427" spans="1:19">
      <c r="A3427" t="s">
        <v>4</v>
      </c>
      <c r="B3427" s="4" t="s">
        <v>5</v>
      </c>
      <c r="C3427" s="4" t="s">
        <v>11</v>
      </c>
      <c r="D3427" s="4" t="s">
        <v>11</v>
      </c>
      <c r="E3427" s="4" t="s">
        <v>12</v>
      </c>
      <c r="F3427" s="4" t="s">
        <v>12</v>
      </c>
      <c r="G3427" s="4" t="s">
        <v>12</v>
      </c>
      <c r="H3427" s="4" t="s">
        <v>12</v>
      </c>
      <c r="I3427" s="4" t="s">
        <v>12</v>
      </c>
      <c r="J3427" s="4" t="s">
        <v>7</v>
      </c>
      <c r="K3427" s="4" t="s">
        <v>11</v>
      </c>
    </row>
    <row r="3428" spans="1:19">
      <c r="A3428" t="n">
        <v>29519</v>
      </c>
      <c r="B3428" s="40" t="n">
        <v>55</v>
      </c>
      <c r="C3428" s="7" t="n">
        <v>101</v>
      </c>
      <c r="D3428" s="7" t="n">
        <v>65026</v>
      </c>
      <c r="E3428" s="7" t="n">
        <v>0.109999999403954</v>
      </c>
      <c r="F3428" s="7" t="n">
        <v>1.58000004291534</v>
      </c>
      <c r="G3428" s="7" t="n">
        <v>23.7199993133545</v>
      </c>
      <c r="H3428" s="7" t="n">
        <v>0.5</v>
      </c>
      <c r="I3428" s="7" t="n">
        <v>8</v>
      </c>
      <c r="J3428" s="7" t="n">
        <v>0</v>
      </c>
      <c r="K3428" s="7" t="n">
        <v>1</v>
      </c>
    </row>
    <row r="3429" spans="1:19">
      <c r="A3429" t="s">
        <v>4</v>
      </c>
      <c r="B3429" s="4" t="s">
        <v>5</v>
      </c>
      <c r="C3429" s="4" t="s">
        <v>11</v>
      </c>
    </row>
    <row r="3430" spans="1:19">
      <c r="A3430" t="n">
        <v>29547</v>
      </c>
      <c r="B3430" s="25" t="n">
        <v>16</v>
      </c>
      <c r="C3430" s="7" t="n">
        <v>400</v>
      </c>
    </row>
    <row r="3431" spans="1:19">
      <c r="A3431" t="s">
        <v>4</v>
      </c>
      <c r="B3431" s="4" t="s">
        <v>5</v>
      </c>
      <c r="C3431" s="4" t="s">
        <v>11</v>
      </c>
      <c r="D3431" s="4" t="s">
        <v>7</v>
      </c>
      <c r="E3431" s="4" t="s">
        <v>8</v>
      </c>
      <c r="F3431" s="4" t="s">
        <v>12</v>
      </c>
      <c r="G3431" s="4" t="s">
        <v>12</v>
      </c>
      <c r="H3431" s="4" t="s">
        <v>12</v>
      </c>
    </row>
    <row r="3432" spans="1:19">
      <c r="A3432" t="n">
        <v>29550</v>
      </c>
      <c r="B3432" s="29" t="n">
        <v>48</v>
      </c>
      <c r="C3432" s="7" t="n">
        <v>101</v>
      </c>
      <c r="D3432" s="7" t="n">
        <v>0</v>
      </c>
      <c r="E3432" s="7" t="s">
        <v>157</v>
      </c>
      <c r="F3432" s="7" t="n">
        <v>0.300000011920929</v>
      </c>
      <c r="G3432" s="7" t="n">
        <v>1</v>
      </c>
      <c r="H3432" s="7" t="n">
        <v>0</v>
      </c>
    </row>
    <row r="3433" spans="1:19">
      <c r="A3433" t="s">
        <v>4</v>
      </c>
      <c r="B3433" s="4" t="s">
        <v>5</v>
      </c>
      <c r="C3433" s="4" t="s">
        <v>7</v>
      </c>
      <c r="D3433" s="4" t="s">
        <v>12</v>
      </c>
      <c r="E3433" s="4" t="s">
        <v>12</v>
      </c>
      <c r="F3433" s="4" t="s">
        <v>12</v>
      </c>
    </row>
    <row r="3434" spans="1:19">
      <c r="A3434" t="n">
        <v>29577</v>
      </c>
      <c r="B3434" s="38" t="n">
        <v>45</v>
      </c>
      <c r="C3434" s="7" t="n">
        <v>9</v>
      </c>
      <c r="D3434" s="7" t="n">
        <v>0.100000001490116</v>
      </c>
      <c r="E3434" s="7" t="n">
        <v>0.100000001490116</v>
      </c>
      <c r="F3434" s="7" t="n">
        <v>0.5</v>
      </c>
    </row>
    <row r="3435" spans="1:19">
      <c r="A3435" t="s">
        <v>4</v>
      </c>
      <c r="B3435" s="4" t="s">
        <v>5</v>
      </c>
      <c r="C3435" s="4" t="s">
        <v>7</v>
      </c>
      <c r="D3435" s="4" t="s">
        <v>11</v>
      </c>
      <c r="E3435" s="4" t="s">
        <v>12</v>
      </c>
      <c r="F3435" s="4" t="s">
        <v>11</v>
      </c>
      <c r="G3435" s="4" t="s">
        <v>13</v>
      </c>
      <c r="H3435" s="4" t="s">
        <v>13</v>
      </c>
      <c r="I3435" s="4" t="s">
        <v>11</v>
      </c>
      <c r="J3435" s="4" t="s">
        <v>11</v>
      </c>
      <c r="K3435" s="4" t="s">
        <v>13</v>
      </c>
      <c r="L3435" s="4" t="s">
        <v>13</v>
      </c>
      <c r="M3435" s="4" t="s">
        <v>13</v>
      </c>
      <c r="N3435" s="4" t="s">
        <v>13</v>
      </c>
      <c r="O3435" s="4" t="s">
        <v>8</v>
      </c>
    </row>
    <row r="3436" spans="1:19">
      <c r="A3436" t="n">
        <v>29591</v>
      </c>
      <c r="B3436" s="9" t="n">
        <v>50</v>
      </c>
      <c r="C3436" s="7" t="n">
        <v>0</v>
      </c>
      <c r="D3436" s="7" t="n">
        <v>4420</v>
      </c>
      <c r="E3436" s="7" t="n">
        <v>1</v>
      </c>
      <c r="F3436" s="7" t="n">
        <v>0</v>
      </c>
      <c r="G3436" s="7" t="n">
        <v>0</v>
      </c>
      <c r="H3436" s="7" t="n">
        <v>0</v>
      </c>
      <c r="I3436" s="7" t="n">
        <v>0</v>
      </c>
      <c r="J3436" s="7" t="n">
        <v>65533</v>
      </c>
      <c r="K3436" s="7" t="n">
        <v>0</v>
      </c>
      <c r="L3436" s="7" t="n">
        <v>0</v>
      </c>
      <c r="M3436" s="7" t="n">
        <v>0</v>
      </c>
      <c r="N3436" s="7" t="n">
        <v>0</v>
      </c>
      <c r="O3436" s="7" t="s">
        <v>14</v>
      </c>
    </row>
    <row r="3437" spans="1:19">
      <c r="A3437" t="s">
        <v>4</v>
      </c>
      <c r="B3437" s="4" t="s">
        <v>5</v>
      </c>
      <c r="C3437" s="4" t="s">
        <v>7</v>
      </c>
      <c r="D3437" s="4" t="s">
        <v>13</v>
      </c>
      <c r="E3437" s="4" t="s">
        <v>13</v>
      </c>
      <c r="F3437" s="4" t="s">
        <v>13</v>
      </c>
    </row>
    <row r="3438" spans="1:19">
      <c r="A3438" t="n">
        <v>29630</v>
      </c>
      <c r="B3438" s="9" t="n">
        <v>50</v>
      </c>
      <c r="C3438" s="7" t="n">
        <v>255</v>
      </c>
      <c r="D3438" s="7" t="n">
        <v>1050253722</v>
      </c>
      <c r="E3438" s="7" t="n">
        <v>1065353216</v>
      </c>
      <c r="F3438" s="7" t="n">
        <v>1045220557</v>
      </c>
    </row>
    <row r="3439" spans="1:19">
      <c r="A3439" t="s">
        <v>4</v>
      </c>
      <c r="B3439" s="4" t="s">
        <v>5</v>
      </c>
      <c r="C3439" s="4" t="s">
        <v>7</v>
      </c>
      <c r="D3439" s="4" t="s">
        <v>11</v>
      </c>
      <c r="E3439" s="4" t="s">
        <v>11</v>
      </c>
      <c r="F3439" s="4" t="s">
        <v>11</v>
      </c>
      <c r="G3439" s="4" t="s">
        <v>11</v>
      </c>
      <c r="H3439" s="4" t="s">
        <v>11</v>
      </c>
      <c r="I3439" s="4" t="s">
        <v>8</v>
      </c>
      <c r="J3439" s="4" t="s">
        <v>12</v>
      </c>
      <c r="K3439" s="4" t="s">
        <v>12</v>
      </c>
      <c r="L3439" s="4" t="s">
        <v>12</v>
      </c>
      <c r="M3439" s="4" t="s">
        <v>13</v>
      </c>
      <c r="N3439" s="4" t="s">
        <v>13</v>
      </c>
      <c r="O3439" s="4" t="s">
        <v>12</v>
      </c>
      <c r="P3439" s="4" t="s">
        <v>12</v>
      </c>
      <c r="Q3439" s="4" t="s">
        <v>12</v>
      </c>
      <c r="R3439" s="4" t="s">
        <v>12</v>
      </c>
      <c r="S3439" s="4" t="s">
        <v>7</v>
      </c>
    </row>
    <row r="3440" spans="1:19">
      <c r="A3440" t="n">
        <v>29644</v>
      </c>
      <c r="B3440" s="26" t="n">
        <v>39</v>
      </c>
      <c r="C3440" s="7" t="n">
        <v>12</v>
      </c>
      <c r="D3440" s="7" t="n">
        <v>65534</v>
      </c>
      <c r="E3440" s="7" t="n">
        <v>215</v>
      </c>
      <c r="F3440" s="7" t="n">
        <v>0</v>
      </c>
      <c r="G3440" s="7" t="n">
        <v>65534</v>
      </c>
      <c r="H3440" s="7" t="n">
        <v>3</v>
      </c>
      <c r="I3440" s="7" t="s">
        <v>14</v>
      </c>
      <c r="J3440" s="7" t="n">
        <v>0</v>
      </c>
      <c r="K3440" s="7" t="n">
        <v>0.00999999977648258</v>
      </c>
      <c r="L3440" s="7" t="n">
        <v>5</v>
      </c>
      <c r="M3440" s="7" t="n">
        <v>0</v>
      </c>
      <c r="N3440" s="7" t="n">
        <v>0</v>
      </c>
      <c r="O3440" s="7" t="n">
        <v>0</v>
      </c>
      <c r="P3440" s="7" t="n">
        <v>1</v>
      </c>
      <c r="Q3440" s="7" t="n">
        <v>1</v>
      </c>
      <c r="R3440" s="7" t="n">
        <v>1</v>
      </c>
      <c r="S3440" s="7" t="n">
        <v>255</v>
      </c>
    </row>
    <row r="3441" spans="1:19">
      <c r="A3441" t="s">
        <v>4</v>
      </c>
      <c r="B3441" s="4" t="s">
        <v>5</v>
      </c>
      <c r="C3441" s="4" t="s">
        <v>11</v>
      </c>
    </row>
    <row r="3442" spans="1:19">
      <c r="A3442" t="n">
        <v>29694</v>
      </c>
      <c r="B3442" s="25" t="n">
        <v>16</v>
      </c>
      <c r="C3442" s="7" t="n">
        <v>500</v>
      </c>
    </row>
    <row r="3443" spans="1:19">
      <c r="A3443" t="s">
        <v>4</v>
      </c>
      <c r="B3443" s="4" t="s">
        <v>5</v>
      </c>
      <c r="C3443" s="4" t="s">
        <v>11</v>
      </c>
      <c r="D3443" s="4" t="s">
        <v>7</v>
      </c>
      <c r="E3443" s="4" t="s">
        <v>8</v>
      </c>
      <c r="F3443" s="4" t="s">
        <v>12</v>
      </c>
      <c r="G3443" s="4" t="s">
        <v>12</v>
      </c>
      <c r="H3443" s="4" t="s">
        <v>12</v>
      </c>
    </row>
    <row r="3444" spans="1:19">
      <c r="A3444" t="n">
        <v>29697</v>
      </c>
      <c r="B3444" s="29" t="n">
        <v>48</v>
      </c>
      <c r="C3444" s="7" t="n">
        <v>101</v>
      </c>
      <c r="D3444" s="7" t="n">
        <v>0</v>
      </c>
      <c r="E3444" s="7" t="s">
        <v>153</v>
      </c>
      <c r="F3444" s="7" t="n">
        <v>1</v>
      </c>
      <c r="G3444" s="7" t="n">
        <v>1</v>
      </c>
      <c r="H3444" s="7" t="n">
        <v>0</v>
      </c>
    </row>
    <row r="3445" spans="1:19">
      <c r="A3445" t="s">
        <v>4</v>
      </c>
      <c r="B3445" s="4" t="s">
        <v>5</v>
      </c>
      <c r="C3445" s="4" t="s">
        <v>11</v>
      </c>
    </row>
    <row r="3446" spans="1:19">
      <c r="A3446" t="n">
        <v>29726</v>
      </c>
      <c r="B3446" s="25" t="n">
        <v>16</v>
      </c>
      <c r="C3446" s="7" t="n">
        <v>1500</v>
      </c>
    </row>
    <row r="3447" spans="1:19">
      <c r="A3447" t="s">
        <v>4</v>
      </c>
      <c r="B3447" s="4" t="s">
        <v>5</v>
      </c>
      <c r="C3447" s="4" t="s">
        <v>11</v>
      </c>
      <c r="D3447" s="4" t="s">
        <v>8</v>
      </c>
      <c r="E3447" s="4" t="s">
        <v>7</v>
      </c>
      <c r="F3447" s="4" t="s">
        <v>7</v>
      </c>
      <c r="G3447" s="4" t="s">
        <v>7</v>
      </c>
      <c r="H3447" s="4" t="s">
        <v>7</v>
      </c>
      <c r="I3447" s="4" t="s">
        <v>7</v>
      </c>
      <c r="J3447" s="4" t="s">
        <v>12</v>
      </c>
      <c r="K3447" s="4" t="s">
        <v>12</v>
      </c>
      <c r="L3447" s="4" t="s">
        <v>12</v>
      </c>
      <c r="M3447" s="4" t="s">
        <v>12</v>
      </c>
      <c r="N3447" s="4" t="s">
        <v>7</v>
      </c>
    </row>
    <row r="3448" spans="1:19">
      <c r="A3448" t="n">
        <v>29729</v>
      </c>
      <c r="B3448" s="35" t="n">
        <v>34</v>
      </c>
      <c r="C3448" s="7" t="n">
        <v>65534</v>
      </c>
      <c r="D3448" s="7" t="s">
        <v>291</v>
      </c>
      <c r="E3448" s="7" t="n">
        <v>1</v>
      </c>
      <c r="F3448" s="7" t="n">
        <v>0</v>
      </c>
      <c r="G3448" s="7" t="n">
        <v>0</v>
      </c>
      <c r="H3448" s="7" t="n">
        <v>0</v>
      </c>
      <c r="I3448" s="7" t="n">
        <v>0</v>
      </c>
      <c r="J3448" s="7" t="n">
        <v>0.5</v>
      </c>
      <c r="K3448" s="7" t="n">
        <v>-1</v>
      </c>
      <c r="L3448" s="7" t="n">
        <v>-1</v>
      </c>
      <c r="M3448" s="7" t="n">
        <v>-1</v>
      </c>
      <c r="N3448" s="7" t="n">
        <v>0</v>
      </c>
    </row>
    <row r="3449" spans="1:19">
      <c r="A3449" t="s">
        <v>4</v>
      </c>
      <c r="B3449" s="4" t="s">
        <v>5</v>
      </c>
      <c r="C3449" s="4" t="s">
        <v>11</v>
      </c>
    </row>
    <row r="3450" spans="1:19">
      <c r="A3450" t="n">
        <v>29763</v>
      </c>
      <c r="B3450" s="25" t="n">
        <v>16</v>
      </c>
      <c r="C3450" s="7" t="n">
        <v>500</v>
      </c>
    </row>
    <row r="3451" spans="1:19">
      <c r="A3451" t="s">
        <v>4</v>
      </c>
      <c r="B3451" s="4" t="s">
        <v>5</v>
      </c>
      <c r="C3451" s="4" t="s">
        <v>11</v>
      </c>
    </row>
    <row r="3452" spans="1:19">
      <c r="A3452" t="n">
        <v>29766</v>
      </c>
      <c r="B3452" s="25" t="n">
        <v>16</v>
      </c>
      <c r="C3452" s="7" t="n">
        <v>1000</v>
      </c>
    </row>
    <row r="3453" spans="1:19">
      <c r="A3453" t="s">
        <v>4</v>
      </c>
      <c r="B3453" s="4" t="s">
        <v>5</v>
      </c>
      <c r="C3453" s="4" t="s">
        <v>11</v>
      </c>
      <c r="D3453" s="4" t="s">
        <v>8</v>
      </c>
      <c r="E3453" s="4" t="s">
        <v>7</v>
      </c>
      <c r="F3453" s="4" t="s">
        <v>7</v>
      </c>
      <c r="G3453" s="4" t="s">
        <v>7</v>
      </c>
      <c r="H3453" s="4" t="s">
        <v>7</v>
      </c>
      <c r="I3453" s="4" t="s">
        <v>7</v>
      </c>
      <c r="J3453" s="4" t="s">
        <v>12</v>
      </c>
      <c r="K3453" s="4" t="s">
        <v>12</v>
      </c>
      <c r="L3453" s="4" t="s">
        <v>12</v>
      </c>
      <c r="M3453" s="4" t="s">
        <v>12</v>
      </c>
      <c r="N3453" s="4" t="s">
        <v>7</v>
      </c>
    </row>
    <row r="3454" spans="1:19">
      <c r="A3454" t="n">
        <v>29769</v>
      </c>
      <c r="B3454" s="35" t="n">
        <v>34</v>
      </c>
      <c r="C3454" s="7" t="n">
        <v>65534</v>
      </c>
      <c r="D3454" s="7" t="s">
        <v>224</v>
      </c>
      <c r="E3454" s="7" t="n">
        <v>0</v>
      </c>
      <c r="F3454" s="7" t="n">
        <v>0</v>
      </c>
      <c r="G3454" s="7" t="n">
        <v>0</v>
      </c>
      <c r="H3454" s="7" t="n">
        <v>0</v>
      </c>
      <c r="I3454" s="7" t="n">
        <v>0</v>
      </c>
      <c r="J3454" s="7" t="n">
        <v>0.200000002980232</v>
      </c>
      <c r="K3454" s="7" t="n">
        <v>-1</v>
      </c>
      <c r="L3454" s="7" t="n">
        <v>-1</v>
      </c>
      <c r="M3454" s="7" t="n">
        <v>-1</v>
      </c>
      <c r="N3454" s="7" t="n">
        <v>0</v>
      </c>
    </row>
    <row r="3455" spans="1:19">
      <c r="A3455" t="s">
        <v>4</v>
      </c>
      <c r="B3455" s="4" t="s">
        <v>5</v>
      </c>
      <c r="C3455" s="4" t="s">
        <v>11</v>
      </c>
      <c r="D3455" s="4" t="s">
        <v>13</v>
      </c>
    </row>
    <row r="3456" spans="1:19">
      <c r="A3456" t="n">
        <v>29806</v>
      </c>
      <c r="B3456" s="60" t="n">
        <v>98</v>
      </c>
      <c r="C3456" s="7" t="n">
        <v>65534</v>
      </c>
      <c r="D3456" s="7" t="n">
        <v>1041865114</v>
      </c>
    </row>
    <row r="3457" spans="1:14">
      <c r="A3457" t="s">
        <v>4</v>
      </c>
      <c r="B3457" s="4" t="s">
        <v>5</v>
      </c>
      <c r="C3457" s="4" t="s">
        <v>11</v>
      </c>
    </row>
    <row r="3458" spans="1:14">
      <c r="A3458" t="n">
        <v>29813</v>
      </c>
      <c r="B3458" s="25" t="n">
        <v>16</v>
      </c>
      <c r="C3458" s="7" t="n">
        <v>1000</v>
      </c>
    </row>
    <row r="3459" spans="1:14">
      <c r="A3459" t="s">
        <v>4</v>
      </c>
      <c r="B3459" s="4" t="s">
        <v>5</v>
      </c>
      <c r="C3459" s="4" t="s">
        <v>11</v>
      </c>
    </row>
    <row r="3460" spans="1:14">
      <c r="A3460" t="n">
        <v>29816</v>
      </c>
      <c r="B3460" s="25" t="n">
        <v>16</v>
      </c>
      <c r="C3460" s="7" t="n">
        <v>1000</v>
      </c>
    </row>
    <row r="3461" spans="1:14">
      <c r="A3461" t="s">
        <v>4</v>
      </c>
      <c r="B3461" s="4" t="s">
        <v>5</v>
      </c>
      <c r="C3461" s="4" t="s">
        <v>11</v>
      </c>
    </row>
    <row r="3462" spans="1:14">
      <c r="A3462" t="n">
        <v>29819</v>
      </c>
      <c r="B3462" s="25" t="n">
        <v>16</v>
      </c>
      <c r="C3462" s="7" t="n">
        <v>1000</v>
      </c>
    </row>
    <row r="3463" spans="1:14">
      <c r="A3463" t="s">
        <v>4</v>
      </c>
      <c r="B3463" s="4" t="s">
        <v>5</v>
      </c>
      <c r="C3463" s="4" t="s">
        <v>7</v>
      </c>
      <c r="D3463" s="4" t="s">
        <v>11</v>
      </c>
      <c r="E3463" s="4" t="s">
        <v>11</v>
      </c>
    </row>
    <row r="3464" spans="1:14">
      <c r="A3464" t="n">
        <v>29822</v>
      </c>
      <c r="B3464" s="26" t="n">
        <v>39</v>
      </c>
      <c r="C3464" s="7" t="n">
        <v>16</v>
      </c>
      <c r="D3464" s="7" t="n">
        <v>65533</v>
      </c>
      <c r="E3464" s="7" t="n">
        <v>210</v>
      </c>
    </row>
    <row r="3465" spans="1:14">
      <c r="A3465" t="s">
        <v>4</v>
      </c>
      <c r="B3465" s="4" t="s">
        <v>5</v>
      </c>
      <c r="C3465" s="4" t="s">
        <v>11</v>
      </c>
      <c r="D3465" s="4" t="s">
        <v>7</v>
      </c>
      <c r="E3465" s="4" t="s">
        <v>8</v>
      </c>
      <c r="F3465" s="4" t="s">
        <v>12</v>
      </c>
      <c r="G3465" s="4" t="s">
        <v>12</v>
      </c>
      <c r="H3465" s="4" t="s">
        <v>12</v>
      </c>
    </row>
    <row r="3466" spans="1:14">
      <c r="A3466" t="n">
        <v>29828</v>
      </c>
      <c r="B3466" s="29" t="n">
        <v>48</v>
      </c>
      <c r="C3466" s="7" t="n">
        <v>92</v>
      </c>
      <c r="D3466" s="7" t="n">
        <v>0</v>
      </c>
      <c r="E3466" s="7" t="s">
        <v>127</v>
      </c>
      <c r="F3466" s="7" t="n">
        <v>-1</v>
      </c>
      <c r="G3466" s="7" t="n">
        <v>1</v>
      </c>
      <c r="H3466" s="7" t="n">
        <v>0</v>
      </c>
    </row>
    <row r="3467" spans="1:14">
      <c r="A3467" t="s">
        <v>4</v>
      </c>
      <c r="B3467" s="4" t="s">
        <v>5</v>
      </c>
      <c r="C3467" s="4" t="s">
        <v>11</v>
      </c>
      <c r="D3467" s="4" t="s">
        <v>7</v>
      </c>
      <c r="E3467" s="4" t="s">
        <v>8</v>
      </c>
      <c r="F3467" s="4" t="s">
        <v>12</v>
      </c>
      <c r="G3467" s="4" t="s">
        <v>12</v>
      </c>
      <c r="H3467" s="4" t="s">
        <v>12</v>
      </c>
    </row>
    <row r="3468" spans="1:14">
      <c r="A3468" t="n">
        <v>29854</v>
      </c>
      <c r="B3468" s="29" t="n">
        <v>48</v>
      </c>
      <c r="C3468" s="7" t="n">
        <v>120</v>
      </c>
      <c r="D3468" s="7" t="n">
        <v>0</v>
      </c>
      <c r="E3468" s="7" t="s">
        <v>156</v>
      </c>
      <c r="F3468" s="7" t="n">
        <v>-1</v>
      </c>
      <c r="G3468" s="7" t="n">
        <v>1</v>
      </c>
      <c r="H3468" s="7" t="n">
        <v>0</v>
      </c>
    </row>
    <row r="3469" spans="1:14">
      <c r="A3469" t="s">
        <v>4</v>
      </c>
      <c r="B3469" s="4" t="s">
        <v>5</v>
      </c>
      <c r="C3469" s="4" t="s">
        <v>7</v>
      </c>
      <c r="D3469" s="4" t="s">
        <v>11</v>
      </c>
      <c r="E3469" s="4" t="s">
        <v>11</v>
      </c>
      <c r="F3469" s="4" t="s">
        <v>11</v>
      </c>
      <c r="G3469" s="4" t="s">
        <v>11</v>
      </c>
      <c r="H3469" s="4" t="s">
        <v>11</v>
      </c>
      <c r="I3469" s="4" t="s">
        <v>8</v>
      </c>
      <c r="J3469" s="4" t="s">
        <v>12</v>
      </c>
      <c r="K3469" s="4" t="s">
        <v>12</v>
      </c>
      <c r="L3469" s="4" t="s">
        <v>12</v>
      </c>
      <c r="M3469" s="4" t="s">
        <v>13</v>
      </c>
      <c r="N3469" s="4" t="s">
        <v>13</v>
      </c>
      <c r="O3469" s="4" t="s">
        <v>12</v>
      </c>
      <c r="P3469" s="4" t="s">
        <v>12</v>
      </c>
      <c r="Q3469" s="4" t="s">
        <v>12</v>
      </c>
      <c r="R3469" s="4" t="s">
        <v>12</v>
      </c>
      <c r="S3469" s="4" t="s">
        <v>7</v>
      </c>
    </row>
    <row r="3470" spans="1:14">
      <c r="A3470" t="n">
        <v>29880</v>
      </c>
      <c r="B3470" s="26" t="n">
        <v>39</v>
      </c>
      <c r="C3470" s="7" t="n">
        <v>12</v>
      </c>
      <c r="D3470" s="7" t="n">
        <v>120</v>
      </c>
      <c r="E3470" s="7" t="n">
        <v>202</v>
      </c>
      <c r="F3470" s="7" t="n">
        <v>0</v>
      </c>
      <c r="G3470" s="7" t="n">
        <v>120</v>
      </c>
      <c r="H3470" s="7" t="n">
        <v>3</v>
      </c>
      <c r="I3470" s="7" t="s">
        <v>14</v>
      </c>
      <c r="J3470" s="7" t="n">
        <v>0</v>
      </c>
      <c r="K3470" s="7" t="n">
        <v>1</v>
      </c>
      <c r="L3470" s="7" t="n">
        <v>0</v>
      </c>
      <c r="M3470" s="7" t="n">
        <v>0</v>
      </c>
      <c r="N3470" s="7" t="n">
        <v>0</v>
      </c>
      <c r="O3470" s="7" t="n">
        <v>0</v>
      </c>
      <c r="P3470" s="7" t="n">
        <v>1</v>
      </c>
      <c r="Q3470" s="7" t="n">
        <v>1</v>
      </c>
      <c r="R3470" s="7" t="n">
        <v>1</v>
      </c>
      <c r="S3470" s="7" t="n">
        <v>255</v>
      </c>
    </row>
    <row r="3471" spans="1:14">
      <c r="A3471" t="s">
        <v>4</v>
      </c>
      <c r="B3471" s="4" t="s">
        <v>5</v>
      </c>
      <c r="C3471" s="4" t="s">
        <v>7</v>
      </c>
      <c r="D3471" s="4" t="s">
        <v>11</v>
      </c>
      <c r="E3471" s="4" t="s">
        <v>11</v>
      </c>
      <c r="F3471" s="4" t="s">
        <v>11</v>
      </c>
      <c r="G3471" s="4" t="s">
        <v>11</v>
      </c>
      <c r="H3471" s="4" t="s">
        <v>11</v>
      </c>
      <c r="I3471" s="4" t="s">
        <v>8</v>
      </c>
      <c r="J3471" s="4" t="s">
        <v>12</v>
      </c>
      <c r="K3471" s="4" t="s">
        <v>12</v>
      </c>
      <c r="L3471" s="4" t="s">
        <v>12</v>
      </c>
      <c r="M3471" s="4" t="s">
        <v>13</v>
      </c>
      <c r="N3471" s="4" t="s">
        <v>13</v>
      </c>
      <c r="O3471" s="4" t="s">
        <v>12</v>
      </c>
      <c r="P3471" s="4" t="s">
        <v>12</v>
      </c>
      <c r="Q3471" s="4" t="s">
        <v>12</v>
      </c>
      <c r="R3471" s="4" t="s">
        <v>12</v>
      </c>
      <c r="S3471" s="4" t="s">
        <v>7</v>
      </c>
    </row>
    <row r="3472" spans="1:14">
      <c r="A3472" t="n">
        <v>29930</v>
      </c>
      <c r="B3472" s="26" t="n">
        <v>39</v>
      </c>
      <c r="C3472" s="7" t="n">
        <v>12</v>
      </c>
      <c r="D3472" s="7" t="n">
        <v>92</v>
      </c>
      <c r="E3472" s="7" t="n">
        <v>202</v>
      </c>
      <c r="F3472" s="7" t="n">
        <v>0</v>
      </c>
      <c r="G3472" s="7" t="n">
        <v>92</v>
      </c>
      <c r="H3472" s="7" t="n">
        <v>3</v>
      </c>
      <c r="I3472" s="7" t="s">
        <v>14</v>
      </c>
      <c r="J3472" s="7" t="n">
        <v>0</v>
      </c>
      <c r="K3472" s="7" t="n">
        <v>1</v>
      </c>
      <c r="L3472" s="7" t="n">
        <v>0</v>
      </c>
      <c r="M3472" s="7" t="n">
        <v>0</v>
      </c>
      <c r="N3472" s="7" t="n">
        <v>0</v>
      </c>
      <c r="O3472" s="7" t="n">
        <v>0</v>
      </c>
      <c r="P3472" s="7" t="n">
        <v>1</v>
      </c>
      <c r="Q3472" s="7" t="n">
        <v>1</v>
      </c>
      <c r="R3472" s="7" t="n">
        <v>1</v>
      </c>
      <c r="S3472" s="7" t="n">
        <v>255</v>
      </c>
    </row>
    <row r="3473" spans="1:19">
      <c r="A3473" t="s">
        <v>4</v>
      </c>
      <c r="B3473" s="4" t="s">
        <v>5</v>
      </c>
      <c r="C3473" s="4" t="s">
        <v>7</v>
      </c>
      <c r="D3473" s="4" t="s">
        <v>11</v>
      </c>
      <c r="E3473" s="4" t="s">
        <v>11</v>
      </c>
      <c r="F3473" s="4" t="s">
        <v>11</v>
      </c>
      <c r="G3473" s="4" t="s">
        <v>11</v>
      </c>
      <c r="H3473" s="4" t="s">
        <v>11</v>
      </c>
      <c r="I3473" s="4" t="s">
        <v>8</v>
      </c>
      <c r="J3473" s="4" t="s">
        <v>12</v>
      </c>
      <c r="K3473" s="4" t="s">
        <v>12</v>
      </c>
      <c r="L3473" s="4" t="s">
        <v>12</v>
      </c>
      <c r="M3473" s="4" t="s">
        <v>13</v>
      </c>
      <c r="N3473" s="4" t="s">
        <v>13</v>
      </c>
      <c r="O3473" s="4" t="s">
        <v>12</v>
      </c>
      <c r="P3473" s="4" t="s">
        <v>12</v>
      </c>
      <c r="Q3473" s="4" t="s">
        <v>12</v>
      </c>
      <c r="R3473" s="4" t="s">
        <v>12</v>
      </c>
      <c r="S3473" s="4" t="s">
        <v>7</v>
      </c>
    </row>
    <row r="3474" spans="1:19">
      <c r="A3474" t="n">
        <v>29980</v>
      </c>
      <c r="B3474" s="26" t="n">
        <v>39</v>
      </c>
      <c r="C3474" s="7" t="n">
        <v>12</v>
      </c>
      <c r="D3474" s="7" t="n">
        <v>65534</v>
      </c>
      <c r="E3474" s="7" t="n">
        <v>216</v>
      </c>
      <c r="F3474" s="7" t="n">
        <v>0</v>
      </c>
      <c r="G3474" s="7" t="n">
        <v>65534</v>
      </c>
      <c r="H3474" s="7" t="n">
        <v>3</v>
      </c>
      <c r="I3474" s="7" t="s">
        <v>14</v>
      </c>
      <c r="J3474" s="7" t="n">
        <v>0</v>
      </c>
      <c r="K3474" s="7" t="n">
        <v>2.5</v>
      </c>
      <c r="L3474" s="7" t="n">
        <v>0</v>
      </c>
      <c r="M3474" s="7" t="n">
        <v>0</v>
      </c>
      <c r="N3474" s="7" t="n">
        <v>0</v>
      </c>
      <c r="O3474" s="7" t="n">
        <v>0</v>
      </c>
      <c r="P3474" s="7" t="n">
        <v>1</v>
      </c>
      <c r="Q3474" s="7" t="n">
        <v>1</v>
      </c>
      <c r="R3474" s="7" t="n">
        <v>1</v>
      </c>
      <c r="S3474" s="7" t="n">
        <v>255</v>
      </c>
    </row>
    <row r="3475" spans="1:19">
      <c r="A3475" t="s">
        <v>4</v>
      </c>
      <c r="B3475" s="4" t="s">
        <v>5</v>
      </c>
      <c r="C3475" s="4" t="s">
        <v>7</v>
      </c>
      <c r="D3475" s="4" t="s">
        <v>11</v>
      </c>
      <c r="E3475" s="4" t="s">
        <v>12</v>
      </c>
      <c r="F3475" s="4" t="s">
        <v>11</v>
      </c>
      <c r="G3475" s="4" t="s">
        <v>13</v>
      </c>
      <c r="H3475" s="4" t="s">
        <v>13</v>
      </c>
      <c r="I3475" s="4" t="s">
        <v>11</v>
      </c>
      <c r="J3475" s="4" t="s">
        <v>11</v>
      </c>
      <c r="K3475" s="4" t="s">
        <v>13</v>
      </c>
      <c r="L3475" s="4" t="s">
        <v>13</v>
      </c>
      <c r="M3475" s="4" t="s">
        <v>13</v>
      </c>
      <c r="N3475" s="4" t="s">
        <v>13</v>
      </c>
      <c r="O3475" s="4" t="s">
        <v>8</v>
      </c>
    </row>
    <row r="3476" spans="1:19">
      <c r="A3476" t="n">
        <v>30030</v>
      </c>
      <c r="B3476" s="9" t="n">
        <v>50</v>
      </c>
      <c r="C3476" s="7" t="n">
        <v>0</v>
      </c>
      <c r="D3476" s="7" t="n">
        <v>14013</v>
      </c>
      <c r="E3476" s="7" t="n">
        <v>0.600000023841858</v>
      </c>
      <c r="F3476" s="7" t="n">
        <v>0</v>
      </c>
      <c r="G3476" s="7" t="n">
        <v>0</v>
      </c>
      <c r="H3476" s="7" t="n">
        <v>0</v>
      </c>
      <c r="I3476" s="7" t="n">
        <v>0</v>
      </c>
      <c r="J3476" s="7" t="n">
        <v>65533</v>
      </c>
      <c r="K3476" s="7" t="n">
        <v>0</v>
      </c>
      <c r="L3476" s="7" t="n">
        <v>0</v>
      </c>
      <c r="M3476" s="7" t="n">
        <v>0</v>
      </c>
      <c r="N3476" s="7" t="n">
        <v>0</v>
      </c>
      <c r="O3476" s="7" t="s">
        <v>14</v>
      </c>
    </row>
    <row r="3477" spans="1:19">
      <c r="A3477" t="s">
        <v>4</v>
      </c>
      <c r="B3477" s="4" t="s">
        <v>5</v>
      </c>
      <c r="C3477" s="4" t="s">
        <v>7</v>
      </c>
      <c r="D3477" s="4" t="s">
        <v>11</v>
      </c>
      <c r="E3477" s="4" t="s">
        <v>12</v>
      </c>
      <c r="F3477" s="4" t="s">
        <v>11</v>
      </c>
      <c r="G3477" s="4" t="s">
        <v>13</v>
      </c>
      <c r="H3477" s="4" t="s">
        <v>13</v>
      </c>
      <c r="I3477" s="4" t="s">
        <v>11</v>
      </c>
      <c r="J3477" s="4" t="s">
        <v>11</v>
      </c>
      <c r="K3477" s="4" t="s">
        <v>13</v>
      </c>
      <c r="L3477" s="4" t="s">
        <v>13</v>
      </c>
      <c r="M3477" s="4" t="s">
        <v>13</v>
      </c>
      <c r="N3477" s="4" t="s">
        <v>13</v>
      </c>
      <c r="O3477" s="4" t="s">
        <v>8</v>
      </c>
    </row>
    <row r="3478" spans="1:19">
      <c r="A3478" t="n">
        <v>30069</v>
      </c>
      <c r="B3478" s="9" t="n">
        <v>50</v>
      </c>
      <c r="C3478" s="7" t="n">
        <v>0</v>
      </c>
      <c r="D3478" s="7" t="n">
        <v>15540</v>
      </c>
      <c r="E3478" s="7" t="n">
        <v>1</v>
      </c>
      <c r="F3478" s="7" t="n">
        <v>0</v>
      </c>
      <c r="G3478" s="7" t="n">
        <v>0</v>
      </c>
      <c r="H3478" s="7" t="n">
        <v>0</v>
      </c>
      <c r="I3478" s="7" t="n">
        <v>0</v>
      </c>
      <c r="J3478" s="7" t="n">
        <v>65533</v>
      </c>
      <c r="K3478" s="7" t="n">
        <v>0</v>
      </c>
      <c r="L3478" s="7" t="n">
        <v>0</v>
      </c>
      <c r="M3478" s="7" t="n">
        <v>0</v>
      </c>
      <c r="N3478" s="7" t="n">
        <v>0</v>
      </c>
      <c r="O3478" s="7" t="s">
        <v>14</v>
      </c>
    </row>
    <row r="3479" spans="1:19">
      <c r="A3479" t="s">
        <v>4</v>
      </c>
      <c r="B3479" s="4" t="s">
        <v>5</v>
      </c>
      <c r="C3479" s="4" t="s">
        <v>11</v>
      </c>
    </row>
    <row r="3480" spans="1:19">
      <c r="A3480" t="n">
        <v>30108</v>
      </c>
      <c r="B3480" s="25" t="n">
        <v>16</v>
      </c>
      <c r="C3480" s="7" t="n">
        <v>1500</v>
      </c>
    </row>
    <row r="3481" spans="1:19">
      <c r="A3481" t="s">
        <v>4</v>
      </c>
      <c r="B3481" s="4" t="s">
        <v>5</v>
      </c>
      <c r="C3481" s="4" t="s">
        <v>11</v>
      </c>
      <c r="D3481" s="4" t="s">
        <v>7</v>
      </c>
      <c r="E3481" s="4" t="s">
        <v>8</v>
      </c>
      <c r="F3481" s="4" t="s">
        <v>12</v>
      </c>
      <c r="G3481" s="4" t="s">
        <v>12</v>
      </c>
      <c r="H3481" s="4" t="s">
        <v>12</v>
      </c>
    </row>
    <row r="3482" spans="1:19">
      <c r="A3482" t="n">
        <v>30111</v>
      </c>
      <c r="B3482" s="29" t="n">
        <v>48</v>
      </c>
      <c r="C3482" s="7" t="n">
        <v>65534</v>
      </c>
      <c r="D3482" s="7" t="n">
        <v>0</v>
      </c>
      <c r="E3482" s="7" t="s">
        <v>292</v>
      </c>
      <c r="F3482" s="7" t="n">
        <v>0.300000011920929</v>
      </c>
      <c r="G3482" s="7" t="n">
        <v>1</v>
      </c>
      <c r="H3482" s="7" t="n">
        <v>0</v>
      </c>
    </row>
    <row r="3483" spans="1:19">
      <c r="A3483" t="s">
        <v>4</v>
      </c>
      <c r="B3483" s="4" t="s">
        <v>5</v>
      </c>
      <c r="C3483" s="4" t="s">
        <v>7</v>
      </c>
      <c r="D3483" s="4" t="s">
        <v>11</v>
      </c>
      <c r="E3483" s="4" t="s">
        <v>12</v>
      </c>
      <c r="F3483" s="4" t="s">
        <v>11</v>
      </c>
      <c r="G3483" s="4" t="s">
        <v>13</v>
      </c>
      <c r="H3483" s="4" t="s">
        <v>13</v>
      </c>
      <c r="I3483" s="4" t="s">
        <v>11</v>
      </c>
      <c r="J3483" s="4" t="s">
        <v>11</v>
      </c>
      <c r="K3483" s="4" t="s">
        <v>13</v>
      </c>
      <c r="L3483" s="4" t="s">
        <v>13</v>
      </c>
      <c r="M3483" s="4" t="s">
        <v>13</v>
      </c>
      <c r="N3483" s="4" t="s">
        <v>13</v>
      </c>
      <c r="O3483" s="4" t="s">
        <v>8</v>
      </c>
    </row>
    <row r="3484" spans="1:19">
      <c r="A3484" t="n">
        <v>30138</v>
      </c>
      <c r="B3484" s="9" t="n">
        <v>50</v>
      </c>
      <c r="C3484" s="7" t="n">
        <v>0</v>
      </c>
      <c r="D3484" s="7" t="n">
        <v>15541</v>
      </c>
      <c r="E3484" s="7" t="n">
        <v>1</v>
      </c>
      <c r="F3484" s="7" t="n">
        <v>0</v>
      </c>
      <c r="G3484" s="7" t="n">
        <v>0</v>
      </c>
      <c r="H3484" s="7" t="n">
        <v>0</v>
      </c>
      <c r="I3484" s="7" t="n">
        <v>0</v>
      </c>
      <c r="J3484" s="7" t="n">
        <v>65533</v>
      </c>
      <c r="K3484" s="7" t="n">
        <v>0</v>
      </c>
      <c r="L3484" s="7" t="n">
        <v>0</v>
      </c>
      <c r="M3484" s="7" t="n">
        <v>0</v>
      </c>
      <c r="N3484" s="7" t="n">
        <v>0</v>
      </c>
      <c r="O3484" s="7" t="s">
        <v>14</v>
      </c>
    </row>
    <row r="3485" spans="1:19">
      <c r="A3485" t="s">
        <v>4</v>
      </c>
      <c r="B3485" s="4" t="s">
        <v>5</v>
      </c>
      <c r="C3485" s="4" t="s">
        <v>7</v>
      </c>
      <c r="D3485" s="4" t="s">
        <v>11</v>
      </c>
      <c r="E3485" s="4" t="s">
        <v>12</v>
      </c>
      <c r="F3485" s="4" t="s">
        <v>11</v>
      </c>
      <c r="G3485" s="4" t="s">
        <v>13</v>
      </c>
      <c r="H3485" s="4" t="s">
        <v>13</v>
      </c>
      <c r="I3485" s="4" t="s">
        <v>11</v>
      </c>
      <c r="J3485" s="4" t="s">
        <v>11</v>
      </c>
      <c r="K3485" s="4" t="s">
        <v>13</v>
      </c>
      <c r="L3485" s="4" t="s">
        <v>13</v>
      </c>
      <c r="M3485" s="4" t="s">
        <v>13</v>
      </c>
      <c r="N3485" s="4" t="s">
        <v>13</v>
      </c>
      <c r="O3485" s="4" t="s">
        <v>8</v>
      </c>
    </row>
    <row r="3486" spans="1:19">
      <c r="A3486" t="n">
        <v>30177</v>
      </c>
      <c r="B3486" s="9" t="n">
        <v>50</v>
      </c>
      <c r="C3486" s="7" t="n">
        <v>0</v>
      </c>
      <c r="D3486" s="7" t="n">
        <v>15323</v>
      </c>
      <c r="E3486" s="7" t="n">
        <v>1</v>
      </c>
      <c r="F3486" s="7" t="n">
        <v>0</v>
      </c>
      <c r="G3486" s="7" t="n">
        <v>0</v>
      </c>
      <c r="H3486" s="7" t="n">
        <v>0</v>
      </c>
      <c r="I3486" s="7" t="n">
        <v>0</v>
      </c>
      <c r="J3486" s="7" t="n">
        <v>65533</v>
      </c>
      <c r="K3486" s="7" t="n">
        <v>0</v>
      </c>
      <c r="L3486" s="7" t="n">
        <v>0</v>
      </c>
      <c r="M3486" s="7" t="n">
        <v>0</v>
      </c>
      <c r="N3486" s="7" t="n">
        <v>0</v>
      </c>
      <c r="O3486" s="7" t="s">
        <v>14</v>
      </c>
    </row>
    <row r="3487" spans="1:19">
      <c r="A3487" t="s">
        <v>4</v>
      </c>
      <c r="B3487" s="4" t="s">
        <v>5</v>
      </c>
      <c r="C3487" s="4" t="s">
        <v>11</v>
      </c>
    </row>
    <row r="3488" spans="1:19">
      <c r="A3488" t="n">
        <v>30216</v>
      </c>
      <c r="B3488" s="25" t="n">
        <v>16</v>
      </c>
      <c r="C3488" s="7" t="n">
        <v>2000</v>
      </c>
    </row>
    <row r="3489" spans="1:19">
      <c r="A3489" t="s">
        <v>4</v>
      </c>
      <c r="B3489" s="4" t="s">
        <v>5</v>
      </c>
      <c r="C3489" s="4" t="s">
        <v>11</v>
      </c>
      <c r="D3489" s="4" t="s">
        <v>7</v>
      </c>
      <c r="E3489" s="4" t="s">
        <v>8</v>
      </c>
      <c r="F3489" s="4" t="s">
        <v>12</v>
      </c>
      <c r="G3489" s="4" t="s">
        <v>12</v>
      </c>
      <c r="H3489" s="4" t="s">
        <v>12</v>
      </c>
    </row>
    <row r="3490" spans="1:19">
      <c r="A3490" t="n">
        <v>30219</v>
      </c>
      <c r="B3490" s="29" t="n">
        <v>48</v>
      </c>
      <c r="C3490" s="7" t="n">
        <v>65534</v>
      </c>
      <c r="D3490" s="7" t="n">
        <v>0</v>
      </c>
      <c r="E3490" s="7" t="s">
        <v>293</v>
      </c>
      <c r="F3490" s="7" t="n">
        <v>0.5</v>
      </c>
      <c r="G3490" s="7" t="n">
        <v>1</v>
      </c>
      <c r="H3490" s="7" t="n">
        <v>0</v>
      </c>
    </row>
    <row r="3491" spans="1:19">
      <c r="A3491" t="s">
        <v>4</v>
      </c>
      <c r="B3491" s="4" t="s">
        <v>5</v>
      </c>
      <c r="C3491" s="4" t="s">
        <v>7</v>
      </c>
      <c r="D3491" s="4" t="s">
        <v>11</v>
      </c>
      <c r="E3491" s="4" t="s">
        <v>12</v>
      </c>
      <c r="F3491" s="4" t="s">
        <v>11</v>
      </c>
      <c r="G3491" s="4" t="s">
        <v>13</v>
      </c>
      <c r="H3491" s="4" t="s">
        <v>13</v>
      </c>
      <c r="I3491" s="4" t="s">
        <v>11</v>
      </c>
      <c r="J3491" s="4" t="s">
        <v>11</v>
      </c>
      <c r="K3491" s="4" t="s">
        <v>13</v>
      </c>
      <c r="L3491" s="4" t="s">
        <v>13</v>
      </c>
      <c r="M3491" s="4" t="s">
        <v>13</v>
      </c>
      <c r="N3491" s="4" t="s">
        <v>13</v>
      </c>
      <c r="O3491" s="4" t="s">
        <v>8</v>
      </c>
    </row>
    <row r="3492" spans="1:19">
      <c r="A3492" t="n">
        <v>30246</v>
      </c>
      <c r="B3492" s="9" t="n">
        <v>50</v>
      </c>
      <c r="C3492" s="7" t="n">
        <v>0</v>
      </c>
      <c r="D3492" s="7" t="n">
        <v>15542</v>
      </c>
      <c r="E3492" s="7" t="n">
        <v>1</v>
      </c>
      <c r="F3492" s="7" t="n">
        <v>0</v>
      </c>
      <c r="G3492" s="7" t="n">
        <v>0</v>
      </c>
      <c r="H3492" s="7" t="n">
        <v>0</v>
      </c>
      <c r="I3492" s="7" t="n">
        <v>0</v>
      </c>
      <c r="J3492" s="7" t="n">
        <v>65533</v>
      </c>
      <c r="K3492" s="7" t="n">
        <v>0</v>
      </c>
      <c r="L3492" s="7" t="n">
        <v>0</v>
      </c>
      <c r="M3492" s="7" t="n">
        <v>0</v>
      </c>
      <c r="N3492" s="7" t="n">
        <v>0</v>
      </c>
      <c r="O3492" s="7" t="s">
        <v>14</v>
      </c>
    </row>
    <row r="3493" spans="1:19">
      <c r="A3493" t="s">
        <v>4</v>
      </c>
      <c r="B3493" s="4" t="s">
        <v>5</v>
      </c>
      <c r="C3493" s="4" t="s">
        <v>11</v>
      </c>
    </row>
    <row r="3494" spans="1:19">
      <c r="A3494" t="n">
        <v>30285</v>
      </c>
      <c r="B3494" s="25" t="n">
        <v>16</v>
      </c>
      <c r="C3494" s="7" t="n">
        <v>2000</v>
      </c>
    </row>
    <row r="3495" spans="1:19">
      <c r="A3495" t="s">
        <v>4</v>
      </c>
      <c r="B3495" s="4" t="s">
        <v>5</v>
      </c>
      <c r="C3495" s="4" t="s">
        <v>11</v>
      </c>
      <c r="D3495" s="4" t="s">
        <v>7</v>
      </c>
      <c r="E3495" s="4" t="s">
        <v>8</v>
      </c>
      <c r="F3495" s="4" t="s">
        <v>12</v>
      </c>
      <c r="G3495" s="4" t="s">
        <v>12</v>
      </c>
      <c r="H3495" s="4" t="s">
        <v>12</v>
      </c>
    </row>
    <row r="3496" spans="1:19">
      <c r="A3496" t="n">
        <v>30288</v>
      </c>
      <c r="B3496" s="29" t="n">
        <v>48</v>
      </c>
      <c r="C3496" s="7" t="n">
        <v>65534</v>
      </c>
      <c r="D3496" s="7" t="n">
        <v>0</v>
      </c>
      <c r="E3496" s="7" t="s">
        <v>289</v>
      </c>
      <c r="F3496" s="7" t="n">
        <v>0.5</v>
      </c>
      <c r="G3496" s="7" t="n">
        <v>1</v>
      </c>
      <c r="H3496" s="7" t="n">
        <v>0</v>
      </c>
    </row>
    <row r="3497" spans="1:19">
      <c r="A3497" t="s">
        <v>4</v>
      </c>
      <c r="B3497" s="4" t="s">
        <v>5</v>
      </c>
      <c r="C3497" s="4" t="s">
        <v>11</v>
      </c>
    </row>
    <row r="3498" spans="1:19">
      <c r="A3498" t="n">
        <v>30315</v>
      </c>
      <c r="B3498" s="25" t="n">
        <v>16</v>
      </c>
      <c r="C3498" s="7" t="n">
        <v>2000</v>
      </c>
    </row>
    <row r="3499" spans="1:19">
      <c r="A3499" t="s">
        <v>4</v>
      </c>
      <c r="B3499" s="4" t="s">
        <v>5</v>
      </c>
      <c r="C3499" s="4" t="s">
        <v>11</v>
      </c>
    </row>
    <row r="3500" spans="1:19">
      <c r="A3500" t="n">
        <v>30318</v>
      </c>
      <c r="B3500" s="25" t="n">
        <v>16</v>
      </c>
      <c r="C3500" s="7" t="n">
        <v>10000</v>
      </c>
    </row>
    <row r="3501" spans="1:19">
      <c r="A3501" t="s">
        <v>4</v>
      </c>
      <c r="B3501" s="4" t="s">
        <v>5</v>
      </c>
      <c r="C3501" s="4" t="s">
        <v>17</v>
      </c>
    </row>
    <row r="3502" spans="1:19">
      <c r="A3502" t="n">
        <v>30321</v>
      </c>
      <c r="B3502" s="13" t="n">
        <v>3</v>
      </c>
      <c r="C3502" s="12" t="n">
        <f t="normal" ca="1">A3368</f>
        <v>0</v>
      </c>
    </row>
    <row r="3503" spans="1:19">
      <c r="A3503" t="s">
        <v>4</v>
      </c>
      <c r="B3503" s="4" t="s">
        <v>5</v>
      </c>
    </row>
    <row r="3504" spans="1:19">
      <c r="A3504" t="n">
        <v>30326</v>
      </c>
      <c r="B3504" s="5" t="n">
        <v>1</v>
      </c>
    </row>
    <row r="3505" spans="1:15" s="3" customFormat="1" customHeight="0">
      <c r="A3505" s="3" t="s">
        <v>2</v>
      </c>
      <c r="B3505" s="3" t="s">
        <v>294</v>
      </c>
    </row>
    <row r="3506" spans="1:15">
      <c r="A3506" t="s">
        <v>4</v>
      </c>
      <c r="B3506" s="4" t="s">
        <v>5</v>
      </c>
      <c r="C3506" s="4" t="s">
        <v>11</v>
      </c>
      <c r="D3506" s="4" t="s">
        <v>7</v>
      </c>
      <c r="E3506" s="4" t="s">
        <v>7</v>
      </c>
      <c r="F3506" s="4" t="s">
        <v>8</v>
      </c>
    </row>
    <row r="3507" spans="1:15">
      <c r="A3507" t="n">
        <v>30328</v>
      </c>
      <c r="B3507" s="14" t="n">
        <v>20</v>
      </c>
      <c r="C3507" s="7" t="n">
        <v>110</v>
      </c>
      <c r="D3507" s="7" t="n">
        <v>3</v>
      </c>
      <c r="E3507" s="7" t="n">
        <v>11</v>
      </c>
      <c r="F3507" s="7" t="s">
        <v>295</v>
      </c>
    </row>
    <row r="3508" spans="1:15">
      <c r="A3508" t="s">
        <v>4</v>
      </c>
      <c r="B3508" s="4" t="s">
        <v>5</v>
      </c>
      <c r="C3508" s="4" t="s">
        <v>11</v>
      </c>
      <c r="D3508" s="4" t="s">
        <v>7</v>
      </c>
      <c r="E3508" s="4" t="s">
        <v>7</v>
      </c>
      <c r="F3508" s="4" t="s">
        <v>8</v>
      </c>
    </row>
    <row r="3509" spans="1:15">
      <c r="A3509" t="n">
        <v>30353</v>
      </c>
      <c r="B3509" s="14" t="n">
        <v>20</v>
      </c>
      <c r="C3509" s="7" t="n">
        <v>119</v>
      </c>
      <c r="D3509" s="7" t="n">
        <v>3</v>
      </c>
      <c r="E3509" s="7" t="n">
        <v>11</v>
      </c>
      <c r="F3509" s="7" t="s">
        <v>296</v>
      </c>
    </row>
    <row r="3510" spans="1:15">
      <c r="A3510" t="s">
        <v>4</v>
      </c>
      <c r="B3510" s="4" t="s">
        <v>5</v>
      </c>
      <c r="C3510" s="4" t="s">
        <v>11</v>
      </c>
      <c r="D3510" s="4" t="s">
        <v>7</v>
      </c>
      <c r="E3510" s="4" t="s">
        <v>7</v>
      </c>
      <c r="F3510" s="4" t="s">
        <v>8</v>
      </c>
    </row>
    <row r="3511" spans="1:15">
      <c r="A3511" t="n">
        <v>30381</v>
      </c>
      <c r="B3511" s="14" t="n">
        <v>20</v>
      </c>
      <c r="C3511" s="7" t="n">
        <v>88</v>
      </c>
      <c r="D3511" s="7" t="n">
        <v>3</v>
      </c>
      <c r="E3511" s="7" t="n">
        <v>11</v>
      </c>
      <c r="F3511" s="7" t="s">
        <v>297</v>
      </c>
    </row>
    <row r="3512" spans="1:15">
      <c r="A3512" t="s">
        <v>4</v>
      </c>
      <c r="B3512" s="4" t="s">
        <v>5</v>
      </c>
      <c r="C3512" s="4" t="s">
        <v>7</v>
      </c>
      <c r="D3512" s="4" t="s">
        <v>11</v>
      </c>
      <c r="E3512" s="4" t="s">
        <v>11</v>
      </c>
      <c r="F3512" s="4" t="s">
        <v>11</v>
      </c>
      <c r="G3512" s="4" t="s">
        <v>11</v>
      </c>
      <c r="H3512" s="4" t="s">
        <v>11</v>
      </c>
      <c r="I3512" s="4" t="s">
        <v>8</v>
      </c>
      <c r="J3512" s="4" t="s">
        <v>12</v>
      </c>
      <c r="K3512" s="4" t="s">
        <v>12</v>
      </c>
      <c r="L3512" s="4" t="s">
        <v>12</v>
      </c>
      <c r="M3512" s="4" t="s">
        <v>13</v>
      </c>
      <c r="N3512" s="4" t="s">
        <v>13</v>
      </c>
      <c r="O3512" s="4" t="s">
        <v>12</v>
      </c>
      <c r="P3512" s="4" t="s">
        <v>12</v>
      </c>
      <c r="Q3512" s="4" t="s">
        <v>12</v>
      </c>
      <c r="R3512" s="4" t="s">
        <v>12</v>
      </c>
      <c r="S3512" s="4" t="s">
        <v>7</v>
      </c>
    </row>
    <row r="3513" spans="1:15">
      <c r="A3513" t="n">
        <v>30407</v>
      </c>
      <c r="B3513" s="26" t="n">
        <v>39</v>
      </c>
      <c r="C3513" s="7" t="n">
        <v>12</v>
      </c>
      <c r="D3513" s="7" t="n">
        <v>65534</v>
      </c>
      <c r="E3513" s="7" t="n">
        <v>217</v>
      </c>
      <c r="F3513" s="7" t="n">
        <v>0</v>
      </c>
      <c r="G3513" s="7" t="n">
        <v>65534</v>
      </c>
      <c r="H3513" s="7" t="n">
        <v>3</v>
      </c>
      <c r="I3513" s="7" t="s">
        <v>14</v>
      </c>
      <c r="J3513" s="7" t="n">
        <v>0</v>
      </c>
      <c r="K3513" s="7" t="n">
        <v>0</v>
      </c>
      <c r="L3513" s="7" t="n">
        <v>0</v>
      </c>
      <c r="M3513" s="7" t="n">
        <v>0</v>
      </c>
      <c r="N3513" s="7" t="n">
        <v>0</v>
      </c>
      <c r="O3513" s="7" t="n">
        <v>0</v>
      </c>
      <c r="P3513" s="7" t="n">
        <v>1</v>
      </c>
      <c r="Q3513" s="7" t="n">
        <v>1</v>
      </c>
      <c r="R3513" s="7" t="n">
        <v>1</v>
      </c>
      <c r="S3513" s="7" t="n">
        <v>255</v>
      </c>
    </row>
    <row r="3514" spans="1:15">
      <c r="A3514" t="s">
        <v>4</v>
      </c>
      <c r="B3514" s="4" t="s">
        <v>5</v>
      </c>
      <c r="C3514" s="4" t="s">
        <v>7</v>
      </c>
      <c r="D3514" s="4" t="s">
        <v>13</v>
      </c>
      <c r="E3514" s="4" t="s">
        <v>7</v>
      </c>
      <c r="F3514" s="4" t="s">
        <v>17</v>
      </c>
    </row>
    <row r="3515" spans="1:15">
      <c r="A3515" t="n">
        <v>30457</v>
      </c>
      <c r="B3515" s="11" t="n">
        <v>5</v>
      </c>
      <c r="C3515" s="7" t="n">
        <v>0</v>
      </c>
      <c r="D3515" s="7" t="n">
        <v>1</v>
      </c>
      <c r="E3515" s="7" t="n">
        <v>1</v>
      </c>
      <c r="F3515" s="12" t="n">
        <f t="normal" ca="1">A3581</f>
        <v>0</v>
      </c>
    </row>
    <row r="3516" spans="1:15">
      <c r="A3516" t="s">
        <v>4</v>
      </c>
      <c r="B3516" s="4" t="s">
        <v>5</v>
      </c>
      <c r="C3516" s="4" t="s">
        <v>11</v>
      </c>
    </row>
    <row r="3517" spans="1:15">
      <c r="A3517" t="n">
        <v>30468</v>
      </c>
      <c r="B3517" s="25" t="n">
        <v>16</v>
      </c>
      <c r="C3517" s="7" t="n">
        <v>1000</v>
      </c>
    </row>
    <row r="3518" spans="1:15">
      <c r="A3518" t="s">
        <v>4</v>
      </c>
      <c r="B3518" s="4" t="s">
        <v>5</v>
      </c>
      <c r="C3518" s="4" t="s">
        <v>11</v>
      </c>
      <c r="D3518" s="4" t="s">
        <v>8</v>
      </c>
      <c r="E3518" s="4" t="s">
        <v>7</v>
      </c>
      <c r="F3518" s="4" t="s">
        <v>7</v>
      </c>
      <c r="G3518" s="4" t="s">
        <v>7</v>
      </c>
      <c r="H3518" s="4" t="s">
        <v>7</v>
      </c>
      <c r="I3518" s="4" t="s">
        <v>7</v>
      </c>
      <c r="J3518" s="4" t="s">
        <v>12</v>
      </c>
      <c r="K3518" s="4" t="s">
        <v>12</v>
      </c>
      <c r="L3518" s="4" t="s">
        <v>12</v>
      </c>
      <c r="M3518" s="4" t="s">
        <v>12</v>
      </c>
      <c r="N3518" s="4" t="s">
        <v>7</v>
      </c>
    </row>
    <row r="3519" spans="1:15">
      <c r="A3519" t="n">
        <v>30471</v>
      </c>
      <c r="B3519" s="35" t="n">
        <v>34</v>
      </c>
      <c r="C3519" s="7" t="n">
        <v>65534</v>
      </c>
      <c r="D3519" s="7" t="s">
        <v>224</v>
      </c>
      <c r="E3519" s="7" t="n">
        <v>0</v>
      </c>
      <c r="F3519" s="7" t="n">
        <v>0</v>
      </c>
      <c r="G3519" s="7" t="n">
        <v>0</v>
      </c>
      <c r="H3519" s="7" t="n">
        <v>0</v>
      </c>
      <c r="I3519" s="7" t="n">
        <v>0</v>
      </c>
      <c r="J3519" s="7" t="n">
        <v>0.200000002980232</v>
      </c>
      <c r="K3519" s="7" t="n">
        <v>-1</v>
      </c>
      <c r="L3519" s="7" t="n">
        <v>-1</v>
      </c>
      <c r="M3519" s="7" t="n">
        <v>-1</v>
      </c>
      <c r="N3519" s="7" t="n">
        <v>0</v>
      </c>
    </row>
    <row r="3520" spans="1:15">
      <c r="A3520" t="s">
        <v>4</v>
      </c>
      <c r="B3520" s="4" t="s">
        <v>5</v>
      </c>
      <c r="C3520" s="4" t="s">
        <v>11</v>
      </c>
      <c r="D3520" s="4" t="s">
        <v>7</v>
      </c>
      <c r="E3520" s="4" t="s">
        <v>8</v>
      </c>
      <c r="F3520" s="4" t="s">
        <v>12</v>
      </c>
      <c r="G3520" s="4" t="s">
        <v>12</v>
      </c>
      <c r="H3520" s="4" t="s">
        <v>12</v>
      </c>
    </row>
    <row r="3521" spans="1:19">
      <c r="A3521" t="n">
        <v>30508</v>
      </c>
      <c r="B3521" s="29" t="n">
        <v>48</v>
      </c>
      <c r="C3521" s="7" t="n">
        <v>100</v>
      </c>
      <c r="D3521" s="7" t="n">
        <v>0</v>
      </c>
      <c r="E3521" s="7" t="s">
        <v>158</v>
      </c>
      <c r="F3521" s="7" t="n">
        <v>-1</v>
      </c>
      <c r="G3521" s="7" t="n">
        <v>1</v>
      </c>
      <c r="H3521" s="7" t="n">
        <v>0</v>
      </c>
    </row>
    <row r="3522" spans="1:19">
      <c r="A3522" t="s">
        <v>4</v>
      </c>
      <c r="B3522" s="4" t="s">
        <v>5</v>
      </c>
      <c r="C3522" s="4" t="s">
        <v>11</v>
      </c>
    </row>
    <row r="3523" spans="1:19">
      <c r="A3523" t="n">
        <v>30536</v>
      </c>
      <c r="B3523" s="25" t="n">
        <v>16</v>
      </c>
      <c r="C3523" s="7" t="n">
        <v>500</v>
      </c>
    </row>
    <row r="3524" spans="1:19">
      <c r="A3524" t="s">
        <v>4</v>
      </c>
      <c r="B3524" s="4" t="s">
        <v>5</v>
      </c>
      <c r="C3524" s="4" t="s">
        <v>11</v>
      </c>
      <c r="D3524" s="4" t="s">
        <v>11</v>
      </c>
      <c r="E3524" s="4" t="s">
        <v>12</v>
      </c>
      <c r="F3524" s="4" t="s">
        <v>12</v>
      </c>
      <c r="G3524" s="4" t="s">
        <v>12</v>
      </c>
      <c r="H3524" s="4" t="s">
        <v>12</v>
      </c>
      <c r="I3524" s="4" t="s">
        <v>7</v>
      </c>
      <c r="J3524" s="4" t="s">
        <v>11</v>
      </c>
    </row>
    <row r="3525" spans="1:19">
      <c r="A3525" t="n">
        <v>30539</v>
      </c>
      <c r="B3525" s="40" t="n">
        <v>55</v>
      </c>
      <c r="C3525" s="7" t="n">
        <v>100</v>
      </c>
      <c r="D3525" s="7" t="n">
        <v>65533</v>
      </c>
      <c r="E3525" s="7" t="n">
        <v>-16.6399993896484</v>
      </c>
      <c r="F3525" s="7" t="n">
        <v>0</v>
      </c>
      <c r="G3525" s="7" t="n">
        <v>34.5200004577637</v>
      </c>
      <c r="H3525" s="7" t="n">
        <v>12</v>
      </c>
      <c r="I3525" s="7" t="n">
        <v>0</v>
      </c>
      <c r="J3525" s="7" t="n">
        <v>0</v>
      </c>
    </row>
    <row r="3526" spans="1:19">
      <c r="A3526" t="s">
        <v>4</v>
      </c>
      <c r="B3526" s="4" t="s">
        <v>5</v>
      </c>
      <c r="C3526" s="4" t="s">
        <v>11</v>
      </c>
    </row>
    <row r="3527" spans="1:19">
      <c r="A3527" t="n">
        <v>30563</v>
      </c>
      <c r="B3527" s="25" t="n">
        <v>16</v>
      </c>
      <c r="C3527" s="7" t="n">
        <v>200</v>
      </c>
    </row>
    <row r="3528" spans="1:19">
      <c r="A3528" t="s">
        <v>4</v>
      </c>
      <c r="B3528" s="4" t="s">
        <v>5</v>
      </c>
      <c r="C3528" s="4" t="s">
        <v>7</v>
      </c>
      <c r="D3528" s="4" t="s">
        <v>11</v>
      </c>
      <c r="E3528" s="4" t="s">
        <v>12</v>
      </c>
      <c r="F3528" s="4" t="s">
        <v>11</v>
      </c>
      <c r="G3528" s="4" t="s">
        <v>13</v>
      </c>
      <c r="H3528" s="4" t="s">
        <v>13</v>
      </c>
      <c r="I3528" s="4" t="s">
        <v>11</v>
      </c>
      <c r="J3528" s="4" t="s">
        <v>11</v>
      </c>
      <c r="K3528" s="4" t="s">
        <v>13</v>
      </c>
      <c r="L3528" s="4" t="s">
        <v>13</v>
      </c>
      <c r="M3528" s="4" t="s">
        <v>13</v>
      </c>
      <c r="N3528" s="4" t="s">
        <v>13</v>
      </c>
      <c r="O3528" s="4" t="s">
        <v>8</v>
      </c>
    </row>
    <row r="3529" spans="1:19">
      <c r="A3529" t="n">
        <v>30566</v>
      </c>
      <c r="B3529" s="9" t="n">
        <v>50</v>
      </c>
      <c r="C3529" s="7" t="n">
        <v>0</v>
      </c>
      <c r="D3529" s="7" t="n">
        <v>4344</v>
      </c>
      <c r="E3529" s="7" t="n">
        <v>0.800000011920929</v>
      </c>
      <c r="F3529" s="7" t="n">
        <v>200</v>
      </c>
      <c r="G3529" s="7" t="n">
        <v>0</v>
      </c>
      <c r="H3529" s="7" t="n">
        <v>0</v>
      </c>
      <c r="I3529" s="7" t="n">
        <v>0</v>
      </c>
      <c r="J3529" s="7" t="n">
        <v>65533</v>
      </c>
      <c r="K3529" s="7" t="n">
        <v>0</v>
      </c>
      <c r="L3529" s="7" t="n">
        <v>0</v>
      </c>
      <c r="M3529" s="7" t="n">
        <v>0</v>
      </c>
      <c r="N3529" s="7" t="n">
        <v>0</v>
      </c>
      <c r="O3529" s="7" t="s">
        <v>14</v>
      </c>
    </row>
    <row r="3530" spans="1:19">
      <c r="A3530" t="s">
        <v>4</v>
      </c>
      <c r="B3530" s="4" t="s">
        <v>5</v>
      </c>
      <c r="C3530" s="4" t="s">
        <v>7</v>
      </c>
      <c r="D3530" s="4" t="s">
        <v>11</v>
      </c>
      <c r="E3530" s="4" t="s">
        <v>11</v>
      </c>
      <c r="F3530" s="4" t="s">
        <v>11</v>
      </c>
      <c r="G3530" s="4" t="s">
        <v>11</v>
      </c>
      <c r="H3530" s="4" t="s">
        <v>11</v>
      </c>
      <c r="I3530" s="4" t="s">
        <v>8</v>
      </c>
      <c r="J3530" s="4" t="s">
        <v>12</v>
      </c>
      <c r="K3530" s="4" t="s">
        <v>12</v>
      </c>
      <c r="L3530" s="4" t="s">
        <v>12</v>
      </c>
      <c r="M3530" s="4" t="s">
        <v>13</v>
      </c>
      <c r="N3530" s="4" t="s">
        <v>13</v>
      </c>
      <c r="O3530" s="4" t="s">
        <v>12</v>
      </c>
      <c r="P3530" s="4" t="s">
        <v>12</v>
      </c>
      <c r="Q3530" s="4" t="s">
        <v>12</v>
      </c>
      <c r="R3530" s="4" t="s">
        <v>12</v>
      </c>
      <c r="S3530" s="4" t="s">
        <v>7</v>
      </c>
    </row>
    <row r="3531" spans="1:19">
      <c r="A3531" t="n">
        <v>30605</v>
      </c>
      <c r="B3531" s="26" t="n">
        <v>39</v>
      </c>
      <c r="C3531" s="7" t="n">
        <v>12</v>
      </c>
      <c r="D3531" s="7" t="n">
        <v>100</v>
      </c>
      <c r="E3531" s="7" t="n">
        <v>212</v>
      </c>
      <c r="F3531" s="7" t="n">
        <v>0</v>
      </c>
      <c r="G3531" s="7" t="n">
        <v>100</v>
      </c>
      <c r="H3531" s="7" t="n">
        <v>12</v>
      </c>
      <c r="I3531" s="7" t="s">
        <v>298</v>
      </c>
      <c r="J3531" s="7" t="n">
        <v>0</v>
      </c>
      <c r="K3531" s="7" t="n">
        <v>1</v>
      </c>
      <c r="L3531" s="7" t="n">
        <v>3.5</v>
      </c>
      <c r="M3531" s="7" t="n">
        <v>0</v>
      </c>
      <c r="N3531" s="7" t="n">
        <v>0</v>
      </c>
      <c r="O3531" s="7" t="n">
        <v>0</v>
      </c>
      <c r="P3531" s="7" t="n">
        <v>2</v>
      </c>
      <c r="Q3531" s="7" t="n">
        <v>2</v>
      </c>
      <c r="R3531" s="7" t="n">
        <v>2</v>
      </c>
      <c r="S3531" s="7" t="n">
        <v>255</v>
      </c>
    </row>
    <row r="3532" spans="1:19">
      <c r="A3532" t="s">
        <v>4</v>
      </c>
      <c r="B3532" s="4" t="s">
        <v>5</v>
      </c>
      <c r="C3532" s="4" t="s">
        <v>11</v>
      </c>
    </row>
    <row r="3533" spans="1:19">
      <c r="A3533" t="n">
        <v>30680</v>
      </c>
      <c r="B3533" s="25" t="n">
        <v>16</v>
      </c>
      <c r="C3533" s="7" t="n">
        <v>100</v>
      </c>
    </row>
    <row r="3534" spans="1:19">
      <c r="A3534" t="s">
        <v>4</v>
      </c>
      <c r="B3534" s="4" t="s">
        <v>5</v>
      </c>
      <c r="C3534" s="4" t="s">
        <v>7</v>
      </c>
      <c r="D3534" s="4" t="s">
        <v>12</v>
      </c>
      <c r="E3534" s="4" t="s">
        <v>12</v>
      </c>
      <c r="F3534" s="4" t="s">
        <v>12</v>
      </c>
    </row>
    <row r="3535" spans="1:19">
      <c r="A3535" t="n">
        <v>30683</v>
      </c>
      <c r="B3535" s="38" t="n">
        <v>45</v>
      </c>
      <c r="C3535" s="7" t="n">
        <v>9</v>
      </c>
      <c r="D3535" s="7" t="n">
        <v>0.100000001490116</v>
      </c>
      <c r="E3535" s="7" t="n">
        <v>0.100000001490116</v>
      </c>
      <c r="F3535" s="7" t="n">
        <v>0.5</v>
      </c>
    </row>
    <row r="3536" spans="1:19">
      <c r="A3536" t="s">
        <v>4</v>
      </c>
      <c r="B3536" s="4" t="s">
        <v>5</v>
      </c>
      <c r="C3536" s="4" t="s">
        <v>7</v>
      </c>
      <c r="D3536" s="4" t="s">
        <v>13</v>
      </c>
      <c r="E3536" s="4" t="s">
        <v>13</v>
      </c>
      <c r="F3536" s="4" t="s">
        <v>13</v>
      </c>
    </row>
    <row r="3537" spans="1:19">
      <c r="A3537" t="n">
        <v>30697</v>
      </c>
      <c r="B3537" s="9" t="n">
        <v>50</v>
      </c>
      <c r="C3537" s="7" t="n">
        <v>255</v>
      </c>
      <c r="D3537" s="7" t="n">
        <v>1050253722</v>
      </c>
      <c r="E3537" s="7" t="n">
        <v>1065353216</v>
      </c>
      <c r="F3537" s="7" t="n">
        <v>1045220557</v>
      </c>
    </row>
    <row r="3538" spans="1:19">
      <c r="A3538" t="s">
        <v>4</v>
      </c>
      <c r="B3538" s="4" t="s">
        <v>5</v>
      </c>
      <c r="C3538" s="4" t="s">
        <v>11</v>
      </c>
      <c r="D3538" s="4" t="s">
        <v>7</v>
      </c>
      <c r="E3538" s="4" t="s">
        <v>8</v>
      </c>
      <c r="F3538" s="4" t="s">
        <v>12</v>
      </c>
      <c r="G3538" s="4" t="s">
        <v>12</v>
      </c>
      <c r="H3538" s="4" t="s">
        <v>12</v>
      </c>
    </row>
    <row r="3539" spans="1:19">
      <c r="A3539" t="n">
        <v>30711</v>
      </c>
      <c r="B3539" s="29" t="n">
        <v>48</v>
      </c>
      <c r="C3539" s="7" t="n">
        <v>65534</v>
      </c>
      <c r="D3539" s="7" t="n">
        <v>0</v>
      </c>
      <c r="E3539" s="7" t="s">
        <v>289</v>
      </c>
      <c r="F3539" s="7" t="n">
        <v>0.100000001490116</v>
      </c>
      <c r="G3539" s="7" t="n">
        <v>1</v>
      </c>
      <c r="H3539" s="7" t="n">
        <v>0</v>
      </c>
    </row>
    <row r="3540" spans="1:19">
      <c r="A3540" t="s">
        <v>4</v>
      </c>
      <c r="B3540" s="4" t="s">
        <v>5</v>
      </c>
      <c r="C3540" s="4" t="s">
        <v>11</v>
      </c>
    </row>
    <row r="3541" spans="1:19">
      <c r="A3541" t="n">
        <v>30738</v>
      </c>
      <c r="B3541" s="25" t="n">
        <v>16</v>
      </c>
      <c r="C3541" s="7" t="n">
        <v>500</v>
      </c>
    </row>
    <row r="3542" spans="1:19">
      <c r="A3542" t="s">
        <v>4</v>
      </c>
      <c r="B3542" s="4" t="s">
        <v>5</v>
      </c>
      <c r="C3542" s="4" t="s">
        <v>11</v>
      </c>
      <c r="D3542" s="4" t="s">
        <v>8</v>
      </c>
      <c r="E3542" s="4" t="s">
        <v>7</v>
      </c>
      <c r="F3542" s="4" t="s">
        <v>7</v>
      </c>
      <c r="G3542" s="4" t="s">
        <v>7</v>
      </c>
      <c r="H3542" s="4" t="s">
        <v>7</v>
      </c>
      <c r="I3542" s="4" t="s">
        <v>7</v>
      </c>
      <c r="J3542" s="4" t="s">
        <v>12</v>
      </c>
      <c r="K3542" s="4" t="s">
        <v>12</v>
      </c>
      <c r="L3542" s="4" t="s">
        <v>12</v>
      </c>
      <c r="M3542" s="4" t="s">
        <v>12</v>
      </c>
      <c r="N3542" s="4" t="s">
        <v>7</v>
      </c>
    </row>
    <row r="3543" spans="1:19">
      <c r="A3543" t="n">
        <v>30741</v>
      </c>
      <c r="B3543" s="35" t="n">
        <v>34</v>
      </c>
      <c r="C3543" s="7" t="n">
        <v>65534</v>
      </c>
      <c r="D3543" s="7" t="s">
        <v>290</v>
      </c>
      <c r="E3543" s="7" t="n">
        <v>0</v>
      </c>
      <c r="F3543" s="7" t="n">
        <v>0</v>
      </c>
      <c r="G3543" s="7" t="n">
        <v>0</v>
      </c>
      <c r="H3543" s="7" t="n">
        <v>0</v>
      </c>
      <c r="I3543" s="7" t="n">
        <v>0</v>
      </c>
      <c r="J3543" s="7" t="n">
        <v>0.200000002980232</v>
      </c>
      <c r="K3543" s="7" t="n">
        <v>-1</v>
      </c>
      <c r="L3543" s="7" t="n">
        <v>-1</v>
      </c>
      <c r="M3543" s="7" t="n">
        <v>-1</v>
      </c>
      <c r="N3543" s="7" t="n">
        <v>0</v>
      </c>
    </row>
    <row r="3544" spans="1:19">
      <c r="A3544" t="s">
        <v>4</v>
      </c>
      <c r="B3544" s="4" t="s">
        <v>5</v>
      </c>
      <c r="C3544" s="4" t="s">
        <v>7</v>
      </c>
      <c r="D3544" s="4" t="s">
        <v>11</v>
      </c>
      <c r="E3544" s="4" t="s">
        <v>12</v>
      </c>
      <c r="F3544" s="4" t="s">
        <v>11</v>
      </c>
      <c r="G3544" s="4" t="s">
        <v>13</v>
      </c>
      <c r="H3544" s="4" t="s">
        <v>13</v>
      </c>
      <c r="I3544" s="4" t="s">
        <v>11</v>
      </c>
      <c r="J3544" s="4" t="s">
        <v>11</v>
      </c>
      <c r="K3544" s="4" t="s">
        <v>13</v>
      </c>
      <c r="L3544" s="4" t="s">
        <v>13</v>
      </c>
      <c r="M3544" s="4" t="s">
        <v>13</v>
      </c>
      <c r="N3544" s="4" t="s">
        <v>13</v>
      </c>
      <c r="O3544" s="4" t="s">
        <v>8</v>
      </c>
    </row>
    <row r="3545" spans="1:19">
      <c r="A3545" t="n">
        <v>30777</v>
      </c>
      <c r="B3545" s="9" t="n">
        <v>50</v>
      </c>
      <c r="C3545" s="7" t="n">
        <v>0</v>
      </c>
      <c r="D3545" s="7" t="n">
        <v>4427</v>
      </c>
      <c r="E3545" s="7" t="n">
        <v>0.800000011920929</v>
      </c>
      <c r="F3545" s="7" t="n">
        <v>0</v>
      </c>
      <c r="G3545" s="7" t="n">
        <v>0</v>
      </c>
      <c r="H3545" s="7" t="n">
        <v>0</v>
      </c>
      <c r="I3545" s="7" t="n">
        <v>0</v>
      </c>
      <c r="J3545" s="7" t="n">
        <v>65533</v>
      </c>
      <c r="K3545" s="7" t="n">
        <v>0</v>
      </c>
      <c r="L3545" s="7" t="n">
        <v>0</v>
      </c>
      <c r="M3545" s="7" t="n">
        <v>0</v>
      </c>
      <c r="N3545" s="7" t="n">
        <v>0</v>
      </c>
      <c r="O3545" s="7" t="s">
        <v>14</v>
      </c>
    </row>
    <row r="3546" spans="1:19">
      <c r="A3546" t="s">
        <v>4</v>
      </c>
      <c r="B3546" s="4" t="s">
        <v>5</v>
      </c>
      <c r="C3546" s="4" t="s">
        <v>11</v>
      </c>
    </row>
    <row r="3547" spans="1:19">
      <c r="A3547" t="n">
        <v>30816</v>
      </c>
      <c r="B3547" s="25" t="n">
        <v>16</v>
      </c>
      <c r="C3547" s="7" t="n">
        <v>500</v>
      </c>
    </row>
    <row r="3548" spans="1:19">
      <c r="A3548" t="s">
        <v>4</v>
      </c>
      <c r="B3548" s="4" t="s">
        <v>5</v>
      </c>
      <c r="C3548" s="4" t="s">
        <v>11</v>
      </c>
      <c r="D3548" s="4" t="s">
        <v>7</v>
      </c>
      <c r="E3548" s="4" t="s">
        <v>8</v>
      </c>
      <c r="F3548" s="4" t="s">
        <v>12</v>
      </c>
      <c r="G3548" s="4" t="s">
        <v>12</v>
      </c>
      <c r="H3548" s="4" t="s">
        <v>12</v>
      </c>
    </row>
    <row r="3549" spans="1:19">
      <c r="A3549" t="n">
        <v>30819</v>
      </c>
      <c r="B3549" s="29" t="n">
        <v>48</v>
      </c>
      <c r="C3549" s="7" t="n">
        <v>100</v>
      </c>
      <c r="D3549" s="7" t="n">
        <v>0</v>
      </c>
      <c r="E3549" s="7" t="s">
        <v>160</v>
      </c>
      <c r="F3549" s="7" t="n">
        <v>-1</v>
      </c>
      <c r="G3549" s="7" t="n">
        <v>1</v>
      </c>
      <c r="H3549" s="7" t="n">
        <v>0</v>
      </c>
    </row>
    <row r="3550" spans="1:19">
      <c r="A3550" t="s">
        <v>4</v>
      </c>
      <c r="B3550" s="4" t="s">
        <v>5</v>
      </c>
      <c r="C3550" s="4" t="s">
        <v>11</v>
      </c>
    </row>
    <row r="3551" spans="1:19">
      <c r="A3551" t="n">
        <v>30846</v>
      </c>
      <c r="B3551" s="25" t="n">
        <v>16</v>
      </c>
      <c r="C3551" s="7" t="n">
        <v>500</v>
      </c>
    </row>
    <row r="3552" spans="1:19">
      <c r="A3552" t="s">
        <v>4</v>
      </c>
      <c r="B3552" s="4" t="s">
        <v>5</v>
      </c>
      <c r="C3552" s="4" t="s">
        <v>7</v>
      </c>
      <c r="D3552" s="4" t="s">
        <v>12</v>
      </c>
      <c r="E3552" s="4" t="s">
        <v>12</v>
      </c>
      <c r="F3552" s="4" t="s">
        <v>12</v>
      </c>
    </row>
    <row r="3553" spans="1:15">
      <c r="A3553" t="n">
        <v>30849</v>
      </c>
      <c r="B3553" s="38" t="n">
        <v>45</v>
      </c>
      <c r="C3553" s="7" t="n">
        <v>9</v>
      </c>
      <c r="D3553" s="7" t="n">
        <v>0.100000001490116</v>
      </c>
      <c r="E3553" s="7" t="n">
        <v>0.100000001490116</v>
      </c>
      <c r="F3553" s="7" t="n">
        <v>0.5</v>
      </c>
    </row>
    <row r="3554" spans="1:15">
      <c r="A3554" t="s">
        <v>4</v>
      </c>
      <c r="B3554" s="4" t="s">
        <v>5</v>
      </c>
      <c r="C3554" s="4" t="s">
        <v>7</v>
      </c>
      <c r="D3554" s="4" t="s">
        <v>11</v>
      </c>
      <c r="E3554" s="4" t="s">
        <v>12</v>
      </c>
      <c r="F3554" s="4" t="s">
        <v>11</v>
      </c>
      <c r="G3554" s="4" t="s">
        <v>13</v>
      </c>
      <c r="H3554" s="4" t="s">
        <v>13</v>
      </c>
      <c r="I3554" s="4" t="s">
        <v>11</v>
      </c>
      <c r="J3554" s="4" t="s">
        <v>11</v>
      </c>
      <c r="K3554" s="4" t="s">
        <v>13</v>
      </c>
      <c r="L3554" s="4" t="s">
        <v>13</v>
      </c>
      <c r="M3554" s="4" t="s">
        <v>13</v>
      </c>
      <c r="N3554" s="4" t="s">
        <v>13</v>
      </c>
      <c r="O3554" s="4" t="s">
        <v>8</v>
      </c>
    </row>
    <row r="3555" spans="1:15">
      <c r="A3555" t="n">
        <v>30863</v>
      </c>
      <c r="B3555" s="9" t="n">
        <v>50</v>
      </c>
      <c r="C3555" s="7" t="n">
        <v>0</v>
      </c>
      <c r="D3555" s="7" t="n">
        <v>4416</v>
      </c>
      <c r="E3555" s="7" t="n">
        <v>0.699999988079071</v>
      </c>
      <c r="F3555" s="7" t="n">
        <v>0</v>
      </c>
      <c r="G3555" s="7" t="n">
        <v>0</v>
      </c>
      <c r="H3555" s="7" t="n">
        <v>0</v>
      </c>
      <c r="I3555" s="7" t="n">
        <v>0</v>
      </c>
      <c r="J3555" s="7" t="n">
        <v>65533</v>
      </c>
      <c r="K3555" s="7" t="n">
        <v>0</v>
      </c>
      <c r="L3555" s="7" t="n">
        <v>0</v>
      </c>
      <c r="M3555" s="7" t="n">
        <v>0</v>
      </c>
      <c r="N3555" s="7" t="n">
        <v>0</v>
      </c>
      <c r="O3555" s="7" t="s">
        <v>14</v>
      </c>
    </row>
    <row r="3556" spans="1:15">
      <c r="A3556" t="s">
        <v>4</v>
      </c>
      <c r="B3556" s="4" t="s">
        <v>5</v>
      </c>
      <c r="C3556" s="4" t="s">
        <v>7</v>
      </c>
      <c r="D3556" s="4" t="s">
        <v>13</v>
      </c>
      <c r="E3556" s="4" t="s">
        <v>13</v>
      </c>
      <c r="F3556" s="4" t="s">
        <v>13</v>
      </c>
    </row>
    <row r="3557" spans="1:15">
      <c r="A3557" t="n">
        <v>30902</v>
      </c>
      <c r="B3557" s="9" t="n">
        <v>50</v>
      </c>
      <c r="C3557" s="7" t="n">
        <v>255</v>
      </c>
      <c r="D3557" s="7" t="n">
        <v>1050253722</v>
      </c>
      <c r="E3557" s="7" t="n">
        <v>1065353216</v>
      </c>
      <c r="F3557" s="7" t="n">
        <v>1045220557</v>
      </c>
    </row>
    <row r="3558" spans="1:15">
      <c r="A3558" t="s">
        <v>4</v>
      </c>
      <c r="B3558" s="4" t="s">
        <v>5</v>
      </c>
      <c r="C3558" s="4" t="s">
        <v>7</v>
      </c>
      <c r="D3558" s="4" t="s">
        <v>11</v>
      </c>
      <c r="E3558" s="4" t="s">
        <v>11</v>
      </c>
      <c r="F3558" s="4" t="s">
        <v>11</v>
      </c>
      <c r="G3558" s="4" t="s">
        <v>11</v>
      </c>
      <c r="H3558" s="4" t="s">
        <v>11</v>
      </c>
      <c r="I3558" s="4" t="s">
        <v>8</v>
      </c>
      <c r="J3558" s="4" t="s">
        <v>12</v>
      </c>
      <c r="K3558" s="4" t="s">
        <v>12</v>
      </c>
      <c r="L3558" s="4" t="s">
        <v>12</v>
      </c>
      <c r="M3558" s="4" t="s">
        <v>13</v>
      </c>
      <c r="N3558" s="4" t="s">
        <v>13</v>
      </c>
      <c r="O3558" s="4" t="s">
        <v>12</v>
      </c>
      <c r="P3558" s="4" t="s">
        <v>12</v>
      </c>
      <c r="Q3558" s="4" t="s">
        <v>12</v>
      </c>
      <c r="R3558" s="4" t="s">
        <v>12</v>
      </c>
      <c r="S3558" s="4" t="s">
        <v>7</v>
      </c>
    </row>
    <row r="3559" spans="1:15">
      <c r="A3559" t="n">
        <v>30916</v>
      </c>
      <c r="B3559" s="26" t="n">
        <v>39</v>
      </c>
      <c r="C3559" s="7" t="n">
        <v>12</v>
      </c>
      <c r="D3559" s="7" t="n">
        <v>65534</v>
      </c>
      <c r="E3559" s="7" t="n">
        <v>215</v>
      </c>
      <c r="F3559" s="7" t="n">
        <v>0</v>
      </c>
      <c r="G3559" s="7" t="n">
        <v>65534</v>
      </c>
      <c r="H3559" s="7" t="n">
        <v>3</v>
      </c>
      <c r="I3559" s="7" t="s">
        <v>14</v>
      </c>
      <c r="J3559" s="7" t="n">
        <v>0</v>
      </c>
      <c r="K3559" s="7" t="n">
        <v>0.00999999977648258</v>
      </c>
      <c r="L3559" s="7" t="n">
        <v>5</v>
      </c>
      <c r="M3559" s="7" t="n">
        <v>0</v>
      </c>
      <c r="N3559" s="7" t="n">
        <v>0</v>
      </c>
      <c r="O3559" s="7" t="n">
        <v>0</v>
      </c>
      <c r="P3559" s="7" t="n">
        <v>1</v>
      </c>
      <c r="Q3559" s="7" t="n">
        <v>1</v>
      </c>
      <c r="R3559" s="7" t="n">
        <v>1</v>
      </c>
      <c r="S3559" s="7" t="n">
        <v>255</v>
      </c>
    </row>
    <row r="3560" spans="1:15">
      <c r="A3560" t="s">
        <v>4</v>
      </c>
      <c r="B3560" s="4" t="s">
        <v>5</v>
      </c>
      <c r="C3560" s="4" t="s">
        <v>11</v>
      </c>
      <c r="D3560" s="4" t="s">
        <v>12</v>
      </c>
      <c r="E3560" s="4" t="s">
        <v>12</v>
      </c>
      <c r="F3560" s="4" t="s">
        <v>12</v>
      </c>
      <c r="G3560" s="4" t="s">
        <v>12</v>
      </c>
    </row>
    <row r="3561" spans="1:15">
      <c r="A3561" t="n">
        <v>30966</v>
      </c>
      <c r="B3561" s="41" t="n">
        <v>131</v>
      </c>
      <c r="C3561" s="7" t="n">
        <v>100</v>
      </c>
      <c r="D3561" s="7" t="n">
        <v>0</v>
      </c>
      <c r="E3561" s="7" t="n">
        <v>0</v>
      </c>
      <c r="F3561" s="7" t="n">
        <v>2</v>
      </c>
      <c r="G3561" s="7" t="n">
        <v>0.200000002980232</v>
      </c>
    </row>
    <row r="3562" spans="1:15">
      <c r="A3562" t="s">
        <v>4</v>
      </c>
      <c r="B3562" s="4" t="s">
        <v>5</v>
      </c>
      <c r="C3562" s="4" t="s">
        <v>11</v>
      </c>
      <c r="D3562" s="4" t="s">
        <v>11</v>
      </c>
      <c r="E3562" s="4" t="s">
        <v>12</v>
      </c>
      <c r="F3562" s="4" t="s">
        <v>12</v>
      </c>
      <c r="G3562" s="4" t="s">
        <v>12</v>
      </c>
      <c r="H3562" s="4" t="s">
        <v>12</v>
      </c>
      <c r="I3562" s="4" t="s">
        <v>7</v>
      </c>
      <c r="J3562" s="4" t="s">
        <v>11</v>
      </c>
    </row>
    <row r="3563" spans="1:15">
      <c r="A3563" t="n">
        <v>30985</v>
      </c>
      <c r="B3563" s="40" t="n">
        <v>55</v>
      </c>
      <c r="C3563" s="7" t="n">
        <v>100</v>
      </c>
      <c r="D3563" s="7" t="n">
        <v>65533</v>
      </c>
      <c r="E3563" s="7" t="n">
        <v>-19.5799999237061</v>
      </c>
      <c r="F3563" s="7" t="n">
        <v>-0.0700000002980232</v>
      </c>
      <c r="G3563" s="7" t="n">
        <v>38.3499984741211</v>
      </c>
      <c r="H3563" s="7" t="n">
        <v>25</v>
      </c>
      <c r="I3563" s="7" t="n">
        <v>0</v>
      </c>
      <c r="J3563" s="7" t="n">
        <v>1</v>
      </c>
    </row>
    <row r="3564" spans="1:15">
      <c r="A3564" t="s">
        <v>4</v>
      </c>
      <c r="B3564" s="4" t="s">
        <v>5</v>
      </c>
      <c r="C3564" s="4" t="s">
        <v>11</v>
      </c>
      <c r="D3564" s="4" t="s">
        <v>7</v>
      </c>
    </row>
    <row r="3565" spans="1:15">
      <c r="A3565" t="n">
        <v>31009</v>
      </c>
      <c r="B3565" s="49" t="n">
        <v>56</v>
      </c>
      <c r="C3565" s="7" t="n">
        <v>100</v>
      </c>
      <c r="D3565" s="7" t="n">
        <v>0</v>
      </c>
    </row>
    <row r="3566" spans="1:15">
      <c r="A3566" t="s">
        <v>4</v>
      </c>
      <c r="B3566" s="4" t="s">
        <v>5</v>
      </c>
      <c r="C3566" s="4" t="s">
        <v>11</v>
      </c>
      <c r="D3566" s="4" t="s">
        <v>7</v>
      </c>
      <c r="E3566" s="4" t="s">
        <v>8</v>
      </c>
      <c r="F3566" s="4" t="s">
        <v>12</v>
      </c>
      <c r="G3566" s="4" t="s">
        <v>12</v>
      </c>
      <c r="H3566" s="4" t="s">
        <v>12</v>
      </c>
    </row>
    <row r="3567" spans="1:15">
      <c r="A3567" t="n">
        <v>31013</v>
      </c>
      <c r="B3567" s="29" t="n">
        <v>48</v>
      </c>
      <c r="C3567" s="7" t="n">
        <v>100</v>
      </c>
      <c r="D3567" s="7" t="n">
        <v>0</v>
      </c>
      <c r="E3567" s="7" t="s">
        <v>153</v>
      </c>
      <c r="F3567" s="7" t="n">
        <v>-1</v>
      </c>
      <c r="G3567" s="7" t="n">
        <v>1</v>
      </c>
      <c r="H3567" s="7" t="n">
        <v>0</v>
      </c>
    </row>
    <row r="3568" spans="1:15">
      <c r="A3568" t="s">
        <v>4</v>
      </c>
      <c r="B3568" s="4" t="s">
        <v>5</v>
      </c>
      <c r="C3568" s="4" t="s">
        <v>11</v>
      </c>
    </row>
    <row r="3569" spans="1:19">
      <c r="A3569" t="n">
        <v>31042</v>
      </c>
      <c r="B3569" s="25" t="n">
        <v>16</v>
      </c>
      <c r="C3569" s="7" t="n">
        <v>1500</v>
      </c>
    </row>
    <row r="3570" spans="1:19">
      <c r="A3570" t="s">
        <v>4</v>
      </c>
      <c r="B3570" s="4" t="s">
        <v>5</v>
      </c>
      <c r="C3570" s="4" t="s">
        <v>11</v>
      </c>
      <c r="D3570" s="4" t="s">
        <v>8</v>
      </c>
      <c r="E3570" s="4" t="s">
        <v>7</v>
      </c>
      <c r="F3570" s="4" t="s">
        <v>7</v>
      </c>
      <c r="G3570" s="4" t="s">
        <v>7</v>
      </c>
      <c r="H3570" s="4" t="s">
        <v>7</v>
      </c>
      <c r="I3570" s="4" t="s">
        <v>7</v>
      </c>
      <c r="J3570" s="4" t="s">
        <v>12</v>
      </c>
      <c r="K3570" s="4" t="s">
        <v>12</v>
      </c>
      <c r="L3570" s="4" t="s">
        <v>12</v>
      </c>
      <c r="M3570" s="4" t="s">
        <v>12</v>
      </c>
      <c r="N3570" s="4" t="s">
        <v>7</v>
      </c>
    </row>
    <row r="3571" spans="1:19">
      <c r="A3571" t="n">
        <v>31045</v>
      </c>
      <c r="B3571" s="35" t="n">
        <v>34</v>
      </c>
      <c r="C3571" s="7" t="n">
        <v>65534</v>
      </c>
      <c r="D3571" s="7" t="s">
        <v>291</v>
      </c>
      <c r="E3571" s="7" t="n">
        <v>1</v>
      </c>
      <c r="F3571" s="7" t="n">
        <v>0</v>
      </c>
      <c r="G3571" s="7" t="n">
        <v>0</v>
      </c>
      <c r="H3571" s="7" t="n">
        <v>0</v>
      </c>
      <c r="I3571" s="7" t="n">
        <v>0</v>
      </c>
      <c r="J3571" s="7" t="n">
        <v>0.5</v>
      </c>
      <c r="K3571" s="7" t="n">
        <v>-1</v>
      </c>
      <c r="L3571" s="7" t="n">
        <v>-1</v>
      </c>
      <c r="M3571" s="7" t="n">
        <v>-1</v>
      </c>
      <c r="N3571" s="7" t="n">
        <v>0</v>
      </c>
    </row>
    <row r="3572" spans="1:19">
      <c r="A3572" t="s">
        <v>4</v>
      </c>
      <c r="B3572" s="4" t="s">
        <v>5</v>
      </c>
      <c r="C3572" s="4" t="s">
        <v>11</v>
      </c>
    </row>
    <row r="3573" spans="1:19">
      <c r="A3573" t="n">
        <v>31079</v>
      </c>
      <c r="B3573" s="25" t="n">
        <v>16</v>
      </c>
      <c r="C3573" s="7" t="n">
        <v>500</v>
      </c>
    </row>
    <row r="3574" spans="1:19">
      <c r="A3574" t="s">
        <v>4</v>
      </c>
      <c r="B3574" s="4" t="s">
        <v>5</v>
      </c>
      <c r="C3574" s="4" t="s">
        <v>11</v>
      </c>
      <c r="D3574" s="4" t="s">
        <v>11</v>
      </c>
      <c r="E3574" s="4" t="s">
        <v>12</v>
      </c>
      <c r="F3574" s="4" t="s">
        <v>7</v>
      </c>
    </row>
    <row r="3575" spans="1:19">
      <c r="A3575" t="n">
        <v>31082</v>
      </c>
      <c r="B3575" s="61" t="n">
        <v>53</v>
      </c>
      <c r="C3575" s="7" t="n">
        <v>65534</v>
      </c>
      <c r="D3575" s="7" t="n">
        <v>110</v>
      </c>
      <c r="E3575" s="7" t="n">
        <v>4</v>
      </c>
      <c r="F3575" s="7" t="n">
        <v>1</v>
      </c>
    </row>
    <row r="3576" spans="1:19">
      <c r="A3576" t="s">
        <v>4</v>
      </c>
      <c r="B3576" s="4" t="s">
        <v>5</v>
      </c>
      <c r="C3576" s="4" t="s">
        <v>11</v>
      </c>
      <c r="D3576" s="4" t="s">
        <v>8</v>
      </c>
      <c r="E3576" s="4" t="s">
        <v>7</v>
      </c>
      <c r="F3576" s="4" t="s">
        <v>7</v>
      </c>
      <c r="G3576" s="4" t="s">
        <v>7</v>
      </c>
      <c r="H3576" s="4" t="s">
        <v>7</v>
      </c>
      <c r="I3576" s="4" t="s">
        <v>7</v>
      </c>
      <c r="J3576" s="4" t="s">
        <v>12</v>
      </c>
      <c r="K3576" s="4" t="s">
        <v>12</v>
      </c>
      <c r="L3576" s="4" t="s">
        <v>12</v>
      </c>
      <c r="M3576" s="4" t="s">
        <v>12</v>
      </c>
      <c r="N3576" s="4" t="s">
        <v>7</v>
      </c>
    </row>
    <row r="3577" spans="1:19">
      <c r="A3577" t="n">
        <v>31092</v>
      </c>
      <c r="B3577" s="35" t="n">
        <v>34</v>
      </c>
      <c r="C3577" s="7" t="n">
        <v>65534</v>
      </c>
      <c r="D3577" s="7" t="s">
        <v>299</v>
      </c>
      <c r="E3577" s="7" t="n">
        <v>0</v>
      </c>
      <c r="F3577" s="7" t="n">
        <v>0</v>
      </c>
      <c r="G3577" s="7" t="n">
        <v>0</v>
      </c>
      <c r="H3577" s="7" t="n">
        <v>0</v>
      </c>
      <c r="I3577" s="7" t="n">
        <v>0</v>
      </c>
      <c r="J3577" s="7" t="n">
        <v>0.200000002980232</v>
      </c>
      <c r="K3577" s="7" t="n">
        <v>-1</v>
      </c>
      <c r="L3577" s="7" t="n">
        <v>-1</v>
      </c>
      <c r="M3577" s="7" t="n">
        <v>-1</v>
      </c>
      <c r="N3577" s="7" t="n">
        <v>0</v>
      </c>
    </row>
    <row r="3578" spans="1:19">
      <c r="A3578" t="s">
        <v>4</v>
      </c>
      <c r="B3578" s="4" t="s">
        <v>5</v>
      </c>
      <c r="C3578" s="4" t="s">
        <v>17</v>
      </c>
    </row>
    <row r="3579" spans="1:19">
      <c r="A3579" t="n">
        <v>31129</v>
      </c>
      <c r="B3579" s="13" t="n">
        <v>3</v>
      </c>
      <c r="C3579" s="12" t="n">
        <f t="normal" ca="1">A3515</f>
        <v>0</v>
      </c>
    </row>
    <row r="3580" spans="1:19">
      <c r="A3580" t="s">
        <v>4</v>
      </c>
      <c r="B3580" s="4" t="s">
        <v>5</v>
      </c>
    </row>
    <row r="3581" spans="1:19">
      <c r="A3581" t="n">
        <v>31134</v>
      </c>
      <c r="B3581" s="5" t="n">
        <v>1</v>
      </c>
    </row>
    <row r="3582" spans="1:19" s="3" customFormat="1" customHeight="0">
      <c r="A3582" s="3" t="s">
        <v>2</v>
      </c>
      <c r="B3582" s="3" t="s">
        <v>300</v>
      </c>
    </row>
    <row r="3583" spans="1:19">
      <c r="A3583" t="s">
        <v>4</v>
      </c>
      <c r="B3583" s="4" t="s">
        <v>5</v>
      </c>
      <c r="C3583" s="4" t="s">
        <v>11</v>
      </c>
      <c r="D3583" s="4" t="s">
        <v>7</v>
      </c>
      <c r="E3583" s="4" t="s">
        <v>8</v>
      </c>
    </row>
    <row r="3584" spans="1:19">
      <c r="A3584" t="n">
        <v>31136</v>
      </c>
      <c r="B3584" s="62" t="n">
        <v>82</v>
      </c>
      <c r="C3584" s="7" t="n">
        <v>65534</v>
      </c>
      <c r="D3584" s="7" t="n">
        <v>0</v>
      </c>
      <c r="E3584" s="7" t="s">
        <v>301</v>
      </c>
    </row>
    <row r="3585" spans="1:14">
      <c r="A3585" t="s">
        <v>4</v>
      </c>
      <c r="B3585" s="4" t="s">
        <v>5</v>
      </c>
      <c r="C3585" s="4" t="s">
        <v>11</v>
      </c>
      <c r="D3585" s="4" t="s">
        <v>8</v>
      </c>
      <c r="E3585" s="4" t="s">
        <v>13</v>
      </c>
      <c r="F3585" s="4" t="s">
        <v>13</v>
      </c>
      <c r="G3585" s="4" t="s">
        <v>13</v>
      </c>
      <c r="H3585" s="4" t="s">
        <v>13</v>
      </c>
      <c r="I3585" s="4" t="s">
        <v>13</v>
      </c>
      <c r="J3585" s="4" t="s">
        <v>13</v>
      </c>
      <c r="K3585" s="4" t="s">
        <v>13</v>
      </c>
      <c r="L3585" s="4" t="s">
        <v>13</v>
      </c>
      <c r="M3585" s="4" t="s">
        <v>13</v>
      </c>
      <c r="N3585" s="4" t="s">
        <v>11</v>
      </c>
    </row>
    <row r="3586" spans="1:14">
      <c r="A3586" t="n">
        <v>31147</v>
      </c>
      <c r="B3586" s="63" t="n">
        <v>83</v>
      </c>
      <c r="C3586" s="7" t="n">
        <v>65534</v>
      </c>
      <c r="D3586" s="7" t="s">
        <v>301</v>
      </c>
      <c r="E3586" s="7" t="n">
        <v>0</v>
      </c>
      <c r="F3586" s="7" t="n">
        <v>0</v>
      </c>
      <c r="G3586" s="7" t="n">
        <v>0</v>
      </c>
      <c r="H3586" s="7" t="n">
        <v>-1098907648</v>
      </c>
      <c r="I3586" s="7" t="n">
        <v>0</v>
      </c>
      <c r="J3586" s="7" t="n">
        <v>0</v>
      </c>
      <c r="K3586" s="7" t="n">
        <v>1065353216</v>
      </c>
      <c r="L3586" s="7" t="n">
        <v>1065353216</v>
      </c>
      <c r="M3586" s="7" t="n">
        <v>1065353216</v>
      </c>
      <c r="N3586" s="7" t="n">
        <v>0</v>
      </c>
    </row>
    <row r="3587" spans="1:14">
      <c r="A3587" t="s">
        <v>4</v>
      </c>
      <c r="B3587" s="4" t="s">
        <v>5</v>
      </c>
      <c r="C3587" s="4" t="s">
        <v>7</v>
      </c>
      <c r="D3587" s="4" t="s">
        <v>13</v>
      </c>
      <c r="E3587" s="4" t="s">
        <v>7</v>
      </c>
      <c r="F3587" s="4" t="s">
        <v>17</v>
      </c>
    </row>
    <row r="3588" spans="1:14">
      <c r="A3588" t="n">
        <v>31195</v>
      </c>
      <c r="B3588" s="11" t="n">
        <v>5</v>
      </c>
      <c r="C3588" s="7" t="n">
        <v>0</v>
      </c>
      <c r="D3588" s="7" t="n">
        <v>1</v>
      </c>
      <c r="E3588" s="7" t="n">
        <v>1</v>
      </c>
      <c r="F3588" s="12" t="n">
        <f t="normal" ca="1">A3604</f>
        <v>0</v>
      </c>
    </row>
    <row r="3589" spans="1:14">
      <c r="A3589" t="s">
        <v>4</v>
      </c>
      <c r="B3589" s="4" t="s">
        <v>5</v>
      </c>
      <c r="C3589" s="4" t="s">
        <v>11</v>
      </c>
    </row>
    <row r="3590" spans="1:14">
      <c r="A3590" t="n">
        <v>31206</v>
      </c>
      <c r="B3590" s="25" t="n">
        <v>16</v>
      </c>
      <c r="C3590" s="7" t="n">
        <v>500</v>
      </c>
    </row>
    <row r="3591" spans="1:14">
      <c r="A3591" t="s">
        <v>4</v>
      </c>
      <c r="B3591" s="4" t="s">
        <v>5</v>
      </c>
      <c r="C3591" s="4" t="s">
        <v>11</v>
      </c>
      <c r="D3591" s="4" t="s">
        <v>8</v>
      </c>
      <c r="E3591" s="4" t="s">
        <v>7</v>
      </c>
      <c r="F3591" s="4" t="s">
        <v>7</v>
      </c>
      <c r="G3591" s="4" t="s">
        <v>7</v>
      </c>
      <c r="H3591" s="4" t="s">
        <v>7</v>
      </c>
      <c r="I3591" s="4" t="s">
        <v>7</v>
      </c>
      <c r="J3591" s="4" t="s">
        <v>12</v>
      </c>
      <c r="K3591" s="4" t="s">
        <v>12</v>
      </c>
      <c r="L3591" s="4" t="s">
        <v>12</v>
      </c>
      <c r="M3591" s="4" t="s">
        <v>12</v>
      </c>
      <c r="N3591" s="4" t="s">
        <v>7</v>
      </c>
    </row>
    <row r="3592" spans="1:14">
      <c r="A3592" t="n">
        <v>31209</v>
      </c>
      <c r="B3592" s="35" t="n">
        <v>34</v>
      </c>
      <c r="C3592" s="7" t="n">
        <v>65534</v>
      </c>
      <c r="D3592" s="7" t="s">
        <v>290</v>
      </c>
      <c r="E3592" s="7" t="n">
        <v>0</v>
      </c>
      <c r="F3592" s="7" t="n">
        <v>1</v>
      </c>
      <c r="G3592" s="7" t="n">
        <v>0</v>
      </c>
      <c r="H3592" s="7" t="n">
        <v>0</v>
      </c>
      <c r="I3592" s="7" t="n">
        <v>0</v>
      </c>
      <c r="J3592" s="7" t="n">
        <v>0.5</v>
      </c>
      <c r="K3592" s="7" t="n">
        <v>-1</v>
      </c>
      <c r="L3592" s="7" t="n">
        <v>-1</v>
      </c>
      <c r="M3592" s="7" t="n">
        <v>-1</v>
      </c>
      <c r="N3592" s="7" t="n">
        <v>0</v>
      </c>
    </row>
    <row r="3593" spans="1:14">
      <c r="A3593" t="s">
        <v>4</v>
      </c>
      <c r="B3593" s="4" t="s">
        <v>5</v>
      </c>
      <c r="C3593" s="4" t="s">
        <v>11</v>
      </c>
    </row>
    <row r="3594" spans="1:14">
      <c r="A3594" t="n">
        <v>31245</v>
      </c>
      <c r="B3594" s="25" t="n">
        <v>16</v>
      </c>
      <c r="C3594" s="7" t="n">
        <v>700</v>
      </c>
    </row>
    <row r="3595" spans="1:14">
      <c r="A3595" t="s">
        <v>4</v>
      </c>
      <c r="B3595" s="4" t="s">
        <v>5</v>
      </c>
      <c r="C3595" s="4" t="s">
        <v>7</v>
      </c>
      <c r="D3595" s="4" t="s">
        <v>11</v>
      </c>
      <c r="E3595" s="4" t="s">
        <v>12</v>
      </c>
      <c r="F3595" s="4" t="s">
        <v>11</v>
      </c>
      <c r="G3595" s="4" t="s">
        <v>13</v>
      </c>
      <c r="H3595" s="4" t="s">
        <v>13</v>
      </c>
      <c r="I3595" s="4" t="s">
        <v>11</v>
      </c>
      <c r="J3595" s="4" t="s">
        <v>11</v>
      </c>
      <c r="K3595" s="4" t="s">
        <v>13</v>
      </c>
      <c r="L3595" s="4" t="s">
        <v>13</v>
      </c>
      <c r="M3595" s="4" t="s">
        <v>13</v>
      </c>
      <c r="N3595" s="4" t="s">
        <v>13</v>
      </c>
      <c r="O3595" s="4" t="s">
        <v>8</v>
      </c>
    </row>
    <row r="3596" spans="1:14">
      <c r="A3596" t="n">
        <v>31248</v>
      </c>
      <c r="B3596" s="9" t="n">
        <v>50</v>
      </c>
      <c r="C3596" s="7" t="n">
        <v>0</v>
      </c>
      <c r="D3596" s="7" t="n">
        <v>4137</v>
      </c>
      <c r="E3596" s="7" t="n">
        <v>0.699999988079071</v>
      </c>
      <c r="F3596" s="7" t="n">
        <v>0</v>
      </c>
      <c r="G3596" s="7" t="n">
        <v>0</v>
      </c>
      <c r="H3596" s="7" t="n">
        <v>0</v>
      </c>
      <c r="I3596" s="7" t="n">
        <v>0</v>
      </c>
      <c r="J3596" s="7" t="n">
        <v>65533</v>
      </c>
      <c r="K3596" s="7" t="n">
        <v>0</v>
      </c>
      <c r="L3596" s="7" t="n">
        <v>0</v>
      </c>
      <c r="M3596" s="7" t="n">
        <v>0</v>
      </c>
      <c r="N3596" s="7" t="n">
        <v>0</v>
      </c>
      <c r="O3596" s="7" t="s">
        <v>14</v>
      </c>
    </row>
    <row r="3597" spans="1:14">
      <c r="A3597" t="s">
        <v>4</v>
      </c>
      <c r="B3597" s="4" t="s">
        <v>5</v>
      </c>
      <c r="C3597" s="4" t="s">
        <v>7</v>
      </c>
      <c r="D3597" s="4" t="s">
        <v>11</v>
      </c>
      <c r="E3597" s="4" t="s">
        <v>11</v>
      </c>
      <c r="F3597" s="4" t="s">
        <v>11</v>
      </c>
      <c r="G3597" s="4" t="s">
        <v>11</v>
      </c>
      <c r="H3597" s="4" t="s">
        <v>11</v>
      </c>
      <c r="I3597" s="4" t="s">
        <v>8</v>
      </c>
      <c r="J3597" s="4" t="s">
        <v>12</v>
      </c>
      <c r="K3597" s="4" t="s">
        <v>12</v>
      </c>
      <c r="L3597" s="4" t="s">
        <v>12</v>
      </c>
      <c r="M3597" s="4" t="s">
        <v>13</v>
      </c>
      <c r="N3597" s="4" t="s">
        <v>13</v>
      </c>
      <c r="O3597" s="4" t="s">
        <v>12</v>
      </c>
      <c r="P3597" s="4" t="s">
        <v>12</v>
      </c>
      <c r="Q3597" s="4" t="s">
        <v>12</v>
      </c>
      <c r="R3597" s="4" t="s">
        <v>12</v>
      </c>
      <c r="S3597" s="4" t="s">
        <v>7</v>
      </c>
    </row>
    <row r="3598" spans="1:14">
      <c r="A3598" t="n">
        <v>31287</v>
      </c>
      <c r="B3598" s="26" t="n">
        <v>39</v>
      </c>
      <c r="C3598" s="7" t="n">
        <v>12</v>
      </c>
      <c r="D3598" s="7" t="n">
        <v>65534</v>
      </c>
      <c r="E3598" s="7" t="n">
        <v>213</v>
      </c>
      <c r="F3598" s="7" t="n">
        <v>0</v>
      </c>
      <c r="G3598" s="7" t="n">
        <v>65534</v>
      </c>
      <c r="H3598" s="7" t="n">
        <v>131</v>
      </c>
      <c r="I3598" s="7" t="s">
        <v>14</v>
      </c>
      <c r="J3598" s="7" t="n">
        <v>0</v>
      </c>
      <c r="K3598" s="7" t="n">
        <v>1.39999997615814</v>
      </c>
      <c r="L3598" s="7" t="n">
        <v>0.824999988079071</v>
      </c>
      <c r="M3598" s="7" t="n">
        <v>-1049624576</v>
      </c>
      <c r="N3598" s="7" t="n">
        <v>0</v>
      </c>
      <c r="O3598" s="7" t="n">
        <v>0</v>
      </c>
      <c r="P3598" s="7" t="n">
        <v>1</v>
      </c>
      <c r="Q3598" s="7" t="n">
        <v>1</v>
      </c>
      <c r="R3598" s="7" t="n">
        <v>1</v>
      </c>
      <c r="S3598" s="7" t="n">
        <v>255</v>
      </c>
    </row>
    <row r="3599" spans="1:14">
      <c r="A3599" t="s">
        <v>4</v>
      </c>
      <c r="B3599" s="4" t="s">
        <v>5</v>
      </c>
      <c r="C3599" s="4" t="s">
        <v>11</v>
      </c>
    </row>
    <row r="3600" spans="1:14">
      <c r="A3600" t="n">
        <v>31337</v>
      </c>
      <c r="B3600" s="25" t="n">
        <v>16</v>
      </c>
      <c r="C3600" s="7" t="n">
        <v>500</v>
      </c>
    </row>
    <row r="3601" spans="1:19">
      <c r="A3601" t="s">
        <v>4</v>
      </c>
      <c r="B3601" s="4" t="s">
        <v>5</v>
      </c>
      <c r="C3601" s="4" t="s">
        <v>17</v>
      </c>
    </row>
    <row r="3602" spans="1:19">
      <c r="A3602" t="n">
        <v>31340</v>
      </c>
      <c r="B3602" s="13" t="n">
        <v>3</v>
      </c>
      <c r="C3602" s="12" t="n">
        <f t="normal" ca="1">A3588</f>
        <v>0</v>
      </c>
    </row>
    <row r="3603" spans="1:19">
      <c r="A3603" t="s">
        <v>4</v>
      </c>
      <c r="B3603" s="4" t="s">
        <v>5</v>
      </c>
    </row>
    <row r="3604" spans="1:19">
      <c r="A3604" t="n">
        <v>31345</v>
      </c>
      <c r="B3604" s="5" t="n">
        <v>1</v>
      </c>
    </row>
    <row r="3605" spans="1:19" s="3" customFormat="1" customHeight="0">
      <c r="A3605" s="3" t="s">
        <v>2</v>
      </c>
      <c r="B3605" s="3" t="s">
        <v>302</v>
      </c>
    </row>
    <row r="3606" spans="1:19">
      <c r="A3606" t="s">
        <v>4</v>
      </c>
      <c r="B3606" s="4" t="s">
        <v>5</v>
      </c>
      <c r="C3606" s="4" t="s">
        <v>11</v>
      </c>
      <c r="D3606" s="4" t="s">
        <v>7</v>
      </c>
      <c r="E3606" s="4" t="s">
        <v>8</v>
      </c>
    </row>
    <row r="3607" spans="1:19">
      <c r="A3607" t="n">
        <v>31348</v>
      </c>
      <c r="B3607" s="62" t="n">
        <v>82</v>
      </c>
      <c r="C3607" s="7" t="n">
        <v>65534</v>
      </c>
      <c r="D3607" s="7" t="n">
        <v>0</v>
      </c>
      <c r="E3607" s="7" t="s">
        <v>301</v>
      </c>
    </row>
    <row r="3608" spans="1:19">
      <c r="A3608" t="s">
        <v>4</v>
      </c>
      <c r="B3608" s="4" t="s">
        <v>5</v>
      </c>
      <c r="C3608" s="4" t="s">
        <v>11</v>
      </c>
      <c r="D3608" s="4" t="s">
        <v>8</v>
      </c>
      <c r="E3608" s="4" t="s">
        <v>13</v>
      </c>
      <c r="F3608" s="4" t="s">
        <v>13</v>
      </c>
      <c r="G3608" s="4" t="s">
        <v>13</v>
      </c>
      <c r="H3608" s="4" t="s">
        <v>13</v>
      </c>
      <c r="I3608" s="4" t="s">
        <v>13</v>
      </c>
      <c r="J3608" s="4" t="s">
        <v>13</v>
      </c>
      <c r="K3608" s="4" t="s">
        <v>13</v>
      </c>
      <c r="L3608" s="4" t="s">
        <v>13</v>
      </c>
      <c r="M3608" s="4" t="s">
        <v>13</v>
      </c>
      <c r="N3608" s="4" t="s">
        <v>11</v>
      </c>
    </row>
    <row r="3609" spans="1:19">
      <c r="A3609" t="n">
        <v>31359</v>
      </c>
      <c r="B3609" s="63" t="n">
        <v>83</v>
      </c>
      <c r="C3609" s="7" t="n">
        <v>65534</v>
      </c>
      <c r="D3609" s="7" t="s">
        <v>301</v>
      </c>
      <c r="E3609" s="7" t="n">
        <v>0</v>
      </c>
      <c r="F3609" s="7" t="n">
        <v>0</v>
      </c>
      <c r="G3609" s="7" t="n">
        <v>0</v>
      </c>
      <c r="H3609" s="7" t="n">
        <v>-1098907648</v>
      </c>
      <c r="I3609" s="7" t="n">
        <v>0</v>
      </c>
      <c r="J3609" s="7" t="n">
        <v>0</v>
      </c>
      <c r="K3609" s="7" t="n">
        <v>1065353216</v>
      </c>
      <c r="L3609" s="7" t="n">
        <v>1065353216</v>
      </c>
      <c r="M3609" s="7" t="n">
        <v>1065353216</v>
      </c>
      <c r="N3609" s="7" t="n">
        <v>0</v>
      </c>
    </row>
    <row r="3610" spans="1:19">
      <c r="A3610" t="s">
        <v>4</v>
      </c>
      <c r="B3610" s="4" t="s">
        <v>5</v>
      </c>
      <c r="C3610" s="4" t="s">
        <v>7</v>
      </c>
      <c r="D3610" s="4" t="s">
        <v>13</v>
      </c>
      <c r="E3610" s="4" t="s">
        <v>7</v>
      </c>
      <c r="F3610" s="4" t="s">
        <v>17</v>
      </c>
    </row>
    <row r="3611" spans="1:19">
      <c r="A3611" t="n">
        <v>31407</v>
      </c>
      <c r="B3611" s="11" t="n">
        <v>5</v>
      </c>
      <c r="C3611" s="7" t="n">
        <v>0</v>
      </c>
      <c r="D3611" s="7" t="n">
        <v>1</v>
      </c>
      <c r="E3611" s="7" t="n">
        <v>1</v>
      </c>
      <c r="F3611" s="12" t="n">
        <f t="normal" ca="1">A3625</f>
        <v>0</v>
      </c>
    </row>
    <row r="3612" spans="1:19">
      <c r="A3612" t="s">
        <v>4</v>
      </c>
      <c r="B3612" s="4" t="s">
        <v>5</v>
      </c>
      <c r="C3612" s="4" t="s">
        <v>11</v>
      </c>
      <c r="D3612" s="4" t="s">
        <v>8</v>
      </c>
      <c r="E3612" s="4" t="s">
        <v>7</v>
      </c>
      <c r="F3612" s="4" t="s">
        <v>7</v>
      </c>
      <c r="G3612" s="4" t="s">
        <v>7</v>
      </c>
      <c r="H3612" s="4" t="s">
        <v>7</v>
      </c>
      <c r="I3612" s="4" t="s">
        <v>7</v>
      </c>
      <c r="J3612" s="4" t="s">
        <v>12</v>
      </c>
      <c r="K3612" s="4" t="s">
        <v>12</v>
      </c>
      <c r="L3612" s="4" t="s">
        <v>12</v>
      </c>
      <c r="M3612" s="4" t="s">
        <v>12</v>
      </c>
      <c r="N3612" s="4" t="s">
        <v>7</v>
      </c>
    </row>
    <row r="3613" spans="1:19">
      <c r="A3613" t="n">
        <v>31418</v>
      </c>
      <c r="B3613" s="35" t="n">
        <v>34</v>
      </c>
      <c r="C3613" s="7" t="n">
        <v>65534</v>
      </c>
      <c r="D3613" s="7" t="s">
        <v>303</v>
      </c>
      <c r="E3613" s="7" t="n">
        <v>0</v>
      </c>
      <c r="F3613" s="7" t="n">
        <v>1</v>
      </c>
      <c r="G3613" s="7" t="n">
        <v>0</v>
      </c>
      <c r="H3613" s="7" t="n">
        <v>0</v>
      </c>
      <c r="I3613" s="7" t="n">
        <v>0</v>
      </c>
      <c r="J3613" s="7" t="n">
        <v>0.100000001490116</v>
      </c>
      <c r="K3613" s="7" t="n">
        <v>-1</v>
      </c>
      <c r="L3613" s="7" t="n">
        <v>-1</v>
      </c>
      <c r="M3613" s="7" t="n">
        <v>-1</v>
      </c>
      <c r="N3613" s="7" t="n">
        <v>0</v>
      </c>
    </row>
    <row r="3614" spans="1:19">
      <c r="A3614" t="s">
        <v>4</v>
      </c>
      <c r="B3614" s="4" t="s">
        <v>5</v>
      </c>
      <c r="C3614" s="4" t="s">
        <v>11</v>
      </c>
    </row>
    <row r="3615" spans="1:19">
      <c r="A3615" t="n">
        <v>31456</v>
      </c>
      <c r="B3615" s="25" t="n">
        <v>16</v>
      </c>
      <c r="C3615" s="7" t="n">
        <v>300</v>
      </c>
    </row>
    <row r="3616" spans="1:19">
      <c r="A3616" t="s">
        <v>4</v>
      </c>
      <c r="B3616" s="4" t="s">
        <v>5</v>
      </c>
      <c r="C3616" s="4" t="s">
        <v>7</v>
      </c>
      <c r="D3616" s="4" t="s">
        <v>11</v>
      </c>
      <c r="E3616" s="4" t="s">
        <v>12</v>
      </c>
      <c r="F3616" s="4" t="s">
        <v>11</v>
      </c>
      <c r="G3616" s="4" t="s">
        <v>13</v>
      </c>
      <c r="H3616" s="4" t="s">
        <v>13</v>
      </c>
      <c r="I3616" s="4" t="s">
        <v>11</v>
      </c>
      <c r="J3616" s="4" t="s">
        <v>11</v>
      </c>
      <c r="K3616" s="4" t="s">
        <v>13</v>
      </c>
      <c r="L3616" s="4" t="s">
        <v>13</v>
      </c>
      <c r="M3616" s="4" t="s">
        <v>13</v>
      </c>
      <c r="N3616" s="4" t="s">
        <v>13</v>
      </c>
      <c r="O3616" s="4" t="s">
        <v>8</v>
      </c>
    </row>
    <row r="3617" spans="1:15">
      <c r="A3617" t="n">
        <v>31459</v>
      </c>
      <c r="B3617" s="9" t="n">
        <v>50</v>
      </c>
      <c r="C3617" s="7" t="n">
        <v>0</v>
      </c>
      <c r="D3617" s="7" t="n">
        <v>4137</v>
      </c>
      <c r="E3617" s="7" t="n">
        <v>0.699999988079071</v>
      </c>
      <c r="F3617" s="7" t="n">
        <v>0</v>
      </c>
      <c r="G3617" s="7" t="n">
        <v>0</v>
      </c>
      <c r="H3617" s="7" t="n">
        <v>0</v>
      </c>
      <c r="I3617" s="7" t="n">
        <v>0</v>
      </c>
      <c r="J3617" s="7" t="n">
        <v>65533</v>
      </c>
      <c r="K3617" s="7" t="n">
        <v>0</v>
      </c>
      <c r="L3617" s="7" t="n">
        <v>0</v>
      </c>
      <c r="M3617" s="7" t="n">
        <v>0</v>
      </c>
      <c r="N3617" s="7" t="n">
        <v>0</v>
      </c>
      <c r="O3617" s="7" t="s">
        <v>14</v>
      </c>
    </row>
    <row r="3618" spans="1:15">
      <c r="A3618" t="s">
        <v>4</v>
      </c>
      <c r="B3618" s="4" t="s">
        <v>5</v>
      </c>
      <c r="C3618" s="4" t="s">
        <v>7</v>
      </c>
      <c r="D3618" s="4" t="s">
        <v>11</v>
      </c>
      <c r="E3618" s="4" t="s">
        <v>11</v>
      </c>
      <c r="F3618" s="4" t="s">
        <v>11</v>
      </c>
      <c r="G3618" s="4" t="s">
        <v>11</v>
      </c>
      <c r="H3618" s="4" t="s">
        <v>11</v>
      </c>
      <c r="I3618" s="4" t="s">
        <v>8</v>
      </c>
      <c r="J3618" s="4" t="s">
        <v>12</v>
      </c>
      <c r="K3618" s="4" t="s">
        <v>12</v>
      </c>
      <c r="L3618" s="4" t="s">
        <v>12</v>
      </c>
      <c r="M3618" s="4" t="s">
        <v>13</v>
      </c>
      <c r="N3618" s="4" t="s">
        <v>13</v>
      </c>
      <c r="O3618" s="4" t="s">
        <v>12</v>
      </c>
      <c r="P3618" s="4" t="s">
        <v>12</v>
      </c>
      <c r="Q3618" s="4" t="s">
        <v>12</v>
      </c>
      <c r="R3618" s="4" t="s">
        <v>12</v>
      </c>
      <c r="S3618" s="4" t="s">
        <v>7</v>
      </c>
    </row>
    <row r="3619" spans="1:15">
      <c r="A3619" t="n">
        <v>31498</v>
      </c>
      <c r="B3619" s="26" t="n">
        <v>39</v>
      </c>
      <c r="C3619" s="7" t="n">
        <v>12</v>
      </c>
      <c r="D3619" s="7" t="n">
        <v>65534</v>
      </c>
      <c r="E3619" s="7" t="n">
        <v>213</v>
      </c>
      <c r="F3619" s="7" t="n">
        <v>0</v>
      </c>
      <c r="G3619" s="7" t="n">
        <v>65534</v>
      </c>
      <c r="H3619" s="7" t="n">
        <v>131</v>
      </c>
      <c r="I3619" s="7" t="s">
        <v>14</v>
      </c>
      <c r="J3619" s="7" t="n">
        <v>0</v>
      </c>
      <c r="K3619" s="7" t="n">
        <v>1.39999997615814</v>
      </c>
      <c r="L3619" s="7" t="n">
        <v>0.824999988079071</v>
      </c>
      <c r="M3619" s="7" t="n">
        <v>-1049624576</v>
      </c>
      <c r="N3619" s="7" t="n">
        <v>0</v>
      </c>
      <c r="O3619" s="7" t="n">
        <v>0</v>
      </c>
      <c r="P3619" s="7" t="n">
        <v>1</v>
      </c>
      <c r="Q3619" s="7" t="n">
        <v>1</v>
      </c>
      <c r="R3619" s="7" t="n">
        <v>1</v>
      </c>
      <c r="S3619" s="7" t="n">
        <v>255</v>
      </c>
    </row>
    <row r="3620" spans="1:15">
      <c r="A3620" t="s">
        <v>4</v>
      </c>
      <c r="B3620" s="4" t="s">
        <v>5</v>
      </c>
      <c r="C3620" s="4" t="s">
        <v>11</v>
      </c>
    </row>
    <row r="3621" spans="1:15">
      <c r="A3621" t="n">
        <v>31548</v>
      </c>
      <c r="B3621" s="25" t="n">
        <v>16</v>
      </c>
      <c r="C3621" s="7" t="n">
        <v>1500</v>
      </c>
    </row>
    <row r="3622" spans="1:15">
      <c r="A3622" t="s">
        <v>4</v>
      </c>
      <c r="B3622" s="4" t="s">
        <v>5</v>
      </c>
      <c r="C3622" s="4" t="s">
        <v>17</v>
      </c>
    </row>
    <row r="3623" spans="1:15">
      <c r="A3623" t="n">
        <v>31551</v>
      </c>
      <c r="B3623" s="13" t="n">
        <v>3</v>
      </c>
      <c r="C3623" s="12" t="n">
        <f t="normal" ca="1">A3611</f>
        <v>0</v>
      </c>
    </row>
    <row r="3624" spans="1:15">
      <c r="A3624" t="s">
        <v>4</v>
      </c>
      <c r="B3624" s="4" t="s">
        <v>5</v>
      </c>
    </row>
    <row r="3625" spans="1:15">
      <c r="A3625" t="n">
        <v>31556</v>
      </c>
      <c r="B3625" s="5" t="n">
        <v>1</v>
      </c>
    </row>
    <row r="3626" spans="1:15" s="3" customFormat="1" customHeight="0">
      <c r="A3626" s="3" t="s">
        <v>2</v>
      </c>
      <c r="B3626" s="3" t="s">
        <v>304</v>
      </c>
    </row>
    <row r="3627" spans="1:15">
      <c r="A3627" t="s">
        <v>4</v>
      </c>
      <c r="B3627" s="4" t="s">
        <v>5</v>
      </c>
      <c r="C3627" s="4" t="s">
        <v>11</v>
      </c>
      <c r="D3627" s="4" t="s">
        <v>7</v>
      </c>
      <c r="E3627" s="4" t="s">
        <v>8</v>
      </c>
    </row>
    <row r="3628" spans="1:15">
      <c r="A3628" t="n">
        <v>31560</v>
      </c>
      <c r="B3628" s="62" t="n">
        <v>82</v>
      </c>
      <c r="C3628" s="7" t="n">
        <v>65534</v>
      </c>
      <c r="D3628" s="7" t="n">
        <v>0</v>
      </c>
      <c r="E3628" s="7" t="s">
        <v>301</v>
      </c>
    </row>
    <row r="3629" spans="1:15">
      <c r="A3629" t="s">
        <v>4</v>
      </c>
      <c r="B3629" s="4" t="s">
        <v>5</v>
      </c>
      <c r="C3629" s="4" t="s">
        <v>11</v>
      </c>
      <c r="D3629" s="4" t="s">
        <v>8</v>
      </c>
      <c r="E3629" s="4" t="s">
        <v>13</v>
      </c>
      <c r="F3629" s="4" t="s">
        <v>13</v>
      </c>
      <c r="G3629" s="4" t="s">
        <v>13</v>
      </c>
      <c r="H3629" s="4" t="s">
        <v>13</v>
      </c>
      <c r="I3629" s="4" t="s">
        <v>13</v>
      </c>
      <c r="J3629" s="4" t="s">
        <v>13</v>
      </c>
      <c r="K3629" s="4" t="s">
        <v>13</v>
      </c>
      <c r="L3629" s="4" t="s">
        <v>13</v>
      </c>
      <c r="M3629" s="4" t="s">
        <v>13</v>
      </c>
      <c r="N3629" s="4" t="s">
        <v>11</v>
      </c>
    </row>
    <row r="3630" spans="1:15">
      <c r="A3630" t="n">
        <v>31571</v>
      </c>
      <c r="B3630" s="63" t="n">
        <v>83</v>
      </c>
      <c r="C3630" s="7" t="n">
        <v>65534</v>
      </c>
      <c r="D3630" s="7" t="s">
        <v>301</v>
      </c>
      <c r="E3630" s="7" t="n">
        <v>0</v>
      </c>
      <c r="F3630" s="7" t="n">
        <v>0</v>
      </c>
      <c r="G3630" s="7" t="n">
        <v>0</v>
      </c>
      <c r="H3630" s="7" t="n">
        <v>-1098907648</v>
      </c>
      <c r="I3630" s="7" t="n">
        <v>0</v>
      </c>
      <c r="J3630" s="7" t="n">
        <v>0</v>
      </c>
      <c r="K3630" s="7" t="n">
        <v>1065353216</v>
      </c>
      <c r="L3630" s="7" t="n">
        <v>1065353216</v>
      </c>
      <c r="M3630" s="7" t="n">
        <v>1065353216</v>
      </c>
      <c r="N3630" s="7" t="n">
        <v>0</v>
      </c>
    </row>
    <row r="3631" spans="1:15">
      <c r="A3631" t="s">
        <v>4</v>
      </c>
      <c r="B3631" s="4" t="s">
        <v>5</v>
      </c>
      <c r="C3631" s="4" t="s">
        <v>7</v>
      </c>
      <c r="D3631" s="4" t="s">
        <v>13</v>
      </c>
      <c r="E3631" s="4" t="s">
        <v>7</v>
      </c>
      <c r="F3631" s="4" t="s">
        <v>17</v>
      </c>
    </row>
    <row r="3632" spans="1:15">
      <c r="A3632" t="n">
        <v>31619</v>
      </c>
      <c r="B3632" s="11" t="n">
        <v>5</v>
      </c>
      <c r="C3632" s="7" t="n">
        <v>0</v>
      </c>
      <c r="D3632" s="7" t="n">
        <v>1</v>
      </c>
      <c r="E3632" s="7" t="n">
        <v>1</v>
      </c>
      <c r="F3632" s="12" t="n">
        <f t="normal" ca="1">A3652</f>
        <v>0</v>
      </c>
    </row>
    <row r="3633" spans="1:19">
      <c r="A3633" t="s">
        <v>4</v>
      </c>
      <c r="B3633" s="4" t="s">
        <v>5</v>
      </c>
      <c r="C3633" s="4" t="s">
        <v>11</v>
      </c>
      <c r="D3633" s="4" t="s">
        <v>8</v>
      </c>
      <c r="E3633" s="4" t="s">
        <v>7</v>
      </c>
      <c r="F3633" s="4" t="s">
        <v>7</v>
      </c>
      <c r="G3633" s="4" t="s">
        <v>7</v>
      </c>
      <c r="H3633" s="4" t="s">
        <v>7</v>
      </c>
      <c r="I3633" s="4" t="s">
        <v>7</v>
      </c>
      <c r="J3633" s="4" t="s">
        <v>12</v>
      </c>
      <c r="K3633" s="4" t="s">
        <v>12</v>
      </c>
      <c r="L3633" s="4" t="s">
        <v>12</v>
      </c>
      <c r="M3633" s="4" t="s">
        <v>12</v>
      </c>
      <c r="N3633" s="4" t="s">
        <v>7</v>
      </c>
    </row>
    <row r="3634" spans="1:19">
      <c r="A3634" t="n">
        <v>31630</v>
      </c>
      <c r="B3634" s="35" t="n">
        <v>34</v>
      </c>
      <c r="C3634" s="7" t="n">
        <v>65534</v>
      </c>
      <c r="D3634" s="7" t="s">
        <v>290</v>
      </c>
      <c r="E3634" s="7" t="n">
        <v>0</v>
      </c>
      <c r="F3634" s="7" t="n">
        <v>1</v>
      </c>
      <c r="G3634" s="7" t="n">
        <v>0</v>
      </c>
      <c r="H3634" s="7" t="n">
        <v>0</v>
      </c>
      <c r="I3634" s="7" t="n">
        <v>0</v>
      </c>
      <c r="J3634" s="7" t="n">
        <v>0.5</v>
      </c>
      <c r="K3634" s="7" t="n">
        <v>-1</v>
      </c>
      <c r="L3634" s="7" t="n">
        <v>-1</v>
      </c>
      <c r="M3634" s="7" t="n">
        <v>-1</v>
      </c>
      <c r="N3634" s="7" t="n">
        <v>0</v>
      </c>
    </row>
    <row r="3635" spans="1:19">
      <c r="A3635" t="s">
        <v>4</v>
      </c>
      <c r="B3635" s="4" t="s">
        <v>5</v>
      </c>
      <c r="C3635" s="4" t="s">
        <v>11</v>
      </c>
    </row>
    <row r="3636" spans="1:19">
      <c r="A3636" t="n">
        <v>31666</v>
      </c>
      <c r="B3636" s="25" t="n">
        <v>16</v>
      </c>
      <c r="C3636" s="7" t="n">
        <v>700</v>
      </c>
    </row>
    <row r="3637" spans="1:19">
      <c r="A3637" t="s">
        <v>4</v>
      </c>
      <c r="B3637" s="4" t="s">
        <v>5</v>
      </c>
      <c r="C3637" s="4" t="s">
        <v>7</v>
      </c>
      <c r="D3637" s="4" t="s">
        <v>11</v>
      </c>
      <c r="E3637" s="4" t="s">
        <v>12</v>
      </c>
      <c r="F3637" s="4" t="s">
        <v>11</v>
      </c>
      <c r="G3637" s="4" t="s">
        <v>13</v>
      </c>
      <c r="H3637" s="4" t="s">
        <v>13</v>
      </c>
      <c r="I3637" s="4" t="s">
        <v>11</v>
      </c>
      <c r="J3637" s="4" t="s">
        <v>11</v>
      </c>
      <c r="K3637" s="4" t="s">
        <v>13</v>
      </c>
      <c r="L3637" s="4" t="s">
        <v>13</v>
      </c>
      <c r="M3637" s="4" t="s">
        <v>13</v>
      </c>
      <c r="N3637" s="4" t="s">
        <v>13</v>
      </c>
      <c r="O3637" s="4" t="s">
        <v>8</v>
      </c>
    </row>
    <row r="3638" spans="1:19">
      <c r="A3638" t="n">
        <v>31669</v>
      </c>
      <c r="B3638" s="9" t="n">
        <v>50</v>
      </c>
      <c r="C3638" s="7" t="n">
        <v>0</v>
      </c>
      <c r="D3638" s="7" t="n">
        <v>4135</v>
      </c>
      <c r="E3638" s="7" t="n">
        <v>0.699999988079071</v>
      </c>
      <c r="F3638" s="7" t="n">
        <v>0</v>
      </c>
      <c r="G3638" s="7" t="n">
        <v>0</v>
      </c>
      <c r="H3638" s="7" t="n">
        <v>0</v>
      </c>
      <c r="I3638" s="7" t="n">
        <v>0</v>
      </c>
      <c r="J3638" s="7" t="n">
        <v>65533</v>
      </c>
      <c r="K3638" s="7" t="n">
        <v>0</v>
      </c>
      <c r="L3638" s="7" t="n">
        <v>0</v>
      </c>
      <c r="M3638" s="7" t="n">
        <v>0</v>
      </c>
      <c r="N3638" s="7" t="n">
        <v>0</v>
      </c>
      <c r="O3638" s="7" t="s">
        <v>14</v>
      </c>
    </row>
    <row r="3639" spans="1:19">
      <c r="A3639" t="s">
        <v>4</v>
      </c>
      <c r="B3639" s="4" t="s">
        <v>5</v>
      </c>
      <c r="C3639" s="4" t="s">
        <v>7</v>
      </c>
      <c r="D3639" s="4" t="s">
        <v>11</v>
      </c>
      <c r="E3639" s="4" t="s">
        <v>11</v>
      </c>
      <c r="F3639" s="4" t="s">
        <v>11</v>
      </c>
      <c r="G3639" s="4" t="s">
        <v>11</v>
      </c>
      <c r="H3639" s="4" t="s">
        <v>11</v>
      </c>
      <c r="I3639" s="4" t="s">
        <v>8</v>
      </c>
      <c r="J3639" s="4" t="s">
        <v>12</v>
      </c>
      <c r="K3639" s="4" t="s">
        <v>12</v>
      </c>
      <c r="L3639" s="4" t="s">
        <v>12</v>
      </c>
      <c r="M3639" s="4" t="s">
        <v>13</v>
      </c>
      <c r="N3639" s="4" t="s">
        <v>13</v>
      </c>
      <c r="O3639" s="4" t="s">
        <v>12</v>
      </c>
      <c r="P3639" s="4" t="s">
        <v>12</v>
      </c>
      <c r="Q3639" s="4" t="s">
        <v>12</v>
      </c>
      <c r="R3639" s="4" t="s">
        <v>12</v>
      </c>
      <c r="S3639" s="4" t="s">
        <v>7</v>
      </c>
    </row>
    <row r="3640" spans="1:19">
      <c r="A3640" t="n">
        <v>31708</v>
      </c>
      <c r="B3640" s="26" t="n">
        <v>39</v>
      </c>
      <c r="C3640" s="7" t="n">
        <v>12</v>
      </c>
      <c r="D3640" s="7" t="n">
        <v>65534</v>
      </c>
      <c r="E3640" s="7" t="n">
        <v>213</v>
      </c>
      <c r="F3640" s="7" t="n">
        <v>0</v>
      </c>
      <c r="G3640" s="7" t="n">
        <v>65534</v>
      </c>
      <c r="H3640" s="7" t="n">
        <v>131</v>
      </c>
      <c r="I3640" s="7" t="s">
        <v>14</v>
      </c>
      <c r="J3640" s="7" t="n">
        <v>0</v>
      </c>
      <c r="K3640" s="7" t="n">
        <v>1.45000004768372</v>
      </c>
      <c r="L3640" s="7" t="n">
        <v>0.824999988079071</v>
      </c>
      <c r="M3640" s="7" t="n">
        <v>-1049624576</v>
      </c>
      <c r="N3640" s="7" t="n">
        <v>0</v>
      </c>
      <c r="O3640" s="7" t="n">
        <v>0</v>
      </c>
      <c r="P3640" s="7" t="n">
        <v>1</v>
      </c>
      <c r="Q3640" s="7" t="n">
        <v>1</v>
      </c>
      <c r="R3640" s="7" t="n">
        <v>1</v>
      </c>
      <c r="S3640" s="7" t="n">
        <v>255</v>
      </c>
    </row>
    <row r="3641" spans="1:19">
      <c r="A3641" t="s">
        <v>4</v>
      </c>
      <c r="B3641" s="4" t="s">
        <v>5</v>
      </c>
      <c r="C3641" s="4" t="s">
        <v>11</v>
      </c>
    </row>
    <row r="3642" spans="1:19">
      <c r="A3642" t="n">
        <v>31758</v>
      </c>
      <c r="B3642" s="25" t="n">
        <v>16</v>
      </c>
      <c r="C3642" s="7" t="n">
        <v>100</v>
      </c>
    </row>
    <row r="3643" spans="1:19">
      <c r="A3643" t="s">
        <v>4</v>
      </c>
      <c r="B3643" s="4" t="s">
        <v>5</v>
      </c>
      <c r="C3643" s="4" t="s">
        <v>7</v>
      </c>
      <c r="D3643" s="4" t="s">
        <v>11</v>
      </c>
      <c r="E3643" s="4" t="s">
        <v>12</v>
      </c>
      <c r="F3643" s="4" t="s">
        <v>11</v>
      </c>
      <c r="G3643" s="4" t="s">
        <v>13</v>
      </c>
      <c r="H3643" s="4" t="s">
        <v>13</v>
      </c>
      <c r="I3643" s="4" t="s">
        <v>11</v>
      </c>
      <c r="J3643" s="4" t="s">
        <v>11</v>
      </c>
      <c r="K3643" s="4" t="s">
        <v>13</v>
      </c>
      <c r="L3643" s="4" t="s">
        <v>13</v>
      </c>
      <c r="M3643" s="4" t="s">
        <v>13</v>
      </c>
      <c r="N3643" s="4" t="s">
        <v>13</v>
      </c>
      <c r="O3643" s="4" t="s">
        <v>8</v>
      </c>
    </row>
    <row r="3644" spans="1:19">
      <c r="A3644" t="n">
        <v>31761</v>
      </c>
      <c r="B3644" s="9" t="n">
        <v>50</v>
      </c>
      <c r="C3644" s="7" t="n">
        <v>0</v>
      </c>
      <c r="D3644" s="7" t="n">
        <v>4135</v>
      </c>
      <c r="E3644" s="7" t="n">
        <v>0.699999988079071</v>
      </c>
      <c r="F3644" s="7" t="n">
        <v>0</v>
      </c>
      <c r="G3644" s="7" t="n">
        <v>0</v>
      </c>
      <c r="H3644" s="7" t="n">
        <v>0</v>
      </c>
      <c r="I3644" s="7" t="n">
        <v>0</v>
      </c>
      <c r="J3644" s="7" t="n">
        <v>65533</v>
      </c>
      <c r="K3644" s="7" t="n">
        <v>0</v>
      </c>
      <c r="L3644" s="7" t="n">
        <v>0</v>
      </c>
      <c r="M3644" s="7" t="n">
        <v>0</v>
      </c>
      <c r="N3644" s="7" t="n">
        <v>0</v>
      </c>
      <c r="O3644" s="7" t="s">
        <v>14</v>
      </c>
    </row>
    <row r="3645" spans="1:19">
      <c r="A3645" t="s">
        <v>4</v>
      </c>
      <c r="B3645" s="4" t="s">
        <v>5</v>
      </c>
      <c r="C3645" s="4" t="s">
        <v>7</v>
      </c>
      <c r="D3645" s="4" t="s">
        <v>11</v>
      </c>
      <c r="E3645" s="4" t="s">
        <v>11</v>
      </c>
      <c r="F3645" s="4" t="s">
        <v>11</v>
      </c>
      <c r="G3645" s="4" t="s">
        <v>11</v>
      </c>
      <c r="H3645" s="4" t="s">
        <v>11</v>
      </c>
      <c r="I3645" s="4" t="s">
        <v>8</v>
      </c>
      <c r="J3645" s="4" t="s">
        <v>12</v>
      </c>
      <c r="K3645" s="4" t="s">
        <v>12</v>
      </c>
      <c r="L3645" s="4" t="s">
        <v>12</v>
      </c>
      <c r="M3645" s="4" t="s">
        <v>13</v>
      </c>
      <c r="N3645" s="4" t="s">
        <v>13</v>
      </c>
      <c r="O3645" s="4" t="s">
        <v>12</v>
      </c>
      <c r="P3645" s="4" t="s">
        <v>12</v>
      </c>
      <c r="Q3645" s="4" t="s">
        <v>12</v>
      </c>
      <c r="R3645" s="4" t="s">
        <v>12</v>
      </c>
      <c r="S3645" s="4" t="s">
        <v>7</v>
      </c>
    </row>
    <row r="3646" spans="1:19">
      <c r="A3646" t="n">
        <v>31800</v>
      </c>
      <c r="B3646" s="26" t="n">
        <v>39</v>
      </c>
      <c r="C3646" s="7" t="n">
        <v>12</v>
      </c>
      <c r="D3646" s="7" t="n">
        <v>65534</v>
      </c>
      <c r="E3646" s="7" t="n">
        <v>213</v>
      </c>
      <c r="F3646" s="7" t="n">
        <v>0</v>
      </c>
      <c r="G3646" s="7" t="n">
        <v>65534</v>
      </c>
      <c r="H3646" s="7" t="n">
        <v>131</v>
      </c>
      <c r="I3646" s="7" t="s">
        <v>14</v>
      </c>
      <c r="J3646" s="7" t="n">
        <v>0</v>
      </c>
      <c r="K3646" s="7" t="n">
        <v>1.45000004768372</v>
      </c>
      <c r="L3646" s="7" t="n">
        <v>0.824999988079071</v>
      </c>
      <c r="M3646" s="7" t="n">
        <v>-1046478848</v>
      </c>
      <c r="N3646" s="7" t="n">
        <v>0</v>
      </c>
      <c r="O3646" s="7" t="n">
        <v>0</v>
      </c>
      <c r="P3646" s="7" t="n">
        <v>1</v>
      </c>
      <c r="Q3646" s="7" t="n">
        <v>1</v>
      </c>
      <c r="R3646" s="7" t="n">
        <v>1</v>
      </c>
      <c r="S3646" s="7" t="n">
        <v>255</v>
      </c>
    </row>
    <row r="3647" spans="1:19">
      <c r="A3647" t="s">
        <v>4</v>
      </c>
      <c r="B3647" s="4" t="s">
        <v>5</v>
      </c>
      <c r="C3647" s="4" t="s">
        <v>11</v>
      </c>
    </row>
    <row r="3648" spans="1:19">
      <c r="A3648" t="n">
        <v>31850</v>
      </c>
      <c r="B3648" s="25" t="n">
        <v>16</v>
      </c>
      <c r="C3648" s="7" t="n">
        <v>500</v>
      </c>
    </row>
    <row r="3649" spans="1:19">
      <c r="A3649" t="s">
        <v>4</v>
      </c>
      <c r="B3649" s="4" t="s">
        <v>5</v>
      </c>
      <c r="C3649" s="4" t="s">
        <v>17</v>
      </c>
    </row>
    <row r="3650" spans="1:19">
      <c r="A3650" t="n">
        <v>31853</v>
      </c>
      <c r="B3650" s="13" t="n">
        <v>3</v>
      </c>
      <c r="C3650" s="12" t="n">
        <f t="normal" ca="1">A3632</f>
        <v>0</v>
      </c>
    </row>
    <row r="3651" spans="1:19">
      <c r="A3651" t="s">
        <v>4</v>
      </c>
      <c r="B3651" s="4" t="s">
        <v>5</v>
      </c>
    </row>
    <row r="3652" spans="1:19">
      <c r="A3652" t="n">
        <v>31858</v>
      </c>
      <c r="B3652" s="5" t="n">
        <v>1</v>
      </c>
    </row>
    <row r="3653" spans="1:19" s="3" customFormat="1" customHeight="0">
      <c r="A3653" s="3" t="s">
        <v>2</v>
      </c>
      <c r="B3653" s="3" t="s">
        <v>305</v>
      </c>
    </row>
    <row r="3654" spans="1:19">
      <c r="A3654" t="s">
        <v>4</v>
      </c>
      <c r="B3654" s="4" t="s">
        <v>5</v>
      </c>
      <c r="C3654" s="4" t="s">
        <v>11</v>
      </c>
      <c r="D3654" s="4" t="s">
        <v>13</v>
      </c>
    </row>
    <row r="3655" spans="1:19">
      <c r="A3655" t="n">
        <v>31860</v>
      </c>
      <c r="B3655" s="28" t="n">
        <v>43</v>
      </c>
      <c r="C3655" s="7" t="n">
        <v>89</v>
      </c>
      <c r="D3655" s="7" t="n">
        <v>512</v>
      </c>
    </row>
    <row r="3656" spans="1:19">
      <c r="A3656" t="s">
        <v>4</v>
      </c>
      <c r="B3656" s="4" t="s">
        <v>5</v>
      </c>
      <c r="C3656" s="4" t="s">
        <v>7</v>
      </c>
      <c r="D3656" s="4" t="s">
        <v>13</v>
      </c>
      <c r="E3656" s="4" t="s">
        <v>7</v>
      </c>
      <c r="F3656" s="4" t="s">
        <v>17</v>
      </c>
    </row>
    <row r="3657" spans="1:19">
      <c r="A3657" t="n">
        <v>31867</v>
      </c>
      <c r="B3657" s="11" t="n">
        <v>5</v>
      </c>
      <c r="C3657" s="7" t="n">
        <v>0</v>
      </c>
      <c r="D3657" s="7" t="n">
        <v>1</v>
      </c>
      <c r="E3657" s="7" t="n">
        <v>1</v>
      </c>
      <c r="F3657" s="12" t="n">
        <f t="normal" ca="1">A3881</f>
        <v>0</v>
      </c>
    </row>
    <row r="3658" spans="1:19">
      <c r="A3658" t="s">
        <v>4</v>
      </c>
      <c r="B3658" s="4" t="s">
        <v>5</v>
      </c>
      <c r="C3658" s="4" t="s">
        <v>11</v>
      </c>
      <c r="D3658" s="4" t="s">
        <v>12</v>
      </c>
      <c r="E3658" s="4" t="s">
        <v>12</v>
      </c>
      <c r="F3658" s="4" t="s">
        <v>7</v>
      </c>
    </row>
    <row r="3659" spans="1:19">
      <c r="A3659" t="n">
        <v>31878</v>
      </c>
      <c r="B3659" s="56" t="n">
        <v>52</v>
      </c>
      <c r="C3659" s="7" t="n">
        <v>65534</v>
      </c>
      <c r="D3659" s="7" t="n">
        <v>0</v>
      </c>
      <c r="E3659" s="7" t="n">
        <v>4</v>
      </c>
      <c r="F3659" s="7" t="n">
        <v>1</v>
      </c>
    </row>
    <row r="3660" spans="1:19">
      <c r="A3660" t="s">
        <v>4</v>
      </c>
      <c r="B3660" s="4" t="s">
        <v>5</v>
      </c>
      <c r="C3660" s="4" t="s">
        <v>11</v>
      </c>
      <c r="D3660" s="4" t="s">
        <v>11</v>
      </c>
      <c r="E3660" s="4" t="s">
        <v>12</v>
      </c>
      <c r="F3660" s="4" t="s">
        <v>7</v>
      </c>
    </row>
    <row r="3661" spans="1:19">
      <c r="A3661" t="n">
        <v>31890</v>
      </c>
      <c r="B3661" s="61" t="n">
        <v>53</v>
      </c>
      <c r="C3661" s="7" t="n">
        <v>30</v>
      </c>
      <c r="D3661" s="7" t="n">
        <v>65534</v>
      </c>
      <c r="E3661" s="7" t="n">
        <v>10</v>
      </c>
      <c r="F3661" s="7" t="n">
        <v>1</v>
      </c>
    </row>
    <row r="3662" spans="1:19">
      <c r="A3662" t="s">
        <v>4</v>
      </c>
      <c r="B3662" s="4" t="s">
        <v>5</v>
      </c>
      <c r="C3662" s="4" t="s">
        <v>11</v>
      </c>
      <c r="D3662" s="4" t="s">
        <v>11</v>
      </c>
      <c r="E3662" s="4" t="s">
        <v>12</v>
      </c>
      <c r="F3662" s="4" t="s">
        <v>7</v>
      </c>
    </row>
    <row r="3663" spans="1:19">
      <c r="A3663" t="n">
        <v>31900</v>
      </c>
      <c r="B3663" s="61" t="n">
        <v>53</v>
      </c>
      <c r="C3663" s="7" t="n">
        <v>89</v>
      </c>
      <c r="D3663" s="7" t="n">
        <v>65534</v>
      </c>
      <c r="E3663" s="7" t="n">
        <v>10</v>
      </c>
      <c r="F3663" s="7" t="n">
        <v>1</v>
      </c>
    </row>
    <row r="3664" spans="1:19">
      <c r="A3664" t="s">
        <v>4</v>
      </c>
      <c r="B3664" s="4" t="s">
        <v>5</v>
      </c>
      <c r="C3664" s="4" t="s">
        <v>11</v>
      </c>
      <c r="D3664" s="4" t="s">
        <v>8</v>
      </c>
      <c r="E3664" s="4" t="s">
        <v>7</v>
      </c>
      <c r="F3664" s="4" t="s">
        <v>7</v>
      </c>
      <c r="G3664" s="4" t="s">
        <v>7</v>
      </c>
      <c r="H3664" s="4" t="s">
        <v>7</v>
      </c>
      <c r="I3664" s="4" t="s">
        <v>7</v>
      </c>
      <c r="J3664" s="4" t="s">
        <v>12</v>
      </c>
      <c r="K3664" s="4" t="s">
        <v>12</v>
      </c>
      <c r="L3664" s="4" t="s">
        <v>12</v>
      </c>
      <c r="M3664" s="4" t="s">
        <v>12</v>
      </c>
      <c r="N3664" s="4" t="s">
        <v>7</v>
      </c>
    </row>
    <row r="3665" spans="1:14">
      <c r="A3665" t="n">
        <v>31910</v>
      </c>
      <c r="B3665" s="35" t="n">
        <v>34</v>
      </c>
      <c r="C3665" s="7" t="n">
        <v>65534</v>
      </c>
      <c r="D3665" s="7" t="s">
        <v>290</v>
      </c>
      <c r="E3665" s="7" t="n">
        <v>0</v>
      </c>
      <c r="F3665" s="7" t="n">
        <v>0</v>
      </c>
      <c r="G3665" s="7" t="n">
        <v>0</v>
      </c>
      <c r="H3665" s="7" t="n">
        <v>0</v>
      </c>
      <c r="I3665" s="7" t="n">
        <v>0</v>
      </c>
      <c r="J3665" s="7" t="n">
        <v>0.200000002980232</v>
      </c>
      <c r="K3665" s="7" t="n">
        <v>-1</v>
      </c>
      <c r="L3665" s="7" t="n">
        <v>-1</v>
      </c>
      <c r="M3665" s="7" t="n">
        <v>-1</v>
      </c>
      <c r="N3665" s="7" t="n">
        <v>0</v>
      </c>
    </row>
    <row r="3666" spans="1:14">
      <c r="A3666" t="s">
        <v>4</v>
      </c>
      <c r="B3666" s="4" t="s">
        <v>5</v>
      </c>
      <c r="C3666" s="4" t="s">
        <v>7</v>
      </c>
      <c r="D3666" s="4" t="s">
        <v>11</v>
      </c>
      <c r="E3666" s="4" t="s">
        <v>12</v>
      </c>
      <c r="F3666" s="4" t="s">
        <v>11</v>
      </c>
      <c r="G3666" s="4" t="s">
        <v>13</v>
      </c>
      <c r="H3666" s="4" t="s">
        <v>13</v>
      </c>
      <c r="I3666" s="4" t="s">
        <v>11</v>
      </c>
      <c r="J3666" s="4" t="s">
        <v>11</v>
      </c>
      <c r="K3666" s="4" t="s">
        <v>13</v>
      </c>
      <c r="L3666" s="4" t="s">
        <v>13</v>
      </c>
      <c r="M3666" s="4" t="s">
        <v>13</v>
      </c>
      <c r="N3666" s="4" t="s">
        <v>13</v>
      </c>
      <c r="O3666" s="4" t="s">
        <v>8</v>
      </c>
    </row>
    <row r="3667" spans="1:14">
      <c r="A3667" t="n">
        <v>31946</v>
      </c>
      <c r="B3667" s="9" t="n">
        <v>50</v>
      </c>
      <c r="C3667" s="7" t="n">
        <v>0</v>
      </c>
      <c r="D3667" s="7" t="n">
        <v>4427</v>
      </c>
      <c r="E3667" s="7" t="n">
        <v>0.699999988079071</v>
      </c>
      <c r="F3667" s="7" t="n">
        <v>0</v>
      </c>
      <c r="G3667" s="7" t="n">
        <v>0</v>
      </c>
      <c r="H3667" s="7" t="n">
        <v>0</v>
      </c>
      <c r="I3667" s="7" t="n">
        <v>0</v>
      </c>
      <c r="J3667" s="7" t="n">
        <v>65533</v>
      </c>
      <c r="K3667" s="7" t="n">
        <v>0</v>
      </c>
      <c r="L3667" s="7" t="n">
        <v>0</v>
      </c>
      <c r="M3667" s="7" t="n">
        <v>0</v>
      </c>
      <c r="N3667" s="7" t="n">
        <v>0</v>
      </c>
      <c r="O3667" s="7" t="s">
        <v>14</v>
      </c>
    </row>
    <row r="3668" spans="1:14">
      <c r="A3668" t="s">
        <v>4</v>
      </c>
      <c r="B3668" s="4" t="s">
        <v>5</v>
      </c>
      <c r="C3668" s="4" t="s">
        <v>11</v>
      </c>
    </row>
    <row r="3669" spans="1:14">
      <c r="A3669" t="n">
        <v>31985</v>
      </c>
      <c r="B3669" s="25" t="n">
        <v>16</v>
      </c>
      <c r="C3669" s="7" t="n">
        <v>1200</v>
      </c>
    </row>
    <row r="3670" spans="1:14">
      <c r="A3670" t="s">
        <v>4</v>
      </c>
      <c r="B3670" s="4" t="s">
        <v>5</v>
      </c>
      <c r="C3670" s="4" t="s">
        <v>11</v>
      </c>
      <c r="D3670" s="4" t="s">
        <v>7</v>
      </c>
      <c r="E3670" s="4" t="s">
        <v>8</v>
      </c>
      <c r="F3670" s="4" t="s">
        <v>12</v>
      </c>
      <c r="G3670" s="4" t="s">
        <v>12</v>
      </c>
      <c r="H3670" s="4" t="s">
        <v>12</v>
      </c>
    </row>
    <row r="3671" spans="1:14">
      <c r="A3671" t="n">
        <v>31988</v>
      </c>
      <c r="B3671" s="29" t="n">
        <v>48</v>
      </c>
      <c r="C3671" s="7" t="n">
        <v>89</v>
      </c>
      <c r="D3671" s="7" t="n">
        <v>0</v>
      </c>
      <c r="E3671" s="7" t="s">
        <v>154</v>
      </c>
      <c r="F3671" s="7" t="n">
        <v>0.5</v>
      </c>
      <c r="G3671" s="7" t="n">
        <v>0.400000005960464</v>
      </c>
      <c r="H3671" s="7" t="n">
        <v>0</v>
      </c>
    </row>
    <row r="3672" spans="1:14">
      <c r="A3672" t="s">
        <v>4</v>
      </c>
      <c r="B3672" s="4" t="s">
        <v>5</v>
      </c>
      <c r="C3672" s="4" t="s">
        <v>11</v>
      </c>
      <c r="D3672" s="4" t="s">
        <v>12</v>
      </c>
      <c r="E3672" s="4" t="s">
        <v>12</v>
      </c>
      <c r="F3672" s="4" t="s">
        <v>7</v>
      </c>
    </row>
    <row r="3673" spans="1:14">
      <c r="A3673" t="n">
        <v>32017</v>
      </c>
      <c r="B3673" s="56" t="n">
        <v>52</v>
      </c>
      <c r="C3673" s="7" t="n">
        <v>89</v>
      </c>
      <c r="D3673" s="7" t="n">
        <v>158.800003051758</v>
      </c>
      <c r="E3673" s="7" t="n">
        <v>10</v>
      </c>
      <c r="F3673" s="7" t="n">
        <v>1</v>
      </c>
    </row>
    <row r="3674" spans="1:14">
      <c r="A3674" t="s">
        <v>4</v>
      </c>
      <c r="B3674" s="4" t="s">
        <v>5</v>
      </c>
      <c r="C3674" s="4" t="s">
        <v>11</v>
      </c>
      <c r="D3674" s="4" t="s">
        <v>11</v>
      </c>
      <c r="E3674" s="4" t="s">
        <v>12</v>
      </c>
      <c r="F3674" s="4" t="s">
        <v>12</v>
      </c>
      <c r="G3674" s="4" t="s">
        <v>12</v>
      </c>
      <c r="H3674" s="4" t="s">
        <v>12</v>
      </c>
      <c r="I3674" s="4" t="s">
        <v>12</v>
      </c>
      <c r="J3674" s="4" t="s">
        <v>7</v>
      </c>
      <c r="K3674" s="4" t="s">
        <v>11</v>
      </c>
    </row>
    <row r="3675" spans="1:14">
      <c r="A3675" t="n">
        <v>32029</v>
      </c>
      <c r="B3675" s="40" t="n">
        <v>55</v>
      </c>
      <c r="C3675" s="7" t="n">
        <v>89</v>
      </c>
      <c r="D3675" s="7" t="n">
        <v>65026</v>
      </c>
      <c r="E3675" s="7" t="n">
        <v>-1.5</v>
      </c>
      <c r="F3675" s="7" t="n">
        <v>0</v>
      </c>
      <c r="G3675" s="7" t="n">
        <v>43</v>
      </c>
      <c r="H3675" s="7" t="n">
        <v>0.300000011920929</v>
      </c>
      <c r="I3675" s="7" t="n">
        <v>8</v>
      </c>
      <c r="J3675" s="7" t="n">
        <v>0</v>
      </c>
      <c r="K3675" s="7" t="n">
        <v>1</v>
      </c>
    </row>
    <row r="3676" spans="1:14">
      <c r="A3676" t="s">
        <v>4</v>
      </c>
      <c r="B3676" s="4" t="s">
        <v>5</v>
      </c>
      <c r="C3676" s="4" t="s">
        <v>11</v>
      </c>
      <c r="D3676" s="4" t="s">
        <v>7</v>
      </c>
      <c r="E3676" s="4" t="s">
        <v>8</v>
      </c>
      <c r="F3676" s="4" t="s">
        <v>12</v>
      </c>
      <c r="G3676" s="4" t="s">
        <v>12</v>
      </c>
      <c r="H3676" s="4" t="s">
        <v>12</v>
      </c>
    </row>
    <row r="3677" spans="1:14">
      <c r="A3677" t="n">
        <v>32057</v>
      </c>
      <c r="B3677" s="29" t="n">
        <v>48</v>
      </c>
      <c r="C3677" s="7" t="n">
        <v>30</v>
      </c>
      <c r="D3677" s="7" t="n">
        <v>0</v>
      </c>
      <c r="E3677" s="7" t="s">
        <v>154</v>
      </c>
      <c r="F3677" s="7" t="n">
        <v>0.5</v>
      </c>
      <c r="G3677" s="7" t="n">
        <v>0.400000005960464</v>
      </c>
      <c r="H3677" s="7" t="n">
        <v>0</v>
      </c>
    </row>
    <row r="3678" spans="1:14">
      <c r="A3678" t="s">
        <v>4</v>
      </c>
      <c r="B3678" s="4" t="s">
        <v>5</v>
      </c>
      <c r="C3678" s="4" t="s">
        <v>11</v>
      </c>
      <c r="D3678" s="4" t="s">
        <v>12</v>
      </c>
      <c r="E3678" s="4" t="s">
        <v>12</v>
      </c>
      <c r="F3678" s="4" t="s">
        <v>7</v>
      </c>
    </row>
    <row r="3679" spans="1:14">
      <c r="A3679" t="n">
        <v>32086</v>
      </c>
      <c r="B3679" s="56" t="n">
        <v>52</v>
      </c>
      <c r="C3679" s="7" t="n">
        <v>30</v>
      </c>
      <c r="D3679" s="7" t="n">
        <v>196.600006103516</v>
      </c>
      <c r="E3679" s="7" t="n">
        <v>10</v>
      </c>
      <c r="F3679" s="7" t="n">
        <v>1</v>
      </c>
    </row>
    <row r="3680" spans="1:14">
      <c r="A3680" t="s">
        <v>4</v>
      </c>
      <c r="B3680" s="4" t="s">
        <v>5</v>
      </c>
      <c r="C3680" s="4" t="s">
        <v>11</v>
      </c>
      <c r="D3680" s="4" t="s">
        <v>11</v>
      </c>
      <c r="E3680" s="4" t="s">
        <v>12</v>
      </c>
      <c r="F3680" s="4" t="s">
        <v>12</v>
      </c>
      <c r="G3680" s="4" t="s">
        <v>12</v>
      </c>
      <c r="H3680" s="4" t="s">
        <v>12</v>
      </c>
      <c r="I3680" s="4" t="s">
        <v>12</v>
      </c>
      <c r="J3680" s="4" t="s">
        <v>7</v>
      </c>
      <c r="K3680" s="4" t="s">
        <v>11</v>
      </c>
    </row>
    <row r="3681" spans="1:15">
      <c r="A3681" t="n">
        <v>32098</v>
      </c>
      <c r="B3681" s="40" t="n">
        <v>55</v>
      </c>
      <c r="C3681" s="7" t="n">
        <v>30</v>
      </c>
      <c r="D3681" s="7" t="n">
        <v>65026</v>
      </c>
      <c r="E3681" s="7" t="n">
        <v>2</v>
      </c>
      <c r="F3681" s="7" t="n">
        <v>0</v>
      </c>
      <c r="G3681" s="7" t="n">
        <v>43</v>
      </c>
      <c r="H3681" s="7" t="n">
        <v>0.300000011920929</v>
      </c>
      <c r="I3681" s="7" t="n">
        <v>8</v>
      </c>
      <c r="J3681" s="7" t="n">
        <v>0</v>
      </c>
      <c r="K3681" s="7" t="n">
        <v>1</v>
      </c>
    </row>
    <row r="3682" spans="1:15">
      <c r="A3682" t="s">
        <v>4</v>
      </c>
      <c r="B3682" s="4" t="s">
        <v>5</v>
      </c>
      <c r="C3682" s="4" t="s">
        <v>11</v>
      </c>
    </row>
    <row r="3683" spans="1:15">
      <c r="A3683" t="n">
        <v>32126</v>
      </c>
      <c r="B3683" s="25" t="n">
        <v>16</v>
      </c>
      <c r="C3683" s="7" t="n">
        <v>100</v>
      </c>
    </row>
    <row r="3684" spans="1:15">
      <c r="A3684" t="s">
        <v>4</v>
      </c>
      <c r="B3684" s="4" t="s">
        <v>5</v>
      </c>
      <c r="C3684" s="4" t="s">
        <v>7</v>
      </c>
      <c r="D3684" s="4" t="s">
        <v>12</v>
      </c>
      <c r="E3684" s="4" t="s">
        <v>12</v>
      </c>
      <c r="F3684" s="4" t="s">
        <v>12</v>
      </c>
    </row>
    <row r="3685" spans="1:15">
      <c r="A3685" t="n">
        <v>32129</v>
      </c>
      <c r="B3685" s="38" t="n">
        <v>45</v>
      </c>
      <c r="C3685" s="7" t="n">
        <v>9</v>
      </c>
      <c r="D3685" s="7" t="n">
        <v>0.100000001490116</v>
      </c>
      <c r="E3685" s="7" t="n">
        <v>0.100000001490116</v>
      </c>
      <c r="F3685" s="7" t="n">
        <v>0.5</v>
      </c>
    </row>
    <row r="3686" spans="1:15">
      <c r="A3686" t="s">
        <v>4</v>
      </c>
      <c r="B3686" s="4" t="s">
        <v>5</v>
      </c>
      <c r="C3686" s="4" t="s">
        <v>7</v>
      </c>
      <c r="D3686" s="4" t="s">
        <v>13</v>
      </c>
      <c r="E3686" s="4" t="s">
        <v>13</v>
      </c>
      <c r="F3686" s="4" t="s">
        <v>13</v>
      </c>
    </row>
    <row r="3687" spans="1:15">
      <c r="A3687" t="n">
        <v>32143</v>
      </c>
      <c r="B3687" s="9" t="n">
        <v>50</v>
      </c>
      <c r="C3687" s="7" t="n">
        <v>255</v>
      </c>
      <c r="D3687" s="7" t="n">
        <v>1050253722</v>
      </c>
      <c r="E3687" s="7" t="n">
        <v>1065353216</v>
      </c>
      <c r="F3687" s="7" t="n">
        <v>1045220557</v>
      </c>
    </row>
    <row r="3688" spans="1:15">
      <c r="A3688" t="s">
        <v>4</v>
      </c>
      <c r="B3688" s="4" t="s">
        <v>5</v>
      </c>
      <c r="C3688" s="4" t="s">
        <v>7</v>
      </c>
      <c r="D3688" s="4" t="s">
        <v>11</v>
      </c>
      <c r="E3688" s="4" t="s">
        <v>11</v>
      </c>
      <c r="F3688" s="4" t="s">
        <v>11</v>
      </c>
      <c r="G3688" s="4" t="s">
        <v>11</v>
      </c>
      <c r="H3688" s="4" t="s">
        <v>11</v>
      </c>
      <c r="I3688" s="4" t="s">
        <v>8</v>
      </c>
      <c r="J3688" s="4" t="s">
        <v>12</v>
      </c>
      <c r="K3688" s="4" t="s">
        <v>12</v>
      </c>
      <c r="L3688" s="4" t="s">
        <v>12</v>
      </c>
      <c r="M3688" s="4" t="s">
        <v>13</v>
      </c>
      <c r="N3688" s="4" t="s">
        <v>13</v>
      </c>
      <c r="O3688" s="4" t="s">
        <v>12</v>
      </c>
      <c r="P3688" s="4" t="s">
        <v>12</v>
      </c>
      <c r="Q3688" s="4" t="s">
        <v>12</v>
      </c>
      <c r="R3688" s="4" t="s">
        <v>12</v>
      </c>
      <c r="S3688" s="4" t="s">
        <v>7</v>
      </c>
    </row>
    <row r="3689" spans="1:15">
      <c r="A3689" t="n">
        <v>32157</v>
      </c>
      <c r="B3689" s="26" t="n">
        <v>39</v>
      </c>
      <c r="C3689" s="7" t="n">
        <v>12</v>
      </c>
      <c r="D3689" s="7" t="n">
        <v>65534</v>
      </c>
      <c r="E3689" s="7" t="n">
        <v>215</v>
      </c>
      <c r="F3689" s="7" t="n">
        <v>0</v>
      </c>
      <c r="G3689" s="7" t="n">
        <v>65534</v>
      </c>
      <c r="H3689" s="7" t="n">
        <v>3</v>
      </c>
      <c r="I3689" s="7" t="s">
        <v>14</v>
      </c>
      <c r="J3689" s="7" t="n">
        <v>0</v>
      </c>
      <c r="K3689" s="7" t="n">
        <v>0.00999999977648258</v>
      </c>
      <c r="L3689" s="7" t="n">
        <v>8</v>
      </c>
      <c r="M3689" s="7" t="n">
        <v>0</v>
      </c>
      <c r="N3689" s="7" t="n">
        <v>0</v>
      </c>
      <c r="O3689" s="7" t="n">
        <v>0</v>
      </c>
      <c r="P3689" s="7" t="n">
        <v>1</v>
      </c>
      <c r="Q3689" s="7" t="n">
        <v>1</v>
      </c>
      <c r="R3689" s="7" t="n">
        <v>1</v>
      </c>
      <c r="S3689" s="7" t="n">
        <v>255</v>
      </c>
    </row>
    <row r="3690" spans="1:15">
      <c r="A3690" t="s">
        <v>4</v>
      </c>
      <c r="B3690" s="4" t="s">
        <v>5</v>
      </c>
      <c r="C3690" s="4" t="s">
        <v>7</v>
      </c>
      <c r="D3690" s="4" t="s">
        <v>11</v>
      </c>
      <c r="E3690" s="4" t="s">
        <v>12</v>
      </c>
      <c r="F3690" s="4" t="s">
        <v>11</v>
      </c>
      <c r="G3690" s="4" t="s">
        <v>13</v>
      </c>
      <c r="H3690" s="4" t="s">
        <v>13</v>
      </c>
      <c r="I3690" s="4" t="s">
        <v>11</v>
      </c>
      <c r="J3690" s="4" t="s">
        <v>11</v>
      </c>
      <c r="K3690" s="4" t="s">
        <v>13</v>
      </c>
      <c r="L3690" s="4" t="s">
        <v>13</v>
      </c>
      <c r="M3690" s="4" t="s">
        <v>13</v>
      </c>
      <c r="N3690" s="4" t="s">
        <v>13</v>
      </c>
      <c r="O3690" s="4" t="s">
        <v>8</v>
      </c>
    </row>
    <row r="3691" spans="1:15">
      <c r="A3691" t="n">
        <v>32207</v>
      </c>
      <c r="B3691" s="9" t="n">
        <v>50</v>
      </c>
      <c r="C3691" s="7" t="n">
        <v>0</v>
      </c>
      <c r="D3691" s="7" t="n">
        <v>4416</v>
      </c>
      <c r="E3691" s="7" t="n">
        <v>1</v>
      </c>
      <c r="F3691" s="7" t="n">
        <v>0</v>
      </c>
      <c r="G3691" s="7" t="n">
        <v>0</v>
      </c>
      <c r="H3691" s="7" t="n">
        <v>0</v>
      </c>
      <c r="I3691" s="7" t="n">
        <v>0</v>
      </c>
      <c r="J3691" s="7" t="n">
        <v>65533</v>
      </c>
      <c r="K3691" s="7" t="n">
        <v>0</v>
      </c>
      <c r="L3691" s="7" t="n">
        <v>0</v>
      </c>
      <c r="M3691" s="7" t="n">
        <v>0</v>
      </c>
      <c r="N3691" s="7" t="n">
        <v>0</v>
      </c>
      <c r="O3691" s="7" t="s">
        <v>14</v>
      </c>
    </row>
    <row r="3692" spans="1:15">
      <c r="A3692" t="s">
        <v>4</v>
      </c>
      <c r="B3692" s="4" t="s">
        <v>5</v>
      </c>
      <c r="C3692" s="4" t="s">
        <v>11</v>
      </c>
      <c r="D3692" s="4" t="s">
        <v>7</v>
      </c>
    </row>
    <row r="3693" spans="1:15">
      <c r="A3693" t="n">
        <v>32246</v>
      </c>
      <c r="B3693" s="49" t="n">
        <v>56</v>
      </c>
      <c r="C3693" s="7" t="n">
        <v>30</v>
      </c>
      <c r="D3693" s="7" t="n">
        <v>0</v>
      </c>
    </row>
    <row r="3694" spans="1:15">
      <c r="A3694" t="s">
        <v>4</v>
      </c>
      <c r="B3694" s="4" t="s">
        <v>5</v>
      </c>
      <c r="C3694" s="4" t="s">
        <v>11</v>
      </c>
      <c r="D3694" s="4" t="s">
        <v>7</v>
      </c>
      <c r="E3694" s="4" t="s">
        <v>8</v>
      </c>
      <c r="F3694" s="4" t="s">
        <v>12</v>
      </c>
      <c r="G3694" s="4" t="s">
        <v>12</v>
      </c>
      <c r="H3694" s="4" t="s">
        <v>12</v>
      </c>
    </row>
    <row r="3695" spans="1:15">
      <c r="A3695" t="n">
        <v>32250</v>
      </c>
      <c r="B3695" s="29" t="n">
        <v>48</v>
      </c>
      <c r="C3695" s="7" t="n">
        <v>30</v>
      </c>
      <c r="D3695" s="7" t="n">
        <v>0</v>
      </c>
      <c r="E3695" s="7" t="s">
        <v>153</v>
      </c>
      <c r="F3695" s="7" t="n">
        <v>-1</v>
      </c>
      <c r="G3695" s="7" t="n">
        <v>1</v>
      </c>
      <c r="H3695" s="7" t="n">
        <v>0</v>
      </c>
    </row>
    <row r="3696" spans="1:15">
      <c r="A3696" t="s">
        <v>4</v>
      </c>
      <c r="B3696" s="4" t="s">
        <v>5</v>
      </c>
      <c r="C3696" s="4" t="s">
        <v>11</v>
      </c>
      <c r="D3696" s="4" t="s">
        <v>7</v>
      </c>
    </row>
    <row r="3697" spans="1:19">
      <c r="A3697" t="n">
        <v>32279</v>
      </c>
      <c r="B3697" s="49" t="n">
        <v>56</v>
      </c>
      <c r="C3697" s="7" t="n">
        <v>89</v>
      </c>
      <c r="D3697" s="7" t="n">
        <v>0</v>
      </c>
    </row>
    <row r="3698" spans="1:19">
      <c r="A3698" t="s">
        <v>4</v>
      </c>
      <c r="B3698" s="4" t="s">
        <v>5</v>
      </c>
      <c r="C3698" s="4" t="s">
        <v>11</v>
      </c>
      <c r="D3698" s="4" t="s">
        <v>7</v>
      </c>
      <c r="E3698" s="4" t="s">
        <v>8</v>
      </c>
      <c r="F3698" s="4" t="s">
        <v>12</v>
      </c>
      <c r="G3698" s="4" t="s">
        <v>12</v>
      </c>
      <c r="H3698" s="4" t="s">
        <v>12</v>
      </c>
    </row>
    <row r="3699" spans="1:19">
      <c r="A3699" t="n">
        <v>32283</v>
      </c>
      <c r="B3699" s="29" t="n">
        <v>48</v>
      </c>
      <c r="C3699" s="7" t="n">
        <v>89</v>
      </c>
      <c r="D3699" s="7" t="n">
        <v>0</v>
      </c>
      <c r="E3699" s="7" t="s">
        <v>153</v>
      </c>
      <c r="F3699" s="7" t="n">
        <v>-1</v>
      </c>
      <c r="G3699" s="7" t="n">
        <v>1</v>
      </c>
      <c r="H3699" s="7" t="n">
        <v>0</v>
      </c>
    </row>
    <row r="3700" spans="1:19">
      <c r="A3700" t="s">
        <v>4</v>
      </c>
      <c r="B3700" s="4" t="s">
        <v>5</v>
      </c>
      <c r="C3700" s="4" t="s">
        <v>11</v>
      </c>
      <c r="D3700" s="4" t="s">
        <v>7</v>
      </c>
      <c r="E3700" s="4" t="s">
        <v>8</v>
      </c>
      <c r="F3700" s="4" t="s">
        <v>12</v>
      </c>
      <c r="G3700" s="4" t="s">
        <v>12</v>
      </c>
      <c r="H3700" s="4" t="s">
        <v>12</v>
      </c>
    </row>
    <row r="3701" spans="1:19">
      <c r="A3701" t="n">
        <v>32312</v>
      </c>
      <c r="B3701" s="29" t="n">
        <v>48</v>
      </c>
      <c r="C3701" s="7" t="n">
        <v>30</v>
      </c>
      <c r="D3701" s="7" t="n">
        <v>0</v>
      </c>
      <c r="E3701" s="7" t="s">
        <v>162</v>
      </c>
      <c r="F3701" s="7" t="n">
        <v>-1</v>
      </c>
      <c r="G3701" s="7" t="n">
        <v>1</v>
      </c>
      <c r="H3701" s="7" t="n">
        <v>0</v>
      </c>
    </row>
    <row r="3702" spans="1:19">
      <c r="A3702" t="s">
        <v>4</v>
      </c>
      <c r="B3702" s="4" t="s">
        <v>5</v>
      </c>
      <c r="C3702" s="4" t="s">
        <v>11</v>
      </c>
    </row>
    <row r="3703" spans="1:19">
      <c r="A3703" t="n">
        <v>32344</v>
      </c>
      <c r="B3703" s="25" t="n">
        <v>16</v>
      </c>
      <c r="C3703" s="7" t="n">
        <v>50</v>
      </c>
    </row>
    <row r="3704" spans="1:19">
      <c r="A3704" t="s">
        <v>4</v>
      </c>
      <c r="B3704" s="4" t="s">
        <v>5</v>
      </c>
      <c r="C3704" s="4" t="s">
        <v>7</v>
      </c>
      <c r="D3704" s="4" t="s">
        <v>11</v>
      </c>
      <c r="E3704" s="4" t="s">
        <v>12</v>
      </c>
      <c r="F3704" s="4" t="s">
        <v>11</v>
      </c>
      <c r="G3704" s="4" t="s">
        <v>13</v>
      </c>
      <c r="H3704" s="4" t="s">
        <v>13</v>
      </c>
      <c r="I3704" s="4" t="s">
        <v>11</v>
      </c>
      <c r="J3704" s="4" t="s">
        <v>11</v>
      </c>
      <c r="K3704" s="4" t="s">
        <v>13</v>
      </c>
      <c r="L3704" s="4" t="s">
        <v>13</v>
      </c>
      <c r="M3704" s="4" t="s">
        <v>13</v>
      </c>
      <c r="N3704" s="4" t="s">
        <v>13</v>
      </c>
      <c r="O3704" s="4" t="s">
        <v>8</v>
      </c>
    </row>
    <row r="3705" spans="1:19">
      <c r="A3705" t="n">
        <v>32347</v>
      </c>
      <c r="B3705" s="9" t="n">
        <v>50</v>
      </c>
      <c r="C3705" s="7" t="n">
        <v>0</v>
      </c>
      <c r="D3705" s="7" t="n">
        <v>4217</v>
      </c>
      <c r="E3705" s="7" t="n">
        <v>0.800000011920929</v>
      </c>
      <c r="F3705" s="7" t="n">
        <v>0</v>
      </c>
      <c r="G3705" s="7" t="n">
        <v>0</v>
      </c>
      <c r="H3705" s="7" t="n">
        <v>1077936128</v>
      </c>
      <c r="I3705" s="7" t="n">
        <v>0</v>
      </c>
      <c r="J3705" s="7" t="n">
        <v>65533</v>
      </c>
      <c r="K3705" s="7" t="n">
        <v>0</v>
      </c>
      <c r="L3705" s="7" t="n">
        <v>0</v>
      </c>
      <c r="M3705" s="7" t="n">
        <v>0</v>
      </c>
      <c r="N3705" s="7" t="n">
        <v>0</v>
      </c>
      <c r="O3705" s="7" t="s">
        <v>14</v>
      </c>
    </row>
    <row r="3706" spans="1:19">
      <c r="A3706" t="s">
        <v>4</v>
      </c>
      <c r="B3706" s="4" t="s">
        <v>5</v>
      </c>
      <c r="C3706" s="4" t="s">
        <v>11</v>
      </c>
    </row>
    <row r="3707" spans="1:19">
      <c r="A3707" t="n">
        <v>32386</v>
      </c>
      <c r="B3707" s="25" t="n">
        <v>16</v>
      </c>
      <c r="C3707" s="7" t="n">
        <v>450</v>
      </c>
    </row>
    <row r="3708" spans="1:19">
      <c r="A3708" t="s">
        <v>4</v>
      </c>
      <c r="B3708" s="4" t="s">
        <v>5</v>
      </c>
      <c r="C3708" s="4" t="s">
        <v>7</v>
      </c>
      <c r="D3708" s="4" t="s">
        <v>11</v>
      </c>
      <c r="E3708" s="4" t="s">
        <v>11</v>
      </c>
      <c r="F3708" s="4" t="s">
        <v>11</v>
      </c>
      <c r="G3708" s="4" t="s">
        <v>11</v>
      </c>
      <c r="H3708" s="4" t="s">
        <v>11</v>
      </c>
      <c r="I3708" s="4" t="s">
        <v>8</v>
      </c>
      <c r="J3708" s="4" t="s">
        <v>12</v>
      </c>
      <c r="K3708" s="4" t="s">
        <v>12</v>
      </c>
      <c r="L3708" s="4" t="s">
        <v>12</v>
      </c>
      <c r="M3708" s="4" t="s">
        <v>13</v>
      </c>
      <c r="N3708" s="4" t="s">
        <v>13</v>
      </c>
      <c r="O3708" s="4" t="s">
        <v>12</v>
      </c>
      <c r="P3708" s="4" t="s">
        <v>12</v>
      </c>
      <c r="Q3708" s="4" t="s">
        <v>12</v>
      </c>
      <c r="R3708" s="4" t="s">
        <v>12</v>
      </c>
      <c r="S3708" s="4" t="s">
        <v>7</v>
      </c>
    </row>
    <row r="3709" spans="1:19">
      <c r="A3709" t="n">
        <v>32389</v>
      </c>
      <c r="B3709" s="26" t="n">
        <v>39</v>
      </c>
      <c r="C3709" s="7" t="n">
        <v>12</v>
      </c>
      <c r="D3709" s="7" t="n">
        <v>30</v>
      </c>
      <c r="E3709" s="7" t="n">
        <v>211</v>
      </c>
      <c r="F3709" s="7" t="n">
        <v>0</v>
      </c>
      <c r="G3709" s="7" t="n">
        <v>30</v>
      </c>
      <c r="H3709" s="7" t="n">
        <v>12</v>
      </c>
      <c r="I3709" s="7" t="s">
        <v>14</v>
      </c>
      <c r="J3709" s="7" t="n">
        <v>0</v>
      </c>
      <c r="K3709" s="7" t="n">
        <v>0.949999988079071</v>
      </c>
      <c r="L3709" s="7" t="n">
        <v>1.39999997615814</v>
      </c>
      <c r="M3709" s="7" t="n">
        <v>0</v>
      </c>
      <c r="N3709" s="7" t="n">
        <v>0</v>
      </c>
      <c r="O3709" s="7" t="n">
        <v>0</v>
      </c>
      <c r="P3709" s="7" t="n">
        <v>1</v>
      </c>
      <c r="Q3709" s="7" t="n">
        <v>1</v>
      </c>
      <c r="R3709" s="7" t="n">
        <v>1</v>
      </c>
      <c r="S3709" s="7" t="n">
        <v>255</v>
      </c>
    </row>
    <row r="3710" spans="1:19">
      <c r="A3710" t="s">
        <v>4</v>
      </c>
      <c r="B3710" s="4" t="s">
        <v>5</v>
      </c>
      <c r="C3710" s="4" t="s">
        <v>7</v>
      </c>
      <c r="D3710" s="4" t="s">
        <v>11</v>
      </c>
      <c r="E3710" s="4" t="s">
        <v>11</v>
      </c>
    </row>
    <row r="3711" spans="1:19">
      <c r="A3711" t="n">
        <v>32439</v>
      </c>
      <c r="B3711" s="9" t="n">
        <v>50</v>
      </c>
      <c r="C3711" s="7" t="n">
        <v>1</v>
      </c>
      <c r="D3711" s="7" t="n">
        <v>4217</v>
      </c>
      <c r="E3711" s="7" t="n">
        <v>100</v>
      </c>
    </row>
    <row r="3712" spans="1:19">
      <c r="A3712" t="s">
        <v>4</v>
      </c>
      <c r="B3712" s="4" t="s">
        <v>5</v>
      </c>
      <c r="C3712" s="4" t="s">
        <v>7</v>
      </c>
      <c r="D3712" s="4" t="s">
        <v>11</v>
      </c>
      <c r="E3712" s="4" t="s">
        <v>12</v>
      </c>
      <c r="F3712" s="4" t="s">
        <v>11</v>
      </c>
      <c r="G3712" s="4" t="s">
        <v>13</v>
      </c>
      <c r="H3712" s="4" t="s">
        <v>13</v>
      </c>
      <c r="I3712" s="4" t="s">
        <v>11</v>
      </c>
      <c r="J3712" s="4" t="s">
        <v>11</v>
      </c>
      <c r="K3712" s="4" t="s">
        <v>13</v>
      </c>
      <c r="L3712" s="4" t="s">
        <v>13</v>
      </c>
      <c r="M3712" s="4" t="s">
        <v>13</v>
      </c>
      <c r="N3712" s="4" t="s">
        <v>13</v>
      </c>
      <c r="O3712" s="4" t="s">
        <v>8</v>
      </c>
    </row>
    <row r="3713" spans="1:19">
      <c r="A3713" t="n">
        <v>32445</v>
      </c>
      <c r="B3713" s="9" t="n">
        <v>50</v>
      </c>
      <c r="C3713" s="7" t="n">
        <v>0</v>
      </c>
      <c r="D3713" s="7" t="n">
        <v>4341</v>
      </c>
      <c r="E3713" s="7" t="n">
        <v>0.600000023841858</v>
      </c>
      <c r="F3713" s="7" t="n">
        <v>0</v>
      </c>
      <c r="G3713" s="7" t="n">
        <v>0</v>
      </c>
      <c r="H3713" s="7" t="n">
        <v>0</v>
      </c>
      <c r="I3713" s="7" t="n">
        <v>0</v>
      </c>
      <c r="J3713" s="7" t="n">
        <v>65533</v>
      </c>
      <c r="K3713" s="7" t="n">
        <v>0</v>
      </c>
      <c r="L3713" s="7" t="n">
        <v>0</v>
      </c>
      <c r="M3713" s="7" t="n">
        <v>0</v>
      </c>
      <c r="N3713" s="7" t="n">
        <v>0</v>
      </c>
      <c r="O3713" s="7" t="s">
        <v>14</v>
      </c>
    </row>
    <row r="3714" spans="1:19">
      <c r="A3714" t="s">
        <v>4</v>
      </c>
      <c r="B3714" s="4" t="s">
        <v>5</v>
      </c>
      <c r="C3714" s="4" t="s">
        <v>7</v>
      </c>
      <c r="D3714" s="4" t="s">
        <v>11</v>
      </c>
      <c r="E3714" s="4" t="s">
        <v>12</v>
      </c>
      <c r="F3714" s="4" t="s">
        <v>11</v>
      </c>
      <c r="G3714" s="4" t="s">
        <v>13</v>
      </c>
      <c r="H3714" s="4" t="s">
        <v>13</v>
      </c>
      <c r="I3714" s="4" t="s">
        <v>11</v>
      </c>
      <c r="J3714" s="4" t="s">
        <v>11</v>
      </c>
      <c r="K3714" s="4" t="s">
        <v>13</v>
      </c>
      <c r="L3714" s="4" t="s">
        <v>13</v>
      </c>
      <c r="M3714" s="4" t="s">
        <v>13</v>
      </c>
      <c r="N3714" s="4" t="s">
        <v>13</v>
      </c>
      <c r="O3714" s="4" t="s">
        <v>8</v>
      </c>
    </row>
    <row r="3715" spans="1:19">
      <c r="A3715" t="n">
        <v>32484</v>
      </c>
      <c r="B3715" s="9" t="n">
        <v>50</v>
      </c>
      <c r="C3715" s="7" t="n">
        <v>0</v>
      </c>
      <c r="D3715" s="7" t="n">
        <v>4198</v>
      </c>
      <c r="E3715" s="7" t="n">
        <v>0.800000011920929</v>
      </c>
      <c r="F3715" s="7" t="n">
        <v>0</v>
      </c>
      <c r="G3715" s="7" t="n">
        <v>0</v>
      </c>
      <c r="H3715" s="7" t="n">
        <v>1065353216</v>
      </c>
      <c r="I3715" s="7" t="n">
        <v>0</v>
      </c>
      <c r="J3715" s="7" t="n">
        <v>65533</v>
      </c>
      <c r="K3715" s="7" t="n">
        <v>0</v>
      </c>
      <c r="L3715" s="7" t="n">
        <v>0</v>
      </c>
      <c r="M3715" s="7" t="n">
        <v>0</v>
      </c>
      <c r="N3715" s="7" t="n">
        <v>0</v>
      </c>
      <c r="O3715" s="7" t="s">
        <v>14</v>
      </c>
    </row>
    <row r="3716" spans="1:19">
      <c r="A3716" t="s">
        <v>4</v>
      </c>
      <c r="B3716" s="4" t="s">
        <v>5</v>
      </c>
      <c r="C3716" s="4" t="s">
        <v>7</v>
      </c>
      <c r="D3716" s="4" t="s">
        <v>13</v>
      </c>
      <c r="E3716" s="4" t="s">
        <v>13</v>
      </c>
      <c r="F3716" s="4" t="s">
        <v>13</v>
      </c>
    </row>
    <row r="3717" spans="1:19">
      <c r="A3717" t="n">
        <v>32523</v>
      </c>
      <c r="B3717" s="9" t="n">
        <v>50</v>
      </c>
      <c r="C3717" s="7" t="n">
        <v>255</v>
      </c>
      <c r="D3717" s="7" t="n">
        <v>1050253722</v>
      </c>
      <c r="E3717" s="7" t="n">
        <v>1065353216</v>
      </c>
      <c r="F3717" s="7" t="n">
        <v>1045220557</v>
      </c>
    </row>
    <row r="3718" spans="1:19">
      <c r="A3718" t="s">
        <v>4</v>
      </c>
      <c r="B3718" s="4" t="s">
        <v>5</v>
      </c>
      <c r="C3718" s="4" t="s">
        <v>11</v>
      </c>
      <c r="D3718" s="4" t="s">
        <v>7</v>
      </c>
      <c r="E3718" s="4" t="s">
        <v>8</v>
      </c>
      <c r="F3718" s="4" t="s">
        <v>12</v>
      </c>
      <c r="G3718" s="4" t="s">
        <v>12</v>
      </c>
      <c r="H3718" s="4" t="s">
        <v>12</v>
      </c>
    </row>
    <row r="3719" spans="1:19">
      <c r="A3719" t="n">
        <v>32537</v>
      </c>
      <c r="B3719" s="29" t="n">
        <v>48</v>
      </c>
      <c r="C3719" s="7" t="n">
        <v>65534</v>
      </c>
      <c r="D3719" s="7" t="n">
        <v>0</v>
      </c>
      <c r="E3719" s="7" t="s">
        <v>289</v>
      </c>
      <c r="F3719" s="7" t="n">
        <v>0.200000002980232</v>
      </c>
      <c r="G3719" s="7" t="n">
        <v>0.5</v>
      </c>
      <c r="H3719" s="7" t="n">
        <v>0</v>
      </c>
    </row>
    <row r="3720" spans="1:19">
      <c r="A3720" t="s">
        <v>4</v>
      </c>
      <c r="B3720" s="4" t="s">
        <v>5</v>
      </c>
      <c r="C3720" s="4" t="s">
        <v>7</v>
      </c>
      <c r="D3720" s="4" t="s">
        <v>11</v>
      </c>
      <c r="E3720" s="4" t="s">
        <v>12</v>
      </c>
      <c r="F3720" s="4" t="s">
        <v>11</v>
      </c>
      <c r="G3720" s="4" t="s">
        <v>13</v>
      </c>
      <c r="H3720" s="4" t="s">
        <v>13</v>
      </c>
      <c r="I3720" s="4" t="s">
        <v>11</v>
      </c>
      <c r="J3720" s="4" t="s">
        <v>11</v>
      </c>
      <c r="K3720" s="4" t="s">
        <v>13</v>
      </c>
      <c r="L3720" s="4" t="s">
        <v>13</v>
      </c>
      <c r="M3720" s="4" t="s">
        <v>13</v>
      </c>
      <c r="N3720" s="4" t="s">
        <v>13</v>
      </c>
      <c r="O3720" s="4" t="s">
        <v>8</v>
      </c>
    </row>
    <row r="3721" spans="1:19">
      <c r="A3721" t="n">
        <v>32564</v>
      </c>
      <c r="B3721" s="9" t="n">
        <v>50</v>
      </c>
      <c r="C3721" s="7" t="n">
        <v>0</v>
      </c>
      <c r="D3721" s="7" t="n">
        <v>4427</v>
      </c>
      <c r="E3721" s="7" t="n">
        <v>0.600000023841858</v>
      </c>
      <c r="F3721" s="7" t="n">
        <v>200</v>
      </c>
      <c r="G3721" s="7" t="n">
        <v>0</v>
      </c>
      <c r="H3721" s="7" t="n">
        <v>0</v>
      </c>
      <c r="I3721" s="7" t="n">
        <v>0</v>
      </c>
      <c r="J3721" s="7" t="n">
        <v>65533</v>
      </c>
      <c r="K3721" s="7" t="n">
        <v>0</v>
      </c>
      <c r="L3721" s="7" t="n">
        <v>0</v>
      </c>
      <c r="M3721" s="7" t="n">
        <v>0</v>
      </c>
      <c r="N3721" s="7" t="n">
        <v>0</v>
      </c>
      <c r="O3721" s="7" t="s">
        <v>14</v>
      </c>
    </row>
    <row r="3722" spans="1:19">
      <c r="A3722" t="s">
        <v>4</v>
      </c>
      <c r="B3722" s="4" t="s">
        <v>5</v>
      </c>
      <c r="C3722" s="4" t="s">
        <v>11</v>
      </c>
    </row>
    <row r="3723" spans="1:19">
      <c r="A3723" t="n">
        <v>32603</v>
      </c>
      <c r="B3723" s="25" t="n">
        <v>16</v>
      </c>
      <c r="C3723" s="7" t="n">
        <v>500</v>
      </c>
    </row>
    <row r="3724" spans="1:19">
      <c r="A3724" t="s">
        <v>4</v>
      </c>
      <c r="B3724" s="4" t="s">
        <v>5</v>
      </c>
      <c r="C3724" s="4" t="s">
        <v>11</v>
      </c>
      <c r="D3724" s="4" t="s">
        <v>7</v>
      </c>
      <c r="E3724" s="4" t="s">
        <v>8</v>
      </c>
      <c r="F3724" s="4" t="s">
        <v>12</v>
      </c>
      <c r="G3724" s="4" t="s">
        <v>12</v>
      </c>
      <c r="H3724" s="4" t="s">
        <v>12</v>
      </c>
    </row>
    <row r="3725" spans="1:19">
      <c r="A3725" t="n">
        <v>32606</v>
      </c>
      <c r="B3725" s="29" t="n">
        <v>48</v>
      </c>
      <c r="C3725" s="7" t="n">
        <v>30</v>
      </c>
      <c r="D3725" s="7" t="n">
        <v>0</v>
      </c>
      <c r="E3725" s="7" t="s">
        <v>161</v>
      </c>
      <c r="F3725" s="7" t="n">
        <v>-1</v>
      </c>
      <c r="G3725" s="7" t="n">
        <v>1</v>
      </c>
      <c r="H3725" s="7" t="n">
        <v>0</v>
      </c>
    </row>
    <row r="3726" spans="1:19">
      <c r="A3726" t="s">
        <v>4</v>
      </c>
      <c r="B3726" s="4" t="s">
        <v>5</v>
      </c>
      <c r="C3726" s="4" t="s">
        <v>11</v>
      </c>
      <c r="D3726" s="4" t="s">
        <v>11</v>
      </c>
      <c r="E3726" s="4" t="s">
        <v>12</v>
      </c>
      <c r="F3726" s="4" t="s">
        <v>7</v>
      </c>
    </row>
    <row r="3727" spans="1:19">
      <c r="A3727" t="n">
        <v>32638</v>
      </c>
      <c r="B3727" s="61" t="n">
        <v>53</v>
      </c>
      <c r="C3727" s="7" t="n">
        <v>89</v>
      </c>
      <c r="D3727" s="7" t="n">
        <v>65534</v>
      </c>
      <c r="E3727" s="7" t="n">
        <v>10</v>
      </c>
      <c r="F3727" s="7" t="n">
        <v>1</v>
      </c>
    </row>
    <row r="3728" spans="1:19">
      <c r="A3728" t="s">
        <v>4</v>
      </c>
      <c r="B3728" s="4" t="s">
        <v>5</v>
      </c>
      <c r="C3728" s="4" t="s">
        <v>11</v>
      </c>
      <c r="D3728" s="4" t="s">
        <v>7</v>
      </c>
      <c r="E3728" s="4" t="s">
        <v>8</v>
      </c>
      <c r="F3728" s="4" t="s">
        <v>12</v>
      </c>
      <c r="G3728" s="4" t="s">
        <v>12</v>
      </c>
      <c r="H3728" s="4" t="s">
        <v>12</v>
      </c>
    </row>
    <row r="3729" spans="1:15">
      <c r="A3729" t="n">
        <v>32648</v>
      </c>
      <c r="B3729" s="29" t="n">
        <v>48</v>
      </c>
      <c r="C3729" s="7" t="n">
        <v>89</v>
      </c>
      <c r="D3729" s="7" t="n">
        <v>0</v>
      </c>
      <c r="E3729" s="7" t="s">
        <v>158</v>
      </c>
      <c r="F3729" s="7" t="n">
        <v>-1</v>
      </c>
      <c r="G3729" s="7" t="n">
        <v>1</v>
      </c>
      <c r="H3729" s="7" t="n">
        <v>0</v>
      </c>
    </row>
    <row r="3730" spans="1:15">
      <c r="A3730" t="s">
        <v>4</v>
      </c>
      <c r="B3730" s="4" t="s">
        <v>5</v>
      </c>
      <c r="C3730" s="4" t="s">
        <v>7</v>
      </c>
      <c r="D3730" s="4" t="s">
        <v>11</v>
      </c>
      <c r="E3730" s="4" t="s">
        <v>12</v>
      </c>
      <c r="F3730" s="4" t="s">
        <v>11</v>
      </c>
      <c r="G3730" s="4" t="s">
        <v>13</v>
      </c>
      <c r="H3730" s="4" t="s">
        <v>13</v>
      </c>
      <c r="I3730" s="4" t="s">
        <v>11</v>
      </c>
      <c r="J3730" s="4" t="s">
        <v>11</v>
      </c>
      <c r="K3730" s="4" t="s">
        <v>13</v>
      </c>
      <c r="L3730" s="4" t="s">
        <v>13</v>
      </c>
      <c r="M3730" s="4" t="s">
        <v>13</v>
      </c>
      <c r="N3730" s="4" t="s">
        <v>13</v>
      </c>
      <c r="O3730" s="4" t="s">
        <v>8</v>
      </c>
    </row>
    <row r="3731" spans="1:15">
      <c r="A3731" t="n">
        <v>32676</v>
      </c>
      <c r="B3731" s="9" t="n">
        <v>50</v>
      </c>
      <c r="C3731" s="7" t="n">
        <v>0</v>
      </c>
      <c r="D3731" s="7" t="n">
        <v>4344</v>
      </c>
      <c r="E3731" s="7" t="n">
        <v>0.800000011920929</v>
      </c>
      <c r="F3731" s="7" t="n">
        <v>200</v>
      </c>
      <c r="G3731" s="7" t="n">
        <v>0</v>
      </c>
      <c r="H3731" s="7" t="n">
        <v>0</v>
      </c>
      <c r="I3731" s="7" t="n">
        <v>0</v>
      </c>
      <c r="J3731" s="7" t="n">
        <v>65533</v>
      </c>
      <c r="K3731" s="7" t="n">
        <v>0</v>
      </c>
      <c r="L3731" s="7" t="n">
        <v>0</v>
      </c>
      <c r="M3731" s="7" t="n">
        <v>0</v>
      </c>
      <c r="N3731" s="7" t="n">
        <v>0</v>
      </c>
      <c r="O3731" s="7" t="s">
        <v>14</v>
      </c>
    </row>
    <row r="3732" spans="1:15">
      <c r="A3732" t="s">
        <v>4</v>
      </c>
      <c r="B3732" s="4" t="s">
        <v>5</v>
      </c>
      <c r="C3732" s="4" t="s">
        <v>11</v>
      </c>
    </row>
    <row r="3733" spans="1:15">
      <c r="A3733" t="n">
        <v>32715</v>
      </c>
      <c r="B3733" s="25" t="n">
        <v>16</v>
      </c>
      <c r="C3733" s="7" t="n">
        <v>400</v>
      </c>
    </row>
    <row r="3734" spans="1:15">
      <c r="A3734" t="s">
        <v>4</v>
      </c>
      <c r="B3734" s="4" t="s">
        <v>5</v>
      </c>
      <c r="C3734" s="4" t="s">
        <v>7</v>
      </c>
      <c r="D3734" s="4" t="s">
        <v>12</v>
      </c>
      <c r="E3734" s="4" t="s">
        <v>12</v>
      </c>
      <c r="F3734" s="4" t="s">
        <v>12</v>
      </c>
    </row>
    <row r="3735" spans="1:15">
      <c r="A3735" t="n">
        <v>32718</v>
      </c>
      <c r="B3735" s="38" t="n">
        <v>45</v>
      </c>
      <c r="C3735" s="7" t="n">
        <v>9</v>
      </c>
      <c r="D3735" s="7" t="n">
        <v>0.100000001490116</v>
      </c>
      <c r="E3735" s="7" t="n">
        <v>0.100000001490116</v>
      </c>
      <c r="F3735" s="7" t="n">
        <v>0.5</v>
      </c>
    </row>
    <row r="3736" spans="1:15">
      <c r="A3736" t="s">
        <v>4</v>
      </c>
      <c r="B3736" s="4" t="s">
        <v>5</v>
      </c>
      <c r="C3736" s="4" t="s">
        <v>7</v>
      </c>
      <c r="D3736" s="4" t="s">
        <v>11</v>
      </c>
      <c r="E3736" s="4" t="s">
        <v>12</v>
      </c>
      <c r="F3736" s="4" t="s">
        <v>11</v>
      </c>
      <c r="G3736" s="4" t="s">
        <v>13</v>
      </c>
      <c r="H3736" s="4" t="s">
        <v>13</v>
      </c>
      <c r="I3736" s="4" t="s">
        <v>11</v>
      </c>
      <c r="J3736" s="4" t="s">
        <v>11</v>
      </c>
      <c r="K3736" s="4" t="s">
        <v>13</v>
      </c>
      <c r="L3736" s="4" t="s">
        <v>13</v>
      </c>
      <c r="M3736" s="4" t="s">
        <v>13</v>
      </c>
      <c r="N3736" s="4" t="s">
        <v>13</v>
      </c>
      <c r="O3736" s="4" t="s">
        <v>8</v>
      </c>
    </row>
    <row r="3737" spans="1:15">
      <c r="A3737" t="n">
        <v>32732</v>
      </c>
      <c r="B3737" s="9" t="n">
        <v>50</v>
      </c>
      <c r="C3737" s="7" t="n">
        <v>0</v>
      </c>
      <c r="D3737" s="7" t="n">
        <v>4273</v>
      </c>
      <c r="E3737" s="7" t="n">
        <v>0.899999976158142</v>
      </c>
      <c r="F3737" s="7" t="n">
        <v>0</v>
      </c>
      <c r="G3737" s="7" t="n">
        <v>0</v>
      </c>
      <c r="H3737" s="7" t="n">
        <v>-1073741824</v>
      </c>
      <c r="I3737" s="7" t="n">
        <v>0</v>
      </c>
      <c r="J3737" s="7" t="n">
        <v>65533</v>
      </c>
      <c r="K3737" s="7" t="n">
        <v>0</v>
      </c>
      <c r="L3737" s="7" t="n">
        <v>0</v>
      </c>
      <c r="M3737" s="7" t="n">
        <v>0</v>
      </c>
      <c r="N3737" s="7" t="n">
        <v>0</v>
      </c>
      <c r="O3737" s="7" t="s">
        <v>14</v>
      </c>
    </row>
    <row r="3738" spans="1:15">
      <c r="A3738" t="s">
        <v>4</v>
      </c>
      <c r="B3738" s="4" t="s">
        <v>5</v>
      </c>
      <c r="C3738" s="4" t="s">
        <v>7</v>
      </c>
      <c r="D3738" s="4" t="s">
        <v>11</v>
      </c>
      <c r="E3738" s="4" t="s">
        <v>11</v>
      </c>
      <c r="F3738" s="4" t="s">
        <v>11</v>
      </c>
      <c r="G3738" s="4" t="s">
        <v>11</v>
      </c>
      <c r="H3738" s="4" t="s">
        <v>11</v>
      </c>
      <c r="I3738" s="4" t="s">
        <v>8</v>
      </c>
      <c r="J3738" s="4" t="s">
        <v>12</v>
      </c>
      <c r="K3738" s="4" t="s">
        <v>12</v>
      </c>
      <c r="L3738" s="4" t="s">
        <v>12</v>
      </c>
      <c r="M3738" s="4" t="s">
        <v>13</v>
      </c>
      <c r="N3738" s="4" t="s">
        <v>13</v>
      </c>
      <c r="O3738" s="4" t="s">
        <v>12</v>
      </c>
      <c r="P3738" s="4" t="s">
        <v>12</v>
      </c>
      <c r="Q3738" s="4" t="s">
        <v>12</v>
      </c>
      <c r="R3738" s="4" t="s">
        <v>12</v>
      </c>
      <c r="S3738" s="4" t="s">
        <v>7</v>
      </c>
    </row>
    <row r="3739" spans="1:15">
      <c r="A3739" t="n">
        <v>32771</v>
      </c>
      <c r="B3739" s="26" t="n">
        <v>39</v>
      </c>
      <c r="C3739" s="7" t="n">
        <v>12</v>
      </c>
      <c r="D3739" s="7" t="n">
        <v>89</v>
      </c>
      <c r="E3739" s="7" t="n">
        <v>212</v>
      </c>
      <c r="F3739" s="7" t="n">
        <v>0</v>
      </c>
      <c r="G3739" s="7" t="n">
        <v>89</v>
      </c>
      <c r="H3739" s="7" t="n">
        <v>12</v>
      </c>
      <c r="I3739" s="7" t="s">
        <v>14</v>
      </c>
      <c r="J3739" s="7" t="n">
        <v>0</v>
      </c>
      <c r="K3739" s="7" t="n">
        <v>1</v>
      </c>
      <c r="L3739" s="7" t="n">
        <v>4</v>
      </c>
      <c r="M3739" s="7" t="n">
        <v>0</v>
      </c>
      <c r="N3739" s="7" t="n">
        <v>0</v>
      </c>
      <c r="O3739" s="7" t="n">
        <v>0</v>
      </c>
      <c r="P3739" s="7" t="n">
        <v>2</v>
      </c>
      <c r="Q3739" s="7" t="n">
        <v>2</v>
      </c>
      <c r="R3739" s="7" t="n">
        <v>1</v>
      </c>
      <c r="S3739" s="7" t="n">
        <v>255</v>
      </c>
    </row>
    <row r="3740" spans="1:15">
      <c r="A3740" t="s">
        <v>4</v>
      </c>
      <c r="B3740" s="4" t="s">
        <v>5</v>
      </c>
      <c r="C3740" s="4" t="s">
        <v>11</v>
      </c>
      <c r="D3740" s="4" t="s">
        <v>11</v>
      </c>
      <c r="E3740" s="4" t="s">
        <v>12</v>
      </c>
      <c r="F3740" s="4" t="s">
        <v>12</v>
      </c>
      <c r="G3740" s="4" t="s">
        <v>12</v>
      </c>
      <c r="H3740" s="4" t="s">
        <v>12</v>
      </c>
      <c r="I3740" s="4" t="s">
        <v>7</v>
      </c>
      <c r="J3740" s="4" t="s">
        <v>11</v>
      </c>
    </row>
    <row r="3741" spans="1:15">
      <c r="A3741" t="n">
        <v>32821</v>
      </c>
      <c r="B3741" s="40" t="n">
        <v>55</v>
      </c>
      <c r="C3741" s="7" t="n">
        <v>89</v>
      </c>
      <c r="D3741" s="7" t="n">
        <v>65533</v>
      </c>
      <c r="E3741" s="7" t="n">
        <v>-1.64999997615814</v>
      </c>
      <c r="F3741" s="7" t="n">
        <v>0</v>
      </c>
      <c r="G3741" s="7" t="n">
        <v>38.3400001525879</v>
      </c>
      <c r="H3741" s="7" t="n">
        <v>14</v>
      </c>
      <c r="I3741" s="7" t="n">
        <v>0</v>
      </c>
      <c r="J3741" s="7" t="n">
        <v>1</v>
      </c>
    </row>
    <row r="3742" spans="1:15">
      <c r="A3742" t="s">
        <v>4</v>
      </c>
      <c r="B3742" s="4" t="s">
        <v>5</v>
      </c>
      <c r="C3742" s="4" t="s">
        <v>11</v>
      </c>
    </row>
    <row r="3743" spans="1:15">
      <c r="A3743" t="n">
        <v>32845</v>
      </c>
      <c r="B3743" s="25" t="n">
        <v>16</v>
      </c>
      <c r="C3743" s="7" t="n">
        <v>100</v>
      </c>
    </row>
    <row r="3744" spans="1:15">
      <c r="A3744" t="s">
        <v>4</v>
      </c>
      <c r="B3744" s="4" t="s">
        <v>5</v>
      </c>
      <c r="C3744" s="4" t="s">
        <v>7</v>
      </c>
      <c r="D3744" s="4" t="s">
        <v>13</v>
      </c>
      <c r="E3744" s="4" t="s">
        <v>13</v>
      </c>
      <c r="F3744" s="4" t="s">
        <v>13</v>
      </c>
    </row>
    <row r="3745" spans="1:19">
      <c r="A3745" t="n">
        <v>32848</v>
      </c>
      <c r="B3745" s="9" t="n">
        <v>50</v>
      </c>
      <c r="C3745" s="7" t="n">
        <v>255</v>
      </c>
      <c r="D3745" s="7" t="n">
        <v>1050253722</v>
      </c>
      <c r="E3745" s="7" t="n">
        <v>1065353216</v>
      </c>
      <c r="F3745" s="7" t="n">
        <v>1045220557</v>
      </c>
    </row>
    <row r="3746" spans="1:19">
      <c r="A3746" t="s">
        <v>4</v>
      </c>
      <c r="B3746" s="4" t="s">
        <v>5</v>
      </c>
      <c r="C3746" s="4" t="s">
        <v>11</v>
      </c>
      <c r="D3746" s="4" t="s">
        <v>7</v>
      </c>
      <c r="E3746" s="4" t="s">
        <v>8</v>
      </c>
      <c r="F3746" s="4" t="s">
        <v>12</v>
      </c>
      <c r="G3746" s="4" t="s">
        <v>12</v>
      </c>
      <c r="H3746" s="4" t="s">
        <v>12</v>
      </c>
    </row>
    <row r="3747" spans="1:19">
      <c r="A3747" t="n">
        <v>32862</v>
      </c>
      <c r="B3747" s="29" t="n">
        <v>48</v>
      </c>
      <c r="C3747" s="7" t="n">
        <v>65534</v>
      </c>
      <c r="D3747" s="7" t="n">
        <v>0</v>
      </c>
      <c r="E3747" s="7" t="s">
        <v>292</v>
      </c>
      <c r="F3747" s="7" t="n">
        <v>0.100000001490116</v>
      </c>
      <c r="G3747" s="7" t="n">
        <v>1</v>
      </c>
      <c r="H3747" s="7" t="n">
        <v>0</v>
      </c>
    </row>
    <row r="3748" spans="1:19">
      <c r="A3748" t="s">
        <v>4</v>
      </c>
      <c r="B3748" s="4" t="s">
        <v>5</v>
      </c>
      <c r="C3748" s="4" t="s">
        <v>11</v>
      </c>
    </row>
    <row r="3749" spans="1:19">
      <c r="A3749" t="n">
        <v>32889</v>
      </c>
      <c r="B3749" s="25" t="n">
        <v>16</v>
      </c>
      <c r="C3749" s="7" t="n">
        <v>500</v>
      </c>
    </row>
    <row r="3750" spans="1:19">
      <c r="A3750" t="s">
        <v>4</v>
      </c>
      <c r="B3750" s="4" t="s">
        <v>5</v>
      </c>
      <c r="C3750" s="4" t="s">
        <v>11</v>
      </c>
    </row>
    <row r="3751" spans="1:19">
      <c r="A3751" t="n">
        <v>32892</v>
      </c>
      <c r="B3751" s="25" t="n">
        <v>16</v>
      </c>
      <c r="C3751" s="7" t="n">
        <v>400</v>
      </c>
    </row>
    <row r="3752" spans="1:19">
      <c r="A3752" t="s">
        <v>4</v>
      </c>
      <c r="B3752" s="4" t="s">
        <v>5</v>
      </c>
      <c r="C3752" s="4" t="s">
        <v>7</v>
      </c>
      <c r="D3752" s="4" t="s">
        <v>11</v>
      </c>
      <c r="E3752" s="4" t="s">
        <v>11</v>
      </c>
      <c r="F3752" s="4" t="s">
        <v>11</v>
      </c>
      <c r="G3752" s="4" t="s">
        <v>11</v>
      </c>
      <c r="H3752" s="4" t="s">
        <v>11</v>
      </c>
      <c r="I3752" s="4" t="s">
        <v>8</v>
      </c>
      <c r="J3752" s="4" t="s">
        <v>12</v>
      </c>
      <c r="K3752" s="4" t="s">
        <v>12</v>
      </c>
      <c r="L3752" s="4" t="s">
        <v>12</v>
      </c>
      <c r="M3752" s="4" t="s">
        <v>13</v>
      </c>
      <c r="N3752" s="4" t="s">
        <v>13</v>
      </c>
      <c r="O3752" s="4" t="s">
        <v>12</v>
      </c>
      <c r="P3752" s="4" t="s">
        <v>12</v>
      </c>
      <c r="Q3752" s="4" t="s">
        <v>12</v>
      </c>
      <c r="R3752" s="4" t="s">
        <v>12</v>
      </c>
      <c r="S3752" s="4" t="s">
        <v>7</v>
      </c>
    </row>
    <row r="3753" spans="1:19">
      <c r="A3753" t="n">
        <v>32895</v>
      </c>
      <c r="B3753" s="26" t="n">
        <v>39</v>
      </c>
      <c r="C3753" s="7" t="n">
        <v>12</v>
      </c>
      <c r="D3753" s="7" t="n">
        <v>30</v>
      </c>
      <c r="E3753" s="7" t="n">
        <v>212</v>
      </c>
      <c r="F3753" s="7" t="n">
        <v>0</v>
      </c>
      <c r="G3753" s="7" t="n">
        <v>30</v>
      </c>
      <c r="H3753" s="7" t="n">
        <v>12</v>
      </c>
      <c r="I3753" s="7" t="s">
        <v>14</v>
      </c>
      <c r="J3753" s="7" t="n">
        <v>0</v>
      </c>
      <c r="K3753" s="7" t="n">
        <v>1</v>
      </c>
      <c r="L3753" s="7" t="n">
        <v>3</v>
      </c>
      <c r="M3753" s="7" t="n">
        <v>0</v>
      </c>
      <c r="N3753" s="7" t="n">
        <v>0</v>
      </c>
      <c r="O3753" s="7" t="n">
        <v>0</v>
      </c>
      <c r="P3753" s="7" t="n">
        <v>0.5</v>
      </c>
      <c r="Q3753" s="7" t="n">
        <v>0.5</v>
      </c>
      <c r="R3753" s="7" t="n">
        <v>2</v>
      </c>
      <c r="S3753" s="7" t="n">
        <v>255</v>
      </c>
    </row>
    <row r="3754" spans="1:19">
      <c r="A3754" t="s">
        <v>4</v>
      </c>
      <c r="B3754" s="4" t="s">
        <v>5</v>
      </c>
      <c r="C3754" s="4" t="s">
        <v>7</v>
      </c>
      <c r="D3754" s="4" t="s">
        <v>11</v>
      </c>
      <c r="E3754" s="4" t="s">
        <v>12</v>
      </c>
      <c r="F3754" s="4" t="s">
        <v>11</v>
      </c>
      <c r="G3754" s="4" t="s">
        <v>13</v>
      </c>
      <c r="H3754" s="4" t="s">
        <v>13</v>
      </c>
      <c r="I3754" s="4" t="s">
        <v>11</v>
      </c>
      <c r="J3754" s="4" t="s">
        <v>11</v>
      </c>
      <c r="K3754" s="4" t="s">
        <v>13</v>
      </c>
      <c r="L3754" s="4" t="s">
        <v>13</v>
      </c>
      <c r="M3754" s="4" t="s">
        <v>13</v>
      </c>
      <c r="N3754" s="4" t="s">
        <v>13</v>
      </c>
      <c r="O3754" s="4" t="s">
        <v>8</v>
      </c>
    </row>
    <row r="3755" spans="1:19">
      <c r="A3755" t="n">
        <v>32945</v>
      </c>
      <c r="B3755" s="9" t="n">
        <v>50</v>
      </c>
      <c r="C3755" s="7" t="n">
        <v>0</v>
      </c>
      <c r="D3755" s="7" t="n">
        <v>4339</v>
      </c>
      <c r="E3755" s="7" t="n">
        <v>0.699999988079071</v>
      </c>
      <c r="F3755" s="7" t="n">
        <v>0</v>
      </c>
      <c r="G3755" s="7" t="n">
        <v>0</v>
      </c>
      <c r="H3755" s="7" t="n">
        <v>0</v>
      </c>
      <c r="I3755" s="7" t="n">
        <v>0</v>
      </c>
      <c r="J3755" s="7" t="n">
        <v>65533</v>
      </c>
      <c r="K3755" s="7" t="n">
        <v>0</v>
      </c>
      <c r="L3755" s="7" t="n">
        <v>0</v>
      </c>
      <c r="M3755" s="7" t="n">
        <v>0</v>
      </c>
      <c r="N3755" s="7" t="n">
        <v>0</v>
      </c>
      <c r="O3755" s="7" t="s">
        <v>14</v>
      </c>
    </row>
    <row r="3756" spans="1:19">
      <c r="A3756" t="s">
        <v>4</v>
      </c>
      <c r="B3756" s="4" t="s">
        <v>5</v>
      </c>
      <c r="C3756" s="4" t="s">
        <v>7</v>
      </c>
      <c r="D3756" s="4" t="s">
        <v>11</v>
      </c>
      <c r="E3756" s="4" t="s">
        <v>12</v>
      </c>
      <c r="F3756" s="4" t="s">
        <v>11</v>
      </c>
      <c r="G3756" s="4" t="s">
        <v>13</v>
      </c>
      <c r="H3756" s="4" t="s">
        <v>13</v>
      </c>
      <c r="I3756" s="4" t="s">
        <v>11</v>
      </c>
      <c r="J3756" s="4" t="s">
        <v>11</v>
      </c>
      <c r="K3756" s="4" t="s">
        <v>13</v>
      </c>
      <c r="L3756" s="4" t="s">
        <v>13</v>
      </c>
      <c r="M3756" s="4" t="s">
        <v>13</v>
      </c>
      <c r="N3756" s="4" t="s">
        <v>13</v>
      </c>
      <c r="O3756" s="4" t="s">
        <v>8</v>
      </c>
    </row>
    <row r="3757" spans="1:19">
      <c r="A3757" t="n">
        <v>32984</v>
      </c>
      <c r="B3757" s="9" t="n">
        <v>50</v>
      </c>
      <c r="C3757" s="7" t="n">
        <v>0</v>
      </c>
      <c r="D3757" s="7" t="n">
        <v>4190</v>
      </c>
      <c r="E3757" s="7" t="n">
        <v>0.800000011920929</v>
      </c>
      <c r="F3757" s="7" t="n">
        <v>0</v>
      </c>
      <c r="G3757" s="7" t="n">
        <v>0</v>
      </c>
      <c r="H3757" s="7" t="n">
        <v>1073741824</v>
      </c>
      <c r="I3757" s="7" t="n">
        <v>0</v>
      </c>
      <c r="J3757" s="7" t="n">
        <v>65533</v>
      </c>
      <c r="K3757" s="7" t="n">
        <v>0</v>
      </c>
      <c r="L3757" s="7" t="n">
        <v>0</v>
      </c>
      <c r="M3757" s="7" t="n">
        <v>0</v>
      </c>
      <c r="N3757" s="7" t="n">
        <v>0</v>
      </c>
      <c r="O3757" s="7" t="s">
        <v>14</v>
      </c>
    </row>
    <row r="3758" spans="1:19">
      <c r="A3758" t="s">
        <v>4</v>
      </c>
      <c r="B3758" s="4" t="s">
        <v>5</v>
      </c>
      <c r="C3758" s="4" t="s">
        <v>11</v>
      </c>
    </row>
    <row r="3759" spans="1:19">
      <c r="A3759" t="n">
        <v>33023</v>
      </c>
      <c r="B3759" s="25" t="n">
        <v>16</v>
      </c>
      <c r="C3759" s="7" t="n">
        <v>100</v>
      </c>
    </row>
    <row r="3760" spans="1:19">
      <c r="A3760" t="s">
        <v>4</v>
      </c>
      <c r="B3760" s="4" t="s">
        <v>5</v>
      </c>
      <c r="C3760" s="4" t="s">
        <v>7</v>
      </c>
      <c r="D3760" s="4" t="s">
        <v>12</v>
      </c>
      <c r="E3760" s="4" t="s">
        <v>12</v>
      </c>
      <c r="F3760" s="4" t="s">
        <v>12</v>
      </c>
    </row>
    <row r="3761" spans="1:19">
      <c r="A3761" t="n">
        <v>33026</v>
      </c>
      <c r="B3761" s="38" t="n">
        <v>45</v>
      </c>
      <c r="C3761" s="7" t="n">
        <v>9</v>
      </c>
      <c r="D3761" s="7" t="n">
        <v>0.100000001490116</v>
      </c>
      <c r="E3761" s="7" t="n">
        <v>0.100000001490116</v>
      </c>
      <c r="F3761" s="7" t="n">
        <v>0.5</v>
      </c>
    </row>
    <row r="3762" spans="1:19">
      <c r="A3762" t="s">
        <v>4</v>
      </c>
      <c r="B3762" s="4" t="s">
        <v>5</v>
      </c>
      <c r="C3762" s="4" t="s">
        <v>7</v>
      </c>
      <c r="D3762" s="4" t="s">
        <v>13</v>
      </c>
      <c r="E3762" s="4" t="s">
        <v>13</v>
      </c>
      <c r="F3762" s="4" t="s">
        <v>13</v>
      </c>
    </row>
    <row r="3763" spans="1:19">
      <c r="A3763" t="n">
        <v>33040</v>
      </c>
      <c r="B3763" s="9" t="n">
        <v>50</v>
      </c>
      <c r="C3763" s="7" t="n">
        <v>255</v>
      </c>
      <c r="D3763" s="7" t="n">
        <v>1050253722</v>
      </c>
      <c r="E3763" s="7" t="n">
        <v>1065353216</v>
      </c>
      <c r="F3763" s="7" t="n">
        <v>1045220557</v>
      </c>
    </row>
    <row r="3764" spans="1:19">
      <c r="A3764" t="s">
        <v>4</v>
      </c>
      <c r="B3764" s="4" t="s">
        <v>5</v>
      </c>
      <c r="C3764" s="4" t="s">
        <v>11</v>
      </c>
      <c r="D3764" s="4" t="s">
        <v>7</v>
      </c>
      <c r="E3764" s="4" t="s">
        <v>8</v>
      </c>
      <c r="F3764" s="4" t="s">
        <v>12</v>
      </c>
      <c r="G3764" s="4" t="s">
        <v>12</v>
      </c>
      <c r="H3764" s="4" t="s">
        <v>12</v>
      </c>
    </row>
    <row r="3765" spans="1:19">
      <c r="A3765" t="n">
        <v>33054</v>
      </c>
      <c r="B3765" s="29" t="n">
        <v>48</v>
      </c>
      <c r="C3765" s="7" t="n">
        <v>65534</v>
      </c>
      <c r="D3765" s="7" t="n">
        <v>0</v>
      </c>
      <c r="E3765" s="7" t="s">
        <v>293</v>
      </c>
      <c r="F3765" s="7" t="n">
        <v>0.100000001490116</v>
      </c>
      <c r="G3765" s="7" t="n">
        <v>1</v>
      </c>
      <c r="H3765" s="7" t="n">
        <v>0</v>
      </c>
    </row>
    <row r="3766" spans="1:19">
      <c r="A3766" t="s">
        <v>4</v>
      </c>
      <c r="B3766" s="4" t="s">
        <v>5</v>
      </c>
      <c r="C3766" s="4" t="s">
        <v>7</v>
      </c>
      <c r="D3766" s="4" t="s">
        <v>11</v>
      </c>
      <c r="E3766" s="4" t="s">
        <v>12</v>
      </c>
      <c r="F3766" s="4" t="s">
        <v>11</v>
      </c>
      <c r="G3766" s="4" t="s">
        <v>13</v>
      </c>
      <c r="H3766" s="4" t="s">
        <v>13</v>
      </c>
      <c r="I3766" s="4" t="s">
        <v>11</v>
      </c>
      <c r="J3766" s="4" t="s">
        <v>11</v>
      </c>
      <c r="K3766" s="4" t="s">
        <v>13</v>
      </c>
      <c r="L3766" s="4" t="s">
        <v>13</v>
      </c>
      <c r="M3766" s="4" t="s">
        <v>13</v>
      </c>
      <c r="N3766" s="4" t="s">
        <v>13</v>
      </c>
      <c r="O3766" s="4" t="s">
        <v>8</v>
      </c>
    </row>
    <row r="3767" spans="1:19">
      <c r="A3767" t="n">
        <v>33081</v>
      </c>
      <c r="B3767" s="9" t="n">
        <v>50</v>
      </c>
      <c r="C3767" s="7" t="n">
        <v>0</v>
      </c>
      <c r="D3767" s="7" t="n">
        <v>4427</v>
      </c>
      <c r="E3767" s="7" t="n">
        <v>0.600000023841858</v>
      </c>
      <c r="F3767" s="7" t="n">
        <v>200</v>
      </c>
      <c r="G3767" s="7" t="n">
        <v>0</v>
      </c>
      <c r="H3767" s="7" t="n">
        <v>0</v>
      </c>
      <c r="I3767" s="7" t="n">
        <v>0</v>
      </c>
      <c r="J3767" s="7" t="n">
        <v>65533</v>
      </c>
      <c r="K3767" s="7" t="n">
        <v>0</v>
      </c>
      <c r="L3767" s="7" t="n">
        <v>0</v>
      </c>
      <c r="M3767" s="7" t="n">
        <v>0</v>
      </c>
      <c r="N3767" s="7" t="n">
        <v>0</v>
      </c>
      <c r="O3767" s="7" t="s">
        <v>14</v>
      </c>
    </row>
    <row r="3768" spans="1:19">
      <c r="A3768" t="s">
        <v>4</v>
      </c>
      <c r="B3768" s="4" t="s">
        <v>5</v>
      </c>
      <c r="C3768" s="4" t="s">
        <v>11</v>
      </c>
    </row>
    <row r="3769" spans="1:19">
      <c r="A3769" t="n">
        <v>33120</v>
      </c>
      <c r="B3769" s="25" t="n">
        <v>16</v>
      </c>
      <c r="C3769" s="7" t="n">
        <v>6500</v>
      </c>
    </row>
    <row r="3770" spans="1:19">
      <c r="A3770" t="s">
        <v>4</v>
      </c>
      <c r="B3770" s="4" t="s">
        <v>5</v>
      </c>
      <c r="C3770" s="4" t="s">
        <v>11</v>
      </c>
      <c r="D3770" s="4" t="s">
        <v>8</v>
      </c>
      <c r="E3770" s="4" t="s">
        <v>7</v>
      </c>
      <c r="F3770" s="4" t="s">
        <v>7</v>
      </c>
      <c r="G3770" s="4" t="s">
        <v>7</v>
      </c>
      <c r="H3770" s="4" t="s">
        <v>7</v>
      </c>
      <c r="I3770" s="4" t="s">
        <v>7</v>
      </c>
      <c r="J3770" s="4" t="s">
        <v>12</v>
      </c>
      <c r="K3770" s="4" t="s">
        <v>12</v>
      </c>
      <c r="L3770" s="4" t="s">
        <v>12</v>
      </c>
      <c r="M3770" s="4" t="s">
        <v>12</v>
      </c>
      <c r="N3770" s="4" t="s">
        <v>7</v>
      </c>
    </row>
    <row r="3771" spans="1:19">
      <c r="A3771" t="n">
        <v>33123</v>
      </c>
      <c r="B3771" s="35" t="n">
        <v>34</v>
      </c>
      <c r="C3771" s="7" t="n">
        <v>65534</v>
      </c>
      <c r="D3771" s="7" t="s">
        <v>299</v>
      </c>
      <c r="E3771" s="7" t="n">
        <v>0</v>
      </c>
      <c r="F3771" s="7" t="n">
        <v>0</v>
      </c>
      <c r="G3771" s="7" t="n">
        <v>0</v>
      </c>
      <c r="H3771" s="7" t="n">
        <v>0</v>
      </c>
      <c r="I3771" s="7" t="n">
        <v>0</v>
      </c>
      <c r="J3771" s="7" t="n">
        <v>0.200000002980232</v>
      </c>
      <c r="K3771" s="7" t="n">
        <v>-1</v>
      </c>
      <c r="L3771" s="7" t="n">
        <v>-1</v>
      </c>
      <c r="M3771" s="7" t="n">
        <v>-1</v>
      </c>
      <c r="N3771" s="7" t="n">
        <v>0</v>
      </c>
    </row>
    <row r="3772" spans="1:19">
      <c r="A3772" t="s">
        <v>4</v>
      </c>
      <c r="B3772" s="4" t="s">
        <v>5</v>
      </c>
      <c r="C3772" s="4" t="s">
        <v>11</v>
      </c>
    </row>
    <row r="3773" spans="1:19">
      <c r="A3773" t="n">
        <v>33160</v>
      </c>
      <c r="B3773" s="25" t="n">
        <v>16</v>
      </c>
      <c r="C3773" s="7" t="n">
        <v>800</v>
      </c>
    </row>
    <row r="3774" spans="1:19">
      <c r="A3774" t="s">
        <v>4</v>
      </c>
      <c r="B3774" s="4" t="s">
        <v>5</v>
      </c>
      <c r="C3774" s="4" t="s">
        <v>11</v>
      </c>
      <c r="D3774" s="4" t="s">
        <v>7</v>
      </c>
      <c r="E3774" s="4" t="s">
        <v>8</v>
      </c>
      <c r="F3774" s="4" t="s">
        <v>12</v>
      </c>
      <c r="G3774" s="4" t="s">
        <v>12</v>
      </c>
      <c r="H3774" s="4" t="s">
        <v>12</v>
      </c>
    </row>
    <row r="3775" spans="1:19">
      <c r="A3775" t="n">
        <v>33163</v>
      </c>
      <c r="B3775" s="29" t="n">
        <v>48</v>
      </c>
      <c r="C3775" s="7" t="n">
        <v>30</v>
      </c>
      <c r="D3775" s="7" t="n">
        <v>0</v>
      </c>
      <c r="E3775" s="7" t="s">
        <v>160</v>
      </c>
      <c r="F3775" s="7" t="n">
        <v>-1</v>
      </c>
      <c r="G3775" s="7" t="n">
        <v>1</v>
      </c>
      <c r="H3775" s="7" t="n">
        <v>0</v>
      </c>
    </row>
    <row r="3776" spans="1:19">
      <c r="A3776" t="s">
        <v>4</v>
      </c>
      <c r="B3776" s="4" t="s">
        <v>5</v>
      </c>
      <c r="C3776" s="4" t="s">
        <v>11</v>
      </c>
      <c r="D3776" s="4" t="s">
        <v>7</v>
      </c>
      <c r="E3776" s="4" t="s">
        <v>8</v>
      </c>
      <c r="F3776" s="4" t="s">
        <v>12</v>
      </c>
      <c r="G3776" s="4" t="s">
        <v>12</v>
      </c>
      <c r="H3776" s="4" t="s">
        <v>12</v>
      </c>
    </row>
    <row r="3777" spans="1:15">
      <c r="A3777" t="n">
        <v>33190</v>
      </c>
      <c r="B3777" s="29" t="n">
        <v>48</v>
      </c>
      <c r="C3777" s="7" t="n">
        <v>89</v>
      </c>
      <c r="D3777" s="7" t="n">
        <v>0</v>
      </c>
      <c r="E3777" s="7" t="s">
        <v>160</v>
      </c>
      <c r="F3777" s="7" t="n">
        <v>-1</v>
      </c>
      <c r="G3777" s="7" t="n">
        <v>1</v>
      </c>
      <c r="H3777" s="7" t="n">
        <v>0</v>
      </c>
    </row>
    <row r="3778" spans="1:15">
      <c r="A3778" t="s">
        <v>4</v>
      </c>
      <c r="B3778" s="4" t="s">
        <v>5</v>
      </c>
      <c r="C3778" s="4" t="s">
        <v>11</v>
      </c>
    </row>
    <row r="3779" spans="1:15">
      <c r="A3779" t="n">
        <v>33217</v>
      </c>
      <c r="B3779" s="25" t="n">
        <v>16</v>
      </c>
      <c r="C3779" s="7" t="n">
        <v>400</v>
      </c>
    </row>
    <row r="3780" spans="1:15">
      <c r="A3780" t="s">
        <v>4</v>
      </c>
      <c r="B3780" s="4" t="s">
        <v>5</v>
      </c>
      <c r="C3780" s="4" t="s">
        <v>11</v>
      </c>
      <c r="D3780" s="4" t="s">
        <v>11</v>
      </c>
      <c r="E3780" s="4" t="s">
        <v>12</v>
      </c>
      <c r="F3780" s="4" t="s">
        <v>12</v>
      </c>
      <c r="G3780" s="4" t="s">
        <v>12</v>
      </c>
      <c r="H3780" s="4" t="s">
        <v>12</v>
      </c>
      <c r="I3780" s="4" t="s">
        <v>7</v>
      </c>
      <c r="J3780" s="4" t="s">
        <v>11</v>
      </c>
    </row>
    <row r="3781" spans="1:15">
      <c r="A3781" t="n">
        <v>33220</v>
      </c>
      <c r="B3781" s="40" t="n">
        <v>55</v>
      </c>
      <c r="C3781" s="7" t="n">
        <v>65534</v>
      </c>
      <c r="D3781" s="7" t="n">
        <v>65533</v>
      </c>
      <c r="E3781" s="7" t="n">
        <v>-0.490000009536743</v>
      </c>
      <c r="F3781" s="7" t="n">
        <v>-0.0700000002980232</v>
      </c>
      <c r="G3781" s="7" t="n">
        <v>47.0200004577637</v>
      </c>
      <c r="H3781" s="7" t="n">
        <v>30</v>
      </c>
      <c r="I3781" s="7" t="n">
        <v>0</v>
      </c>
      <c r="J3781" s="7" t="n">
        <v>1</v>
      </c>
    </row>
    <row r="3782" spans="1:15">
      <c r="A3782" t="s">
        <v>4</v>
      </c>
      <c r="B3782" s="4" t="s">
        <v>5</v>
      </c>
      <c r="C3782" s="4" t="s">
        <v>11</v>
      </c>
      <c r="D3782" s="4" t="s">
        <v>11</v>
      </c>
      <c r="E3782" s="4" t="s">
        <v>12</v>
      </c>
      <c r="F3782" s="4" t="s">
        <v>12</v>
      </c>
      <c r="G3782" s="4" t="s">
        <v>12</v>
      </c>
      <c r="H3782" s="4" t="s">
        <v>12</v>
      </c>
      <c r="I3782" s="4" t="s">
        <v>7</v>
      </c>
      <c r="J3782" s="4" t="s">
        <v>11</v>
      </c>
    </row>
    <row r="3783" spans="1:15">
      <c r="A3783" t="n">
        <v>33244</v>
      </c>
      <c r="B3783" s="40" t="n">
        <v>55</v>
      </c>
      <c r="C3783" s="7" t="n">
        <v>89</v>
      </c>
      <c r="D3783" s="7" t="n">
        <v>65533</v>
      </c>
      <c r="E3783" s="7" t="n">
        <v>-2.25</v>
      </c>
      <c r="F3783" s="7" t="n">
        <v>0</v>
      </c>
      <c r="G3783" s="7" t="n">
        <v>41.9700012207031</v>
      </c>
      <c r="H3783" s="7" t="n">
        <v>25</v>
      </c>
      <c r="I3783" s="7" t="n">
        <v>0</v>
      </c>
      <c r="J3783" s="7" t="n">
        <v>1</v>
      </c>
    </row>
    <row r="3784" spans="1:15">
      <c r="A3784" t="s">
        <v>4</v>
      </c>
      <c r="B3784" s="4" t="s">
        <v>5</v>
      </c>
      <c r="C3784" s="4" t="s">
        <v>11</v>
      </c>
    </row>
    <row r="3785" spans="1:15">
      <c r="A3785" t="n">
        <v>33268</v>
      </c>
      <c r="B3785" s="25" t="n">
        <v>16</v>
      </c>
      <c r="C3785" s="7" t="n">
        <v>100</v>
      </c>
    </row>
    <row r="3786" spans="1:15">
      <c r="A3786" t="s">
        <v>4</v>
      </c>
      <c r="B3786" s="4" t="s">
        <v>5</v>
      </c>
      <c r="C3786" s="4" t="s">
        <v>11</v>
      </c>
      <c r="D3786" s="4" t="s">
        <v>11</v>
      </c>
      <c r="E3786" s="4" t="s">
        <v>12</v>
      </c>
      <c r="F3786" s="4" t="s">
        <v>12</v>
      </c>
      <c r="G3786" s="4" t="s">
        <v>12</v>
      </c>
      <c r="H3786" s="4" t="s">
        <v>12</v>
      </c>
      <c r="I3786" s="4" t="s">
        <v>7</v>
      </c>
      <c r="J3786" s="4" t="s">
        <v>11</v>
      </c>
    </row>
    <row r="3787" spans="1:15">
      <c r="A3787" t="n">
        <v>33271</v>
      </c>
      <c r="B3787" s="40" t="n">
        <v>55</v>
      </c>
      <c r="C3787" s="7" t="n">
        <v>30</v>
      </c>
      <c r="D3787" s="7" t="n">
        <v>65533</v>
      </c>
      <c r="E3787" s="7" t="n">
        <v>3.13000011444092</v>
      </c>
      <c r="F3787" s="7" t="n">
        <v>-0.0700000002980232</v>
      </c>
      <c r="G3787" s="7" t="n">
        <v>46.8800010681152</v>
      </c>
      <c r="H3787" s="7" t="n">
        <v>25</v>
      </c>
      <c r="I3787" s="7" t="n">
        <v>0</v>
      </c>
      <c r="J3787" s="7" t="n">
        <v>1</v>
      </c>
    </row>
    <row r="3788" spans="1:15">
      <c r="A3788" t="s">
        <v>4</v>
      </c>
      <c r="B3788" s="4" t="s">
        <v>5</v>
      </c>
      <c r="C3788" s="4" t="s">
        <v>11</v>
      </c>
      <c r="D3788" s="4" t="s">
        <v>7</v>
      </c>
    </row>
    <row r="3789" spans="1:15">
      <c r="A3789" t="n">
        <v>33295</v>
      </c>
      <c r="B3789" s="49" t="n">
        <v>56</v>
      </c>
      <c r="C3789" s="7" t="n">
        <v>65534</v>
      </c>
      <c r="D3789" s="7" t="n">
        <v>0</v>
      </c>
    </row>
    <row r="3790" spans="1:15">
      <c r="A3790" t="s">
        <v>4</v>
      </c>
      <c r="B3790" s="4" t="s">
        <v>5</v>
      </c>
      <c r="C3790" s="4" t="s">
        <v>11</v>
      </c>
      <c r="D3790" s="4" t="s">
        <v>8</v>
      </c>
      <c r="E3790" s="4" t="s">
        <v>7</v>
      </c>
      <c r="F3790" s="4" t="s">
        <v>7</v>
      </c>
      <c r="G3790" s="4" t="s">
        <v>7</v>
      </c>
      <c r="H3790" s="4" t="s">
        <v>7</v>
      </c>
      <c r="I3790" s="4" t="s">
        <v>7</v>
      </c>
      <c r="J3790" s="4" t="s">
        <v>12</v>
      </c>
      <c r="K3790" s="4" t="s">
        <v>12</v>
      </c>
      <c r="L3790" s="4" t="s">
        <v>12</v>
      </c>
      <c r="M3790" s="4" t="s">
        <v>12</v>
      </c>
      <c r="N3790" s="4" t="s">
        <v>7</v>
      </c>
    </row>
    <row r="3791" spans="1:15">
      <c r="A3791" t="n">
        <v>33299</v>
      </c>
      <c r="B3791" s="35" t="n">
        <v>34</v>
      </c>
      <c r="C3791" s="7" t="n">
        <v>65534</v>
      </c>
      <c r="D3791" s="7" t="s">
        <v>291</v>
      </c>
      <c r="E3791" s="7" t="n">
        <v>1</v>
      </c>
      <c r="F3791" s="7" t="n">
        <v>0</v>
      </c>
      <c r="G3791" s="7" t="n">
        <v>0</v>
      </c>
      <c r="H3791" s="7" t="n">
        <v>0</v>
      </c>
      <c r="I3791" s="7" t="n">
        <v>0</v>
      </c>
      <c r="J3791" s="7" t="n">
        <v>0.5</v>
      </c>
      <c r="K3791" s="7" t="n">
        <v>-1</v>
      </c>
      <c r="L3791" s="7" t="n">
        <v>-1</v>
      </c>
      <c r="M3791" s="7" t="n">
        <v>-1</v>
      </c>
      <c r="N3791" s="7" t="n">
        <v>0</v>
      </c>
    </row>
    <row r="3792" spans="1:15">
      <c r="A3792" t="s">
        <v>4</v>
      </c>
      <c r="B3792" s="4" t="s">
        <v>5</v>
      </c>
      <c r="C3792" s="4" t="s">
        <v>11</v>
      </c>
      <c r="D3792" s="4" t="s">
        <v>7</v>
      </c>
      <c r="E3792" s="4" t="s">
        <v>8</v>
      </c>
      <c r="F3792" s="4" t="s">
        <v>12</v>
      </c>
      <c r="G3792" s="4" t="s">
        <v>12</v>
      </c>
      <c r="H3792" s="4" t="s">
        <v>12</v>
      </c>
    </row>
    <row r="3793" spans="1:14">
      <c r="A3793" t="n">
        <v>33333</v>
      </c>
      <c r="B3793" s="29" t="n">
        <v>48</v>
      </c>
      <c r="C3793" s="7" t="n">
        <v>30</v>
      </c>
      <c r="D3793" s="7" t="n">
        <v>0</v>
      </c>
      <c r="E3793" s="7" t="s">
        <v>153</v>
      </c>
      <c r="F3793" s="7" t="n">
        <v>-1</v>
      </c>
      <c r="G3793" s="7" t="n">
        <v>1</v>
      </c>
      <c r="H3793" s="7" t="n">
        <v>0</v>
      </c>
    </row>
    <row r="3794" spans="1:14">
      <c r="A3794" t="s">
        <v>4</v>
      </c>
      <c r="B3794" s="4" t="s">
        <v>5</v>
      </c>
      <c r="C3794" s="4" t="s">
        <v>11</v>
      </c>
      <c r="D3794" s="4" t="s">
        <v>7</v>
      </c>
      <c r="E3794" s="4" t="s">
        <v>8</v>
      </c>
      <c r="F3794" s="4" t="s">
        <v>12</v>
      </c>
      <c r="G3794" s="4" t="s">
        <v>12</v>
      </c>
      <c r="H3794" s="4" t="s">
        <v>12</v>
      </c>
    </row>
    <row r="3795" spans="1:14">
      <c r="A3795" t="n">
        <v>33362</v>
      </c>
      <c r="B3795" s="29" t="n">
        <v>48</v>
      </c>
      <c r="C3795" s="7" t="n">
        <v>89</v>
      </c>
      <c r="D3795" s="7" t="n">
        <v>0</v>
      </c>
      <c r="E3795" s="7" t="s">
        <v>153</v>
      </c>
      <c r="F3795" s="7" t="n">
        <v>-1</v>
      </c>
      <c r="G3795" s="7" t="n">
        <v>1</v>
      </c>
      <c r="H3795" s="7" t="n">
        <v>0</v>
      </c>
    </row>
    <row r="3796" spans="1:14">
      <c r="A3796" t="s">
        <v>4</v>
      </c>
      <c r="B3796" s="4" t="s">
        <v>5</v>
      </c>
      <c r="C3796" s="4" t="s">
        <v>11</v>
      </c>
    </row>
    <row r="3797" spans="1:14">
      <c r="A3797" t="n">
        <v>33391</v>
      </c>
      <c r="B3797" s="25" t="n">
        <v>16</v>
      </c>
      <c r="C3797" s="7" t="n">
        <v>500</v>
      </c>
    </row>
    <row r="3798" spans="1:14">
      <c r="A3798" t="s">
        <v>4</v>
      </c>
      <c r="B3798" s="4" t="s">
        <v>5</v>
      </c>
      <c r="C3798" s="4" t="s">
        <v>11</v>
      </c>
      <c r="D3798" s="4" t="s">
        <v>7</v>
      </c>
      <c r="E3798" s="4" t="s">
        <v>8</v>
      </c>
      <c r="F3798" s="4" t="s">
        <v>12</v>
      </c>
      <c r="G3798" s="4" t="s">
        <v>12</v>
      </c>
      <c r="H3798" s="4" t="s">
        <v>12</v>
      </c>
    </row>
    <row r="3799" spans="1:14">
      <c r="A3799" t="n">
        <v>33394</v>
      </c>
      <c r="B3799" s="29" t="n">
        <v>48</v>
      </c>
      <c r="C3799" s="7" t="n">
        <v>65534</v>
      </c>
      <c r="D3799" s="7" t="n">
        <v>0</v>
      </c>
      <c r="E3799" s="7" t="s">
        <v>306</v>
      </c>
      <c r="F3799" s="7" t="n">
        <v>-1</v>
      </c>
      <c r="G3799" s="7" t="n">
        <v>1</v>
      </c>
      <c r="H3799" s="7" t="n">
        <v>0</v>
      </c>
    </row>
    <row r="3800" spans="1:14">
      <c r="A3800" t="s">
        <v>4</v>
      </c>
      <c r="B3800" s="4" t="s">
        <v>5</v>
      </c>
      <c r="C3800" s="4" t="s">
        <v>11</v>
      </c>
    </row>
    <row r="3801" spans="1:14">
      <c r="A3801" t="n">
        <v>33422</v>
      </c>
      <c r="B3801" s="25" t="n">
        <v>16</v>
      </c>
      <c r="C3801" s="7" t="n">
        <v>500</v>
      </c>
    </row>
    <row r="3802" spans="1:14">
      <c r="A3802" t="s">
        <v>4</v>
      </c>
      <c r="B3802" s="4" t="s">
        <v>5</v>
      </c>
      <c r="C3802" s="4" t="s">
        <v>11</v>
      </c>
      <c r="D3802" s="4" t="s">
        <v>11</v>
      </c>
      <c r="E3802" s="4" t="s">
        <v>12</v>
      </c>
      <c r="F3802" s="4" t="s">
        <v>12</v>
      </c>
      <c r="G3802" s="4" t="s">
        <v>12</v>
      </c>
      <c r="H3802" s="4" t="s">
        <v>12</v>
      </c>
      <c r="I3802" s="4" t="s">
        <v>12</v>
      </c>
      <c r="J3802" s="4" t="s">
        <v>7</v>
      </c>
      <c r="K3802" s="4" t="s">
        <v>11</v>
      </c>
    </row>
    <row r="3803" spans="1:14">
      <c r="A3803" t="n">
        <v>33425</v>
      </c>
      <c r="B3803" s="40" t="n">
        <v>55</v>
      </c>
      <c r="C3803" s="7" t="n">
        <v>65534</v>
      </c>
      <c r="D3803" s="7" t="n">
        <v>65026</v>
      </c>
      <c r="E3803" s="7" t="n">
        <v>0</v>
      </c>
      <c r="F3803" s="7" t="n">
        <v>0</v>
      </c>
      <c r="G3803" s="7" t="n">
        <v>36.8600006103516</v>
      </c>
      <c r="H3803" s="7" t="n">
        <v>3</v>
      </c>
      <c r="I3803" s="7" t="n">
        <v>30</v>
      </c>
      <c r="J3803" s="7" t="n">
        <v>0</v>
      </c>
      <c r="K3803" s="7" t="n">
        <v>1</v>
      </c>
    </row>
    <row r="3804" spans="1:14">
      <c r="A3804" t="s">
        <v>4</v>
      </c>
      <c r="B3804" s="4" t="s">
        <v>5</v>
      </c>
      <c r="C3804" s="4" t="s">
        <v>11</v>
      </c>
    </row>
    <row r="3805" spans="1:14">
      <c r="A3805" t="n">
        <v>33453</v>
      </c>
      <c r="B3805" s="25" t="n">
        <v>16</v>
      </c>
      <c r="C3805" s="7" t="n">
        <v>600</v>
      </c>
    </row>
    <row r="3806" spans="1:14">
      <c r="A3806" t="s">
        <v>4</v>
      </c>
      <c r="B3806" s="4" t="s">
        <v>5</v>
      </c>
      <c r="C3806" s="4" t="s">
        <v>11</v>
      </c>
      <c r="D3806" s="4" t="s">
        <v>7</v>
      </c>
      <c r="E3806" s="4" t="s">
        <v>8</v>
      </c>
      <c r="F3806" s="4" t="s">
        <v>12</v>
      </c>
      <c r="G3806" s="4" t="s">
        <v>12</v>
      </c>
      <c r="H3806" s="4" t="s">
        <v>12</v>
      </c>
    </row>
    <row r="3807" spans="1:14">
      <c r="A3807" t="n">
        <v>33456</v>
      </c>
      <c r="B3807" s="29" t="n">
        <v>48</v>
      </c>
      <c r="C3807" s="7" t="n">
        <v>65534</v>
      </c>
      <c r="D3807" s="7" t="n">
        <v>0</v>
      </c>
      <c r="E3807" s="7" t="s">
        <v>307</v>
      </c>
      <c r="F3807" s="7" t="n">
        <v>-1</v>
      </c>
      <c r="G3807" s="7" t="n">
        <v>1</v>
      </c>
      <c r="H3807" s="7" t="n">
        <v>0</v>
      </c>
    </row>
    <row r="3808" spans="1:14">
      <c r="A3808" t="s">
        <v>4</v>
      </c>
      <c r="B3808" s="4" t="s">
        <v>5</v>
      </c>
      <c r="C3808" s="4" t="s">
        <v>7</v>
      </c>
      <c r="D3808" s="4" t="s">
        <v>11</v>
      </c>
      <c r="E3808" s="4" t="s">
        <v>12</v>
      </c>
      <c r="F3808" s="4" t="s">
        <v>11</v>
      </c>
      <c r="G3808" s="4" t="s">
        <v>13</v>
      </c>
      <c r="H3808" s="4" t="s">
        <v>13</v>
      </c>
      <c r="I3808" s="4" t="s">
        <v>11</v>
      </c>
      <c r="J3808" s="4" t="s">
        <v>11</v>
      </c>
      <c r="K3808" s="4" t="s">
        <v>13</v>
      </c>
      <c r="L3808" s="4" t="s">
        <v>13</v>
      </c>
      <c r="M3808" s="4" t="s">
        <v>13</v>
      </c>
      <c r="N3808" s="4" t="s">
        <v>13</v>
      </c>
      <c r="O3808" s="4" t="s">
        <v>8</v>
      </c>
    </row>
    <row r="3809" spans="1:15">
      <c r="A3809" t="n">
        <v>33484</v>
      </c>
      <c r="B3809" s="9" t="n">
        <v>50</v>
      </c>
      <c r="C3809" s="7" t="n">
        <v>0</v>
      </c>
      <c r="D3809" s="7" t="n">
        <v>2119</v>
      </c>
      <c r="E3809" s="7" t="n">
        <v>0.800000011920929</v>
      </c>
      <c r="F3809" s="7" t="n">
        <v>0</v>
      </c>
      <c r="G3809" s="7" t="n">
        <v>0</v>
      </c>
      <c r="H3809" s="7" t="n">
        <v>0</v>
      </c>
      <c r="I3809" s="7" t="n">
        <v>0</v>
      </c>
      <c r="J3809" s="7" t="n">
        <v>65533</v>
      </c>
      <c r="K3809" s="7" t="n">
        <v>0</v>
      </c>
      <c r="L3809" s="7" t="n">
        <v>0</v>
      </c>
      <c r="M3809" s="7" t="n">
        <v>0</v>
      </c>
      <c r="N3809" s="7" t="n">
        <v>0</v>
      </c>
      <c r="O3809" s="7" t="s">
        <v>14</v>
      </c>
    </row>
    <row r="3810" spans="1:15">
      <c r="A3810" t="s">
        <v>4</v>
      </c>
      <c r="B3810" s="4" t="s">
        <v>5</v>
      </c>
      <c r="C3810" s="4" t="s">
        <v>7</v>
      </c>
      <c r="D3810" s="4" t="s">
        <v>13</v>
      </c>
      <c r="E3810" s="4" t="s">
        <v>13</v>
      </c>
      <c r="F3810" s="4" t="s">
        <v>13</v>
      </c>
    </row>
    <row r="3811" spans="1:15">
      <c r="A3811" t="n">
        <v>33523</v>
      </c>
      <c r="B3811" s="9" t="n">
        <v>50</v>
      </c>
      <c r="C3811" s="7" t="n">
        <v>255</v>
      </c>
      <c r="D3811" s="7" t="n">
        <v>1050253722</v>
      </c>
      <c r="E3811" s="7" t="n">
        <v>1065353216</v>
      </c>
      <c r="F3811" s="7" t="n">
        <v>1045220557</v>
      </c>
    </row>
    <row r="3812" spans="1:15">
      <c r="A3812" t="s">
        <v>4</v>
      </c>
      <c r="B3812" s="4" t="s">
        <v>5</v>
      </c>
      <c r="C3812" s="4" t="s">
        <v>11</v>
      </c>
    </row>
    <row r="3813" spans="1:15">
      <c r="A3813" t="n">
        <v>33537</v>
      </c>
      <c r="B3813" s="25" t="n">
        <v>16</v>
      </c>
      <c r="C3813" s="7" t="n">
        <v>1500</v>
      </c>
    </row>
    <row r="3814" spans="1:15">
      <c r="A3814" t="s">
        <v>4</v>
      </c>
      <c r="B3814" s="4" t="s">
        <v>5</v>
      </c>
      <c r="C3814" s="4" t="s">
        <v>11</v>
      </c>
      <c r="D3814" s="4" t="s">
        <v>11</v>
      </c>
      <c r="E3814" s="4" t="s">
        <v>12</v>
      </c>
      <c r="F3814" s="4" t="s">
        <v>7</v>
      </c>
    </row>
    <row r="3815" spans="1:15">
      <c r="A3815" t="n">
        <v>33540</v>
      </c>
      <c r="B3815" s="61" t="n">
        <v>53</v>
      </c>
      <c r="C3815" s="7" t="n">
        <v>65534</v>
      </c>
      <c r="D3815" s="7" t="n">
        <v>89</v>
      </c>
      <c r="E3815" s="7" t="n">
        <v>4</v>
      </c>
      <c r="F3815" s="7" t="n">
        <v>1</v>
      </c>
    </row>
    <row r="3816" spans="1:15">
      <c r="A3816" t="s">
        <v>4</v>
      </c>
      <c r="B3816" s="4" t="s">
        <v>5</v>
      </c>
      <c r="C3816" s="4" t="s">
        <v>11</v>
      </c>
      <c r="D3816" s="4" t="s">
        <v>8</v>
      </c>
      <c r="E3816" s="4" t="s">
        <v>7</v>
      </c>
      <c r="F3816" s="4" t="s">
        <v>7</v>
      </c>
      <c r="G3816" s="4" t="s">
        <v>7</v>
      </c>
      <c r="H3816" s="4" t="s">
        <v>7</v>
      </c>
      <c r="I3816" s="4" t="s">
        <v>7</v>
      </c>
      <c r="J3816" s="4" t="s">
        <v>12</v>
      </c>
      <c r="K3816" s="4" t="s">
        <v>12</v>
      </c>
      <c r="L3816" s="4" t="s">
        <v>12</v>
      </c>
      <c r="M3816" s="4" t="s">
        <v>12</v>
      </c>
      <c r="N3816" s="4" t="s">
        <v>7</v>
      </c>
    </row>
    <row r="3817" spans="1:15">
      <c r="A3817" t="n">
        <v>33550</v>
      </c>
      <c r="B3817" s="35" t="n">
        <v>34</v>
      </c>
      <c r="C3817" s="7" t="n">
        <v>65534</v>
      </c>
      <c r="D3817" s="7" t="s">
        <v>224</v>
      </c>
      <c r="E3817" s="7" t="n">
        <v>0</v>
      </c>
      <c r="F3817" s="7" t="n">
        <v>0</v>
      </c>
      <c r="G3817" s="7" t="n">
        <v>0</v>
      </c>
      <c r="H3817" s="7" t="n">
        <v>0</v>
      </c>
      <c r="I3817" s="7" t="n">
        <v>0</v>
      </c>
      <c r="J3817" s="7" t="n">
        <v>0.200000002980232</v>
      </c>
      <c r="K3817" s="7" t="n">
        <v>-1</v>
      </c>
      <c r="L3817" s="7" t="n">
        <v>-1</v>
      </c>
      <c r="M3817" s="7" t="n">
        <v>-1</v>
      </c>
      <c r="N3817" s="7" t="n">
        <v>0</v>
      </c>
    </row>
    <row r="3818" spans="1:15">
      <c r="A3818" t="s">
        <v>4</v>
      </c>
      <c r="B3818" s="4" t="s">
        <v>5</v>
      </c>
      <c r="C3818" s="4" t="s">
        <v>11</v>
      </c>
      <c r="D3818" s="4" t="s">
        <v>13</v>
      </c>
    </row>
    <row r="3819" spans="1:15">
      <c r="A3819" t="n">
        <v>33587</v>
      </c>
      <c r="B3819" s="60" t="n">
        <v>98</v>
      </c>
      <c r="C3819" s="7" t="n">
        <v>65534</v>
      </c>
      <c r="D3819" s="7" t="n">
        <v>1066192077</v>
      </c>
    </row>
    <row r="3820" spans="1:15">
      <c r="A3820" t="s">
        <v>4</v>
      </c>
      <c r="B3820" s="4" t="s">
        <v>5</v>
      </c>
      <c r="C3820" s="4" t="s">
        <v>7</v>
      </c>
      <c r="D3820" s="4" t="s">
        <v>11</v>
      </c>
      <c r="E3820" s="4" t="s">
        <v>12</v>
      </c>
      <c r="F3820" s="4" t="s">
        <v>11</v>
      </c>
      <c r="G3820" s="4" t="s">
        <v>13</v>
      </c>
      <c r="H3820" s="4" t="s">
        <v>13</v>
      </c>
      <c r="I3820" s="4" t="s">
        <v>11</v>
      </c>
      <c r="J3820" s="4" t="s">
        <v>11</v>
      </c>
      <c r="K3820" s="4" t="s">
        <v>13</v>
      </c>
      <c r="L3820" s="4" t="s">
        <v>13</v>
      </c>
      <c r="M3820" s="4" t="s">
        <v>13</v>
      </c>
      <c r="N3820" s="4" t="s">
        <v>13</v>
      </c>
      <c r="O3820" s="4" t="s">
        <v>8</v>
      </c>
    </row>
    <row r="3821" spans="1:15">
      <c r="A3821" t="n">
        <v>33594</v>
      </c>
      <c r="B3821" s="9" t="n">
        <v>50</v>
      </c>
      <c r="C3821" s="7" t="n">
        <v>0</v>
      </c>
      <c r="D3821" s="7" t="n">
        <v>4400</v>
      </c>
      <c r="E3821" s="7" t="n">
        <v>1</v>
      </c>
      <c r="F3821" s="7" t="n">
        <v>0</v>
      </c>
      <c r="G3821" s="7" t="n">
        <v>0</v>
      </c>
      <c r="H3821" s="7" t="n">
        <v>0</v>
      </c>
      <c r="I3821" s="7" t="n">
        <v>0</v>
      </c>
      <c r="J3821" s="7" t="n">
        <v>65533</v>
      </c>
      <c r="K3821" s="7" t="n">
        <v>0</v>
      </c>
      <c r="L3821" s="7" t="n">
        <v>0</v>
      </c>
      <c r="M3821" s="7" t="n">
        <v>0</v>
      </c>
      <c r="N3821" s="7" t="n">
        <v>0</v>
      </c>
      <c r="O3821" s="7" t="s">
        <v>14</v>
      </c>
    </row>
    <row r="3822" spans="1:15">
      <c r="A3822" t="s">
        <v>4</v>
      </c>
      <c r="B3822" s="4" t="s">
        <v>5</v>
      </c>
      <c r="C3822" s="4" t="s">
        <v>11</v>
      </c>
      <c r="D3822" s="4" t="s">
        <v>7</v>
      </c>
    </row>
    <row r="3823" spans="1:15">
      <c r="A3823" t="n">
        <v>33633</v>
      </c>
      <c r="B3823" s="52" t="n">
        <v>21</v>
      </c>
      <c r="C3823" s="7" t="n">
        <v>30</v>
      </c>
      <c r="D3823" s="7" t="n">
        <v>0</v>
      </c>
    </row>
    <row r="3824" spans="1:15">
      <c r="A3824" t="s">
        <v>4</v>
      </c>
      <c r="B3824" s="4" t="s">
        <v>5</v>
      </c>
      <c r="C3824" s="4" t="s">
        <v>11</v>
      </c>
      <c r="D3824" s="4" t="s">
        <v>7</v>
      </c>
      <c r="E3824" s="4" t="s">
        <v>8</v>
      </c>
      <c r="F3824" s="4" t="s">
        <v>12</v>
      </c>
      <c r="G3824" s="4" t="s">
        <v>12</v>
      </c>
      <c r="H3824" s="4" t="s">
        <v>12</v>
      </c>
    </row>
    <row r="3825" spans="1:15">
      <c r="A3825" t="n">
        <v>33637</v>
      </c>
      <c r="B3825" s="29" t="n">
        <v>48</v>
      </c>
      <c r="C3825" s="7" t="n">
        <v>30</v>
      </c>
      <c r="D3825" s="7" t="n">
        <v>0</v>
      </c>
      <c r="E3825" s="7" t="s">
        <v>162</v>
      </c>
      <c r="F3825" s="7" t="n">
        <v>-1</v>
      </c>
      <c r="G3825" s="7" t="n">
        <v>1</v>
      </c>
      <c r="H3825" s="7" t="n">
        <v>0</v>
      </c>
    </row>
    <row r="3826" spans="1:15">
      <c r="A3826" t="s">
        <v>4</v>
      </c>
      <c r="B3826" s="4" t="s">
        <v>5</v>
      </c>
      <c r="C3826" s="4" t="s">
        <v>11</v>
      </c>
    </row>
    <row r="3827" spans="1:15">
      <c r="A3827" t="n">
        <v>33669</v>
      </c>
      <c r="B3827" s="25" t="n">
        <v>16</v>
      </c>
      <c r="C3827" s="7" t="n">
        <v>50</v>
      </c>
    </row>
    <row r="3828" spans="1:15">
      <c r="A3828" t="s">
        <v>4</v>
      </c>
      <c r="B3828" s="4" t="s">
        <v>5</v>
      </c>
      <c r="C3828" s="4" t="s">
        <v>7</v>
      </c>
      <c r="D3828" s="4" t="s">
        <v>11</v>
      </c>
      <c r="E3828" s="4" t="s">
        <v>12</v>
      </c>
      <c r="F3828" s="4" t="s">
        <v>11</v>
      </c>
      <c r="G3828" s="4" t="s">
        <v>13</v>
      </c>
      <c r="H3828" s="4" t="s">
        <v>13</v>
      </c>
      <c r="I3828" s="4" t="s">
        <v>11</v>
      </c>
      <c r="J3828" s="4" t="s">
        <v>11</v>
      </c>
      <c r="K3828" s="4" t="s">
        <v>13</v>
      </c>
      <c r="L3828" s="4" t="s">
        <v>13</v>
      </c>
      <c r="M3828" s="4" t="s">
        <v>13</v>
      </c>
      <c r="N3828" s="4" t="s">
        <v>13</v>
      </c>
      <c r="O3828" s="4" t="s">
        <v>8</v>
      </c>
    </row>
    <row r="3829" spans="1:15">
      <c r="A3829" t="n">
        <v>33672</v>
      </c>
      <c r="B3829" s="9" t="n">
        <v>50</v>
      </c>
      <c r="C3829" s="7" t="n">
        <v>0</v>
      </c>
      <c r="D3829" s="7" t="n">
        <v>4217</v>
      </c>
      <c r="E3829" s="7" t="n">
        <v>0.800000011920929</v>
      </c>
      <c r="F3829" s="7" t="n">
        <v>0</v>
      </c>
      <c r="G3829" s="7" t="n">
        <v>0</v>
      </c>
      <c r="H3829" s="7" t="n">
        <v>1077936128</v>
      </c>
      <c r="I3829" s="7" t="n">
        <v>0</v>
      </c>
      <c r="J3829" s="7" t="n">
        <v>65533</v>
      </c>
      <c r="K3829" s="7" t="n">
        <v>0</v>
      </c>
      <c r="L3829" s="7" t="n">
        <v>0</v>
      </c>
      <c r="M3829" s="7" t="n">
        <v>0</v>
      </c>
      <c r="N3829" s="7" t="n">
        <v>0</v>
      </c>
      <c r="O3829" s="7" t="s">
        <v>14</v>
      </c>
    </row>
    <row r="3830" spans="1:15">
      <c r="A3830" t="s">
        <v>4</v>
      </c>
      <c r="B3830" s="4" t="s">
        <v>5</v>
      </c>
      <c r="C3830" s="4" t="s">
        <v>11</v>
      </c>
    </row>
    <row r="3831" spans="1:15">
      <c r="A3831" t="n">
        <v>33711</v>
      </c>
      <c r="B3831" s="25" t="n">
        <v>16</v>
      </c>
      <c r="C3831" s="7" t="n">
        <v>450</v>
      </c>
    </row>
    <row r="3832" spans="1:15">
      <c r="A3832" t="s">
        <v>4</v>
      </c>
      <c r="B3832" s="4" t="s">
        <v>5</v>
      </c>
      <c r="C3832" s="4" t="s">
        <v>7</v>
      </c>
      <c r="D3832" s="4" t="s">
        <v>11</v>
      </c>
      <c r="E3832" s="4" t="s">
        <v>11</v>
      </c>
      <c r="F3832" s="4" t="s">
        <v>11</v>
      </c>
      <c r="G3832" s="4" t="s">
        <v>11</v>
      </c>
      <c r="H3832" s="4" t="s">
        <v>11</v>
      </c>
      <c r="I3832" s="4" t="s">
        <v>8</v>
      </c>
      <c r="J3832" s="4" t="s">
        <v>12</v>
      </c>
      <c r="K3832" s="4" t="s">
        <v>12</v>
      </c>
      <c r="L3832" s="4" t="s">
        <v>12</v>
      </c>
      <c r="M3832" s="4" t="s">
        <v>13</v>
      </c>
      <c r="N3832" s="4" t="s">
        <v>13</v>
      </c>
      <c r="O3832" s="4" t="s">
        <v>12</v>
      </c>
      <c r="P3832" s="4" t="s">
        <v>12</v>
      </c>
      <c r="Q3832" s="4" t="s">
        <v>12</v>
      </c>
      <c r="R3832" s="4" t="s">
        <v>12</v>
      </c>
      <c r="S3832" s="4" t="s">
        <v>7</v>
      </c>
    </row>
    <row r="3833" spans="1:15">
      <c r="A3833" t="n">
        <v>33714</v>
      </c>
      <c r="B3833" s="26" t="n">
        <v>39</v>
      </c>
      <c r="C3833" s="7" t="n">
        <v>12</v>
      </c>
      <c r="D3833" s="7" t="n">
        <v>30</v>
      </c>
      <c r="E3833" s="7" t="n">
        <v>211</v>
      </c>
      <c r="F3833" s="7" t="n">
        <v>0</v>
      </c>
      <c r="G3833" s="7" t="n">
        <v>30</v>
      </c>
      <c r="H3833" s="7" t="n">
        <v>12</v>
      </c>
      <c r="I3833" s="7" t="s">
        <v>14</v>
      </c>
      <c r="J3833" s="7" t="n">
        <v>0</v>
      </c>
      <c r="K3833" s="7" t="n">
        <v>0.949999988079071</v>
      </c>
      <c r="L3833" s="7" t="n">
        <v>1.39999997615814</v>
      </c>
      <c r="M3833" s="7" t="n">
        <v>0</v>
      </c>
      <c r="N3833" s="7" t="n">
        <v>0</v>
      </c>
      <c r="O3833" s="7" t="n">
        <v>0</v>
      </c>
      <c r="P3833" s="7" t="n">
        <v>1</v>
      </c>
      <c r="Q3833" s="7" t="n">
        <v>1</v>
      </c>
      <c r="R3833" s="7" t="n">
        <v>1</v>
      </c>
      <c r="S3833" s="7" t="n">
        <v>255</v>
      </c>
    </row>
    <row r="3834" spans="1:15">
      <c r="A3834" t="s">
        <v>4</v>
      </c>
      <c r="B3834" s="4" t="s">
        <v>5</v>
      </c>
      <c r="C3834" s="4" t="s">
        <v>7</v>
      </c>
      <c r="D3834" s="4" t="s">
        <v>11</v>
      </c>
      <c r="E3834" s="4" t="s">
        <v>11</v>
      </c>
    </row>
    <row r="3835" spans="1:15">
      <c r="A3835" t="n">
        <v>33764</v>
      </c>
      <c r="B3835" s="9" t="n">
        <v>50</v>
      </c>
      <c r="C3835" s="7" t="n">
        <v>1</v>
      </c>
      <c r="D3835" s="7" t="n">
        <v>4217</v>
      </c>
      <c r="E3835" s="7" t="n">
        <v>100</v>
      </c>
    </row>
    <row r="3836" spans="1:15">
      <c r="A3836" t="s">
        <v>4</v>
      </c>
      <c r="B3836" s="4" t="s">
        <v>5</v>
      </c>
      <c r="C3836" s="4" t="s">
        <v>7</v>
      </c>
      <c r="D3836" s="4" t="s">
        <v>11</v>
      </c>
      <c r="E3836" s="4" t="s">
        <v>12</v>
      </c>
      <c r="F3836" s="4" t="s">
        <v>11</v>
      </c>
      <c r="G3836" s="4" t="s">
        <v>13</v>
      </c>
      <c r="H3836" s="4" t="s">
        <v>13</v>
      </c>
      <c r="I3836" s="4" t="s">
        <v>11</v>
      </c>
      <c r="J3836" s="4" t="s">
        <v>11</v>
      </c>
      <c r="K3836" s="4" t="s">
        <v>13</v>
      </c>
      <c r="L3836" s="4" t="s">
        <v>13</v>
      </c>
      <c r="M3836" s="4" t="s">
        <v>13</v>
      </c>
      <c r="N3836" s="4" t="s">
        <v>13</v>
      </c>
      <c r="O3836" s="4" t="s">
        <v>8</v>
      </c>
    </row>
    <row r="3837" spans="1:15">
      <c r="A3837" t="n">
        <v>33770</v>
      </c>
      <c r="B3837" s="9" t="n">
        <v>50</v>
      </c>
      <c r="C3837" s="7" t="n">
        <v>0</v>
      </c>
      <c r="D3837" s="7" t="n">
        <v>4341</v>
      </c>
      <c r="E3837" s="7" t="n">
        <v>0.600000023841858</v>
      </c>
      <c r="F3837" s="7" t="n">
        <v>0</v>
      </c>
      <c r="G3837" s="7" t="n">
        <v>0</v>
      </c>
      <c r="H3837" s="7" t="n">
        <v>0</v>
      </c>
      <c r="I3837" s="7" t="n">
        <v>0</v>
      </c>
      <c r="J3837" s="7" t="n">
        <v>65533</v>
      </c>
      <c r="K3837" s="7" t="n">
        <v>0</v>
      </c>
      <c r="L3837" s="7" t="n">
        <v>0</v>
      </c>
      <c r="M3837" s="7" t="n">
        <v>0</v>
      </c>
      <c r="N3837" s="7" t="n">
        <v>0</v>
      </c>
      <c r="O3837" s="7" t="s">
        <v>14</v>
      </c>
    </row>
    <row r="3838" spans="1:15">
      <c r="A3838" t="s">
        <v>4</v>
      </c>
      <c r="B3838" s="4" t="s">
        <v>5</v>
      </c>
      <c r="C3838" s="4" t="s">
        <v>7</v>
      </c>
      <c r="D3838" s="4" t="s">
        <v>11</v>
      </c>
      <c r="E3838" s="4" t="s">
        <v>12</v>
      </c>
      <c r="F3838" s="4" t="s">
        <v>11</v>
      </c>
      <c r="G3838" s="4" t="s">
        <v>13</v>
      </c>
      <c r="H3838" s="4" t="s">
        <v>13</v>
      </c>
      <c r="I3838" s="4" t="s">
        <v>11</v>
      </c>
      <c r="J3838" s="4" t="s">
        <v>11</v>
      </c>
      <c r="K3838" s="4" t="s">
        <v>13</v>
      </c>
      <c r="L3838" s="4" t="s">
        <v>13</v>
      </c>
      <c r="M3838" s="4" t="s">
        <v>13</v>
      </c>
      <c r="N3838" s="4" t="s">
        <v>13</v>
      </c>
      <c r="O3838" s="4" t="s">
        <v>8</v>
      </c>
    </row>
    <row r="3839" spans="1:15">
      <c r="A3839" t="n">
        <v>33809</v>
      </c>
      <c r="B3839" s="9" t="n">
        <v>50</v>
      </c>
      <c r="C3839" s="7" t="n">
        <v>0</v>
      </c>
      <c r="D3839" s="7" t="n">
        <v>4198</v>
      </c>
      <c r="E3839" s="7" t="n">
        <v>0.800000011920929</v>
      </c>
      <c r="F3839" s="7" t="n">
        <v>0</v>
      </c>
      <c r="G3839" s="7" t="n">
        <v>0</v>
      </c>
      <c r="H3839" s="7" t="n">
        <v>1065353216</v>
      </c>
      <c r="I3839" s="7" t="n">
        <v>0</v>
      </c>
      <c r="J3839" s="7" t="n">
        <v>65533</v>
      </c>
      <c r="K3839" s="7" t="n">
        <v>0</v>
      </c>
      <c r="L3839" s="7" t="n">
        <v>0</v>
      </c>
      <c r="M3839" s="7" t="n">
        <v>0</v>
      </c>
      <c r="N3839" s="7" t="n">
        <v>0</v>
      </c>
      <c r="O3839" s="7" t="s">
        <v>14</v>
      </c>
    </row>
    <row r="3840" spans="1:15">
      <c r="A3840" t="s">
        <v>4</v>
      </c>
      <c r="B3840" s="4" t="s">
        <v>5</v>
      </c>
      <c r="C3840" s="4" t="s">
        <v>7</v>
      </c>
      <c r="D3840" s="4" t="s">
        <v>11</v>
      </c>
      <c r="E3840" s="4" t="s">
        <v>12</v>
      </c>
      <c r="F3840" s="4" t="s">
        <v>11</v>
      </c>
      <c r="G3840" s="4" t="s">
        <v>13</v>
      </c>
      <c r="H3840" s="4" t="s">
        <v>13</v>
      </c>
      <c r="I3840" s="4" t="s">
        <v>11</v>
      </c>
      <c r="J3840" s="4" t="s">
        <v>11</v>
      </c>
      <c r="K3840" s="4" t="s">
        <v>13</v>
      </c>
      <c r="L3840" s="4" t="s">
        <v>13</v>
      </c>
      <c r="M3840" s="4" t="s">
        <v>13</v>
      </c>
      <c r="N3840" s="4" t="s">
        <v>13</v>
      </c>
      <c r="O3840" s="4" t="s">
        <v>8</v>
      </c>
    </row>
    <row r="3841" spans="1:19">
      <c r="A3841" t="n">
        <v>33848</v>
      </c>
      <c r="B3841" s="9" t="n">
        <v>50</v>
      </c>
      <c r="C3841" s="7" t="n">
        <v>0</v>
      </c>
      <c r="D3841" s="7" t="n">
        <v>5321</v>
      </c>
      <c r="E3841" s="7" t="n">
        <v>0.800000011920929</v>
      </c>
      <c r="F3841" s="7" t="n">
        <v>100</v>
      </c>
      <c r="G3841" s="7" t="n">
        <v>0</v>
      </c>
      <c r="H3841" s="7" t="n">
        <v>0</v>
      </c>
      <c r="I3841" s="7" t="n">
        <v>0</v>
      </c>
      <c r="J3841" s="7" t="n">
        <v>65533</v>
      </c>
      <c r="K3841" s="7" t="n">
        <v>0</v>
      </c>
      <c r="L3841" s="7" t="n">
        <v>0</v>
      </c>
      <c r="M3841" s="7" t="n">
        <v>0</v>
      </c>
      <c r="N3841" s="7" t="n">
        <v>0</v>
      </c>
      <c r="O3841" s="7" t="s">
        <v>14</v>
      </c>
    </row>
    <row r="3842" spans="1:19">
      <c r="A3842" t="s">
        <v>4</v>
      </c>
      <c r="B3842" s="4" t="s">
        <v>5</v>
      </c>
      <c r="C3842" s="4" t="s">
        <v>11</v>
      </c>
    </row>
    <row r="3843" spans="1:19">
      <c r="A3843" t="n">
        <v>33887</v>
      </c>
      <c r="B3843" s="25" t="n">
        <v>16</v>
      </c>
      <c r="C3843" s="7" t="n">
        <v>500</v>
      </c>
    </row>
    <row r="3844" spans="1:19">
      <c r="A3844" t="s">
        <v>4</v>
      </c>
      <c r="B3844" s="4" t="s">
        <v>5</v>
      </c>
      <c r="C3844" s="4" t="s">
        <v>11</v>
      </c>
      <c r="D3844" s="4" t="s">
        <v>7</v>
      </c>
      <c r="E3844" s="4" t="s">
        <v>8</v>
      </c>
      <c r="F3844" s="4" t="s">
        <v>12</v>
      </c>
      <c r="G3844" s="4" t="s">
        <v>12</v>
      </c>
      <c r="H3844" s="4" t="s">
        <v>12</v>
      </c>
    </row>
    <row r="3845" spans="1:19">
      <c r="A3845" t="n">
        <v>33890</v>
      </c>
      <c r="B3845" s="29" t="n">
        <v>48</v>
      </c>
      <c r="C3845" s="7" t="n">
        <v>89</v>
      </c>
      <c r="D3845" s="7" t="n">
        <v>0</v>
      </c>
      <c r="E3845" s="7" t="s">
        <v>154</v>
      </c>
      <c r="F3845" s="7" t="n">
        <v>-1</v>
      </c>
      <c r="G3845" s="7" t="n">
        <v>1</v>
      </c>
      <c r="H3845" s="7" t="n">
        <v>0</v>
      </c>
    </row>
    <row r="3846" spans="1:19">
      <c r="A3846" t="s">
        <v>4</v>
      </c>
      <c r="B3846" s="4" t="s">
        <v>5</v>
      </c>
      <c r="C3846" s="4" t="s">
        <v>11</v>
      </c>
      <c r="D3846" s="4" t="s">
        <v>11</v>
      </c>
      <c r="E3846" s="4" t="s">
        <v>12</v>
      </c>
      <c r="F3846" s="4" t="s">
        <v>12</v>
      </c>
      <c r="G3846" s="4" t="s">
        <v>12</v>
      </c>
      <c r="H3846" s="4" t="s">
        <v>12</v>
      </c>
      <c r="I3846" s="4" t="s">
        <v>7</v>
      </c>
      <c r="J3846" s="4" t="s">
        <v>11</v>
      </c>
    </row>
    <row r="3847" spans="1:19">
      <c r="A3847" t="n">
        <v>33919</v>
      </c>
      <c r="B3847" s="40" t="n">
        <v>55</v>
      </c>
      <c r="C3847" s="7" t="n">
        <v>89</v>
      </c>
      <c r="D3847" s="7" t="n">
        <v>65533</v>
      </c>
      <c r="E3847" s="7" t="n">
        <v>-1.98000001907349</v>
      </c>
      <c r="F3847" s="7" t="n">
        <v>0</v>
      </c>
      <c r="G3847" s="7" t="n">
        <v>40.8499984741211</v>
      </c>
      <c r="H3847" s="7" t="n">
        <v>7</v>
      </c>
      <c r="I3847" s="7" t="n">
        <v>0</v>
      </c>
      <c r="J3847" s="7" t="n">
        <v>1</v>
      </c>
    </row>
    <row r="3848" spans="1:19">
      <c r="A3848" t="s">
        <v>4</v>
      </c>
      <c r="B3848" s="4" t="s">
        <v>5</v>
      </c>
      <c r="C3848" s="4" t="s">
        <v>11</v>
      </c>
      <c r="D3848" s="4" t="s">
        <v>7</v>
      </c>
    </row>
    <row r="3849" spans="1:19">
      <c r="A3849" t="n">
        <v>33943</v>
      </c>
      <c r="B3849" s="49" t="n">
        <v>56</v>
      </c>
      <c r="C3849" s="7" t="n">
        <v>89</v>
      </c>
      <c r="D3849" s="7" t="n">
        <v>0</v>
      </c>
    </row>
    <row r="3850" spans="1:19">
      <c r="A3850" t="s">
        <v>4</v>
      </c>
      <c r="B3850" s="4" t="s">
        <v>5</v>
      </c>
      <c r="C3850" s="4" t="s">
        <v>11</v>
      </c>
      <c r="D3850" s="4" t="s">
        <v>7</v>
      </c>
      <c r="E3850" s="4" t="s">
        <v>8</v>
      </c>
      <c r="F3850" s="4" t="s">
        <v>12</v>
      </c>
      <c r="G3850" s="4" t="s">
        <v>12</v>
      </c>
      <c r="H3850" s="4" t="s">
        <v>12</v>
      </c>
    </row>
    <row r="3851" spans="1:19">
      <c r="A3851" t="n">
        <v>33947</v>
      </c>
      <c r="B3851" s="29" t="n">
        <v>48</v>
      </c>
      <c r="C3851" s="7" t="n">
        <v>89</v>
      </c>
      <c r="D3851" s="7" t="n">
        <v>0</v>
      </c>
      <c r="E3851" s="7" t="s">
        <v>153</v>
      </c>
      <c r="F3851" s="7" t="n">
        <v>-1</v>
      </c>
      <c r="G3851" s="7" t="n">
        <v>1</v>
      </c>
      <c r="H3851" s="7" t="n">
        <v>0</v>
      </c>
    </row>
    <row r="3852" spans="1:19">
      <c r="A3852" t="s">
        <v>4</v>
      </c>
      <c r="B3852" s="4" t="s">
        <v>5</v>
      </c>
      <c r="C3852" s="4" t="s">
        <v>11</v>
      </c>
    </row>
    <row r="3853" spans="1:19">
      <c r="A3853" t="n">
        <v>33976</v>
      </c>
      <c r="B3853" s="25" t="n">
        <v>16</v>
      </c>
      <c r="C3853" s="7" t="n">
        <v>800</v>
      </c>
    </row>
    <row r="3854" spans="1:19">
      <c r="A3854" t="s">
        <v>4</v>
      </c>
      <c r="B3854" s="4" t="s">
        <v>5</v>
      </c>
      <c r="C3854" s="4" t="s">
        <v>7</v>
      </c>
      <c r="D3854" s="4" t="s">
        <v>11</v>
      </c>
      <c r="E3854" s="4" t="s">
        <v>11</v>
      </c>
    </row>
    <row r="3855" spans="1:19">
      <c r="A3855" t="n">
        <v>33979</v>
      </c>
      <c r="B3855" s="9" t="n">
        <v>50</v>
      </c>
      <c r="C3855" s="7" t="n">
        <v>1</v>
      </c>
      <c r="D3855" s="7" t="n">
        <v>5321</v>
      </c>
      <c r="E3855" s="7" t="n">
        <v>100</v>
      </c>
    </row>
    <row r="3856" spans="1:19">
      <c r="A3856" t="s">
        <v>4</v>
      </c>
      <c r="B3856" s="4" t="s">
        <v>5</v>
      </c>
      <c r="C3856" s="4" t="s">
        <v>11</v>
      </c>
      <c r="D3856" s="4" t="s">
        <v>7</v>
      </c>
      <c r="E3856" s="4" t="s">
        <v>8</v>
      </c>
      <c r="F3856" s="4" t="s">
        <v>12</v>
      </c>
      <c r="G3856" s="4" t="s">
        <v>12</v>
      </c>
      <c r="H3856" s="4" t="s">
        <v>12</v>
      </c>
    </row>
    <row r="3857" spans="1:15">
      <c r="A3857" t="n">
        <v>33985</v>
      </c>
      <c r="B3857" s="29" t="n">
        <v>48</v>
      </c>
      <c r="C3857" s="7" t="n">
        <v>89</v>
      </c>
      <c r="D3857" s="7" t="n">
        <v>0</v>
      </c>
      <c r="E3857" s="7" t="s">
        <v>164</v>
      </c>
      <c r="F3857" s="7" t="n">
        <v>-1</v>
      </c>
      <c r="G3857" s="7" t="n">
        <v>1</v>
      </c>
      <c r="H3857" s="7" t="n">
        <v>0</v>
      </c>
    </row>
    <row r="3858" spans="1:15">
      <c r="A3858" t="s">
        <v>4</v>
      </c>
      <c r="B3858" s="4" t="s">
        <v>5</v>
      </c>
      <c r="C3858" s="4" t="s">
        <v>11</v>
      </c>
    </row>
    <row r="3859" spans="1:15">
      <c r="A3859" t="n">
        <v>34014</v>
      </c>
      <c r="B3859" s="25" t="n">
        <v>16</v>
      </c>
      <c r="C3859" s="7" t="n">
        <v>1100</v>
      </c>
    </row>
    <row r="3860" spans="1:15">
      <c r="A3860" t="s">
        <v>4</v>
      </c>
      <c r="B3860" s="4" t="s">
        <v>5</v>
      </c>
      <c r="C3860" s="4" t="s">
        <v>11</v>
      </c>
      <c r="D3860" s="4" t="s">
        <v>11</v>
      </c>
      <c r="E3860" s="4" t="s">
        <v>12</v>
      </c>
      <c r="F3860" s="4" t="s">
        <v>12</v>
      </c>
      <c r="G3860" s="4" t="s">
        <v>12</v>
      </c>
      <c r="H3860" s="4" t="s">
        <v>12</v>
      </c>
      <c r="I3860" s="4" t="s">
        <v>12</v>
      </c>
      <c r="J3860" s="4" t="s">
        <v>7</v>
      </c>
      <c r="K3860" s="4" t="s">
        <v>11</v>
      </c>
    </row>
    <row r="3861" spans="1:15">
      <c r="A3861" t="n">
        <v>34017</v>
      </c>
      <c r="B3861" s="40" t="n">
        <v>55</v>
      </c>
      <c r="C3861" s="7" t="n">
        <v>89</v>
      </c>
      <c r="D3861" s="7" t="n">
        <v>65026</v>
      </c>
      <c r="E3861" s="7" t="n">
        <v>-1.00999999046326</v>
      </c>
      <c r="F3861" s="7" t="n">
        <v>3.47000002861023</v>
      </c>
      <c r="G3861" s="7" t="n">
        <v>40</v>
      </c>
      <c r="H3861" s="7" t="n">
        <v>0.100000001490116</v>
      </c>
      <c r="I3861" s="7" t="n">
        <v>10</v>
      </c>
      <c r="J3861" s="7" t="n">
        <v>0</v>
      </c>
      <c r="K3861" s="7" t="n">
        <v>1</v>
      </c>
    </row>
    <row r="3862" spans="1:15">
      <c r="A3862" t="s">
        <v>4</v>
      </c>
      <c r="B3862" s="4" t="s">
        <v>5</v>
      </c>
      <c r="C3862" s="4" t="s">
        <v>11</v>
      </c>
      <c r="D3862" s="4" t="s">
        <v>13</v>
      </c>
    </row>
    <row r="3863" spans="1:15">
      <c r="A3863" t="n">
        <v>34045</v>
      </c>
      <c r="B3863" s="60" t="n">
        <v>98</v>
      </c>
      <c r="C3863" s="7" t="n">
        <v>89</v>
      </c>
      <c r="D3863" s="7" t="n">
        <v>1056964608</v>
      </c>
    </row>
    <row r="3864" spans="1:15">
      <c r="A3864" t="s">
        <v>4</v>
      </c>
      <c r="B3864" s="4" t="s">
        <v>5</v>
      </c>
      <c r="C3864" s="4" t="s">
        <v>11</v>
      </c>
    </row>
    <row r="3865" spans="1:15">
      <c r="A3865" t="n">
        <v>34052</v>
      </c>
      <c r="B3865" s="25" t="n">
        <v>16</v>
      </c>
      <c r="C3865" s="7" t="n">
        <v>300</v>
      </c>
    </row>
    <row r="3866" spans="1:15">
      <c r="A3866" t="s">
        <v>4</v>
      </c>
      <c r="B3866" s="4" t="s">
        <v>5</v>
      </c>
      <c r="C3866" s="4" t="s">
        <v>7</v>
      </c>
      <c r="D3866" s="4" t="s">
        <v>11</v>
      </c>
      <c r="E3866" s="4" t="s">
        <v>11</v>
      </c>
      <c r="F3866" s="4" t="s">
        <v>11</v>
      </c>
      <c r="G3866" s="4" t="s">
        <v>11</v>
      </c>
      <c r="H3866" s="4" t="s">
        <v>11</v>
      </c>
      <c r="I3866" s="4" t="s">
        <v>8</v>
      </c>
      <c r="J3866" s="4" t="s">
        <v>12</v>
      </c>
      <c r="K3866" s="4" t="s">
        <v>12</v>
      </c>
      <c r="L3866" s="4" t="s">
        <v>12</v>
      </c>
      <c r="M3866" s="4" t="s">
        <v>13</v>
      </c>
      <c r="N3866" s="4" t="s">
        <v>13</v>
      </c>
      <c r="O3866" s="4" t="s">
        <v>12</v>
      </c>
      <c r="P3866" s="4" t="s">
        <v>12</v>
      </c>
      <c r="Q3866" s="4" t="s">
        <v>12</v>
      </c>
      <c r="R3866" s="4" t="s">
        <v>12</v>
      </c>
      <c r="S3866" s="4" t="s">
        <v>7</v>
      </c>
    </row>
    <row r="3867" spans="1:15">
      <c r="A3867" t="n">
        <v>34055</v>
      </c>
      <c r="B3867" s="26" t="n">
        <v>39</v>
      </c>
      <c r="C3867" s="7" t="n">
        <v>12</v>
      </c>
      <c r="D3867" s="7" t="n">
        <v>89</v>
      </c>
      <c r="E3867" s="7" t="n">
        <v>214</v>
      </c>
      <c r="F3867" s="7" t="n">
        <v>0</v>
      </c>
      <c r="G3867" s="7" t="n">
        <v>89</v>
      </c>
      <c r="H3867" s="7" t="n">
        <v>3</v>
      </c>
      <c r="I3867" s="7" t="s">
        <v>14</v>
      </c>
      <c r="J3867" s="7" t="n">
        <v>0</v>
      </c>
      <c r="K3867" s="7" t="n">
        <v>0.5</v>
      </c>
      <c r="L3867" s="7" t="n">
        <v>0</v>
      </c>
      <c r="M3867" s="7" t="n">
        <v>1119092736</v>
      </c>
      <c r="N3867" s="7" t="n">
        <v>0</v>
      </c>
      <c r="O3867" s="7" t="n">
        <v>130</v>
      </c>
      <c r="P3867" s="7" t="n">
        <v>1</v>
      </c>
      <c r="Q3867" s="7" t="n">
        <v>1</v>
      </c>
      <c r="R3867" s="7" t="n">
        <v>1</v>
      </c>
      <c r="S3867" s="7" t="n">
        <v>255</v>
      </c>
    </row>
    <row r="3868" spans="1:15">
      <c r="A3868" t="s">
        <v>4</v>
      </c>
      <c r="B3868" s="4" t="s">
        <v>5</v>
      </c>
      <c r="C3868" s="4" t="s">
        <v>11</v>
      </c>
    </row>
    <row r="3869" spans="1:15">
      <c r="A3869" t="n">
        <v>34105</v>
      </c>
      <c r="B3869" s="25" t="n">
        <v>16</v>
      </c>
      <c r="C3869" s="7" t="n">
        <v>200</v>
      </c>
    </row>
    <row r="3870" spans="1:15">
      <c r="A3870" t="s">
        <v>4</v>
      </c>
      <c r="B3870" s="4" t="s">
        <v>5</v>
      </c>
      <c r="C3870" s="4" t="s">
        <v>11</v>
      </c>
      <c r="D3870" s="4" t="s">
        <v>7</v>
      </c>
      <c r="E3870" s="4" t="s">
        <v>8</v>
      </c>
      <c r="F3870" s="4" t="s">
        <v>12</v>
      </c>
      <c r="G3870" s="4" t="s">
        <v>12</v>
      </c>
      <c r="H3870" s="4" t="s">
        <v>12</v>
      </c>
    </row>
    <row r="3871" spans="1:15">
      <c r="A3871" t="n">
        <v>34108</v>
      </c>
      <c r="B3871" s="29" t="n">
        <v>48</v>
      </c>
      <c r="C3871" s="7" t="n">
        <v>65534</v>
      </c>
      <c r="D3871" s="7" t="n">
        <v>0</v>
      </c>
      <c r="E3871" s="7" t="s">
        <v>292</v>
      </c>
      <c r="F3871" s="7" t="n">
        <v>0.100000001490116</v>
      </c>
      <c r="G3871" s="7" t="n">
        <v>1</v>
      </c>
      <c r="H3871" s="7" t="n">
        <v>0</v>
      </c>
    </row>
    <row r="3872" spans="1:15">
      <c r="A3872" t="s">
        <v>4</v>
      </c>
      <c r="B3872" s="4" t="s">
        <v>5</v>
      </c>
      <c r="C3872" s="4" t="s">
        <v>11</v>
      </c>
      <c r="D3872" s="4" t="s">
        <v>11</v>
      </c>
      <c r="E3872" s="4" t="s">
        <v>12</v>
      </c>
      <c r="F3872" s="4" t="s">
        <v>12</v>
      </c>
      <c r="G3872" s="4" t="s">
        <v>12</v>
      </c>
      <c r="H3872" s="4" t="s">
        <v>12</v>
      </c>
      <c r="I3872" s="4" t="s">
        <v>12</v>
      </c>
      <c r="J3872" s="4" t="s">
        <v>7</v>
      </c>
      <c r="K3872" s="4" t="s">
        <v>11</v>
      </c>
    </row>
    <row r="3873" spans="1:19">
      <c r="A3873" t="n">
        <v>34135</v>
      </c>
      <c r="B3873" s="40" t="n">
        <v>55</v>
      </c>
      <c r="C3873" s="7" t="n">
        <v>89</v>
      </c>
      <c r="D3873" s="7" t="n">
        <v>65026</v>
      </c>
      <c r="E3873" s="7" t="n">
        <v>-0.790000021457672</v>
      </c>
      <c r="F3873" s="7" t="n">
        <v>-0.0700000002980232</v>
      </c>
      <c r="G3873" s="7" t="n">
        <v>44.9199981689453</v>
      </c>
      <c r="H3873" s="7" t="n">
        <v>0.300000011920929</v>
      </c>
      <c r="I3873" s="7" t="n">
        <v>10</v>
      </c>
      <c r="J3873" s="7" t="n">
        <v>0</v>
      </c>
      <c r="K3873" s="7" t="n">
        <v>1</v>
      </c>
    </row>
    <row r="3874" spans="1:19">
      <c r="A3874" t="s">
        <v>4</v>
      </c>
      <c r="B3874" s="4" t="s">
        <v>5</v>
      </c>
      <c r="C3874" s="4" t="s">
        <v>11</v>
      </c>
      <c r="D3874" s="4" t="s">
        <v>13</v>
      </c>
    </row>
    <row r="3875" spans="1:19">
      <c r="A3875" t="n">
        <v>34163</v>
      </c>
      <c r="B3875" s="60" t="n">
        <v>98</v>
      </c>
      <c r="C3875" s="7" t="n">
        <v>89</v>
      </c>
      <c r="D3875" s="7" t="n">
        <v>1065353216</v>
      </c>
    </row>
    <row r="3876" spans="1:19">
      <c r="A3876" t="s">
        <v>4</v>
      </c>
      <c r="B3876" s="4" t="s">
        <v>5</v>
      </c>
      <c r="C3876" s="4" t="s">
        <v>11</v>
      </c>
    </row>
    <row r="3877" spans="1:19">
      <c r="A3877" t="n">
        <v>34170</v>
      </c>
      <c r="B3877" s="25" t="n">
        <v>16</v>
      </c>
      <c r="C3877" s="7" t="n">
        <v>2000</v>
      </c>
    </row>
    <row r="3878" spans="1:19">
      <c r="A3878" t="s">
        <v>4</v>
      </c>
      <c r="B3878" s="4" t="s">
        <v>5</v>
      </c>
      <c r="C3878" s="4" t="s">
        <v>17</v>
      </c>
    </row>
    <row r="3879" spans="1:19">
      <c r="A3879" t="n">
        <v>34173</v>
      </c>
      <c r="B3879" s="13" t="n">
        <v>3</v>
      </c>
      <c r="C3879" s="12" t="n">
        <f t="normal" ca="1">A3657</f>
        <v>0</v>
      </c>
    </row>
    <row r="3880" spans="1:19">
      <c r="A3880" t="s">
        <v>4</v>
      </c>
      <c r="B3880" s="4" t="s">
        <v>5</v>
      </c>
    </row>
    <row r="3881" spans="1:19">
      <c r="A3881" t="n">
        <v>34178</v>
      </c>
      <c r="B3881" s="5" t="n">
        <v>1</v>
      </c>
    </row>
    <row r="3882" spans="1:19" s="3" customFormat="1" customHeight="0">
      <c r="A3882" s="3" t="s">
        <v>2</v>
      </c>
      <c r="B3882" s="3" t="s">
        <v>308</v>
      </c>
    </row>
    <row r="3883" spans="1:19">
      <c r="A3883" t="s">
        <v>4</v>
      </c>
      <c r="B3883" s="4" t="s">
        <v>5</v>
      </c>
      <c r="C3883" s="4" t="s">
        <v>7</v>
      </c>
      <c r="D3883" s="4" t="s">
        <v>13</v>
      </c>
      <c r="E3883" s="4" t="s">
        <v>7</v>
      </c>
      <c r="F3883" s="4" t="s">
        <v>17</v>
      </c>
    </row>
    <row r="3884" spans="1:19">
      <c r="A3884" t="n">
        <v>34180</v>
      </c>
      <c r="B3884" s="11" t="n">
        <v>5</v>
      </c>
      <c r="C3884" s="7" t="n">
        <v>0</v>
      </c>
      <c r="D3884" s="7" t="n">
        <v>1</v>
      </c>
      <c r="E3884" s="7" t="n">
        <v>1</v>
      </c>
      <c r="F3884" s="12" t="n">
        <f t="normal" ca="1">A4050</f>
        <v>0</v>
      </c>
    </row>
    <row r="3885" spans="1:19">
      <c r="A3885" t="s">
        <v>4</v>
      </c>
      <c r="B3885" s="4" t="s">
        <v>5</v>
      </c>
      <c r="C3885" s="4" t="s">
        <v>11</v>
      </c>
    </row>
    <row r="3886" spans="1:19">
      <c r="A3886" t="n">
        <v>34191</v>
      </c>
      <c r="B3886" s="25" t="n">
        <v>16</v>
      </c>
      <c r="C3886" s="7" t="n">
        <v>1000</v>
      </c>
    </row>
    <row r="3887" spans="1:19">
      <c r="A3887" t="s">
        <v>4</v>
      </c>
      <c r="B3887" s="4" t="s">
        <v>5</v>
      </c>
      <c r="C3887" s="4" t="s">
        <v>11</v>
      </c>
      <c r="D3887" s="4" t="s">
        <v>8</v>
      </c>
      <c r="E3887" s="4" t="s">
        <v>7</v>
      </c>
      <c r="F3887" s="4" t="s">
        <v>7</v>
      </c>
      <c r="G3887" s="4" t="s">
        <v>7</v>
      </c>
      <c r="H3887" s="4" t="s">
        <v>7</v>
      </c>
      <c r="I3887" s="4" t="s">
        <v>7</v>
      </c>
      <c r="J3887" s="4" t="s">
        <v>12</v>
      </c>
      <c r="K3887" s="4" t="s">
        <v>12</v>
      </c>
      <c r="L3887" s="4" t="s">
        <v>12</v>
      </c>
      <c r="M3887" s="4" t="s">
        <v>12</v>
      </c>
      <c r="N3887" s="4" t="s">
        <v>7</v>
      </c>
    </row>
    <row r="3888" spans="1:19">
      <c r="A3888" t="n">
        <v>34194</v>
      </c>
      <c r="B3888" s="35" t="n">
        <v>34</v>
      </c>
      <c r="C3888" s="7" t="n">
        <v>65534</v>
      </c>
      <c r="D3888" s="7" t="s">
        <v>290</v>
      </c>
      <c r="E3888" s="7" t="n">
        <v>0</v>
      </c>
      <c r="F3888" s="7" t="n">
        <v>0</v>
      </c>
      <c r="G3888" s="7" t="n">
        <v>0</v>
      </c>
      <c r="H3888" s="7" t="n">
        <v>0</v>
      </c>
      <c r="I3888" s="7" t="n">
        <v>0</v>
      </c>
      <c r="J3888" s="7" t="n">
        <v>0.200000002980232</v>
      </c>
      <c r="K3888" s="7" t="n">
        <v>-1</v>
      </c>
      <c r="L3888" s="7" t="n">
        <v>-1</v>
      </c>
      <c r="M3888" s="7" t="n">
        <v>-1</v>
      </c>
      <c r="N3888" s="7" t="n">
        <v>0</v>
      </c>
    </row>
    <row r="3889" spans="1:14">
      <c r="A3889" t="s">
        <v>4</v>
      </c>
      <c r="B3889" s="4" t="s">
        <v>5</v>
      </c>
      <c r="C3889" s="4" t="s">
        <v>11</v>
      </c>
      <c r="D3889" s="4" t="s">
        <v>7</v>
      </c>
      <c r="E3889" s="4" t="s">
        <v>8</v>
      </c>
      <c r="F3889" s="4" t="s">
        <v>12</v>
      </c>
      <c r="G3889" s="4" t="s">
        <v>12</v>
      </c>
      <c r="H3889" s="4" t="s">
        <v>12</v>
      </c>
    </row>
    <row r="3890" spans="1:14">
      <c r="A3890" t="n">
        <v>34230</v>
      </c>
      <c r="B3890" s="29" t="n">
        <v>48</v>
      </c>
      <c r="C3890" s="7" t="n">
        <v>118</v>
      </c>
      <c r="D3890" s="7" t="n">
        <v>0</v>
      </c>
      <c r="E3890" s="7" t="s">
        <v>154</v>
      </c>
      <c r="F3890" s="7" t="n">
        <v>-1</v>
      </c>
      <c r="G3890" s="7" t="n">
        <v>1</v>
      </c>
      <c r="H3890" s="7" t="n">
        <v>0</v>
      </c>
    </row>
    <row r="3891" spans="1:14">
      <c r="A3891" t="s">
        <v>4</v>
      </c>
      <c r="B3891" s="4" t="s">
        <v>5</v>
      </c>
      <c r="C3891" s="4" t="s">
        <v>11</v>
      </c>
      <c r="D3891" s="4" t="s">
        <v>7</v>
      </c>
      <c r="E3891" s="4" t="s">
        <v>8</v>
      </c>
      <c r="F3891" s="4" t="s">
        <v>12</v>
      </c>
      <c r="G3891" s="4" t="s">
        <v>12</v>
      </c>
      <c r="H3891" s="4" t="s">
        <v>12</v>
      </c>
    </row>
    <row r="3892" spans="1:14">
      <c r="A3892" t="n">
        <v>34259</v>
      </c>
      <c r="B3892" s="29" t="n">
        <v>48</v>
      </c>
      <c r="C3892" s="7" t="n">
        <v>95</v>
      </c>
      <c r="D3892" s="7" t="n">
        <v>0</v>
      </c>
      <c r="E3892" s="7" t="s">
        <v>154</v>
      </c>
      <c r="F3892" s="7" t="n">
        <v>-1</v>
      </c>
      <c r="G3892" s="7" t="n">
        <v>1</v>
      </c>
      <c r="H3892" s="7" t="n">
        <v>0</v>
      </c>
    </row>
    <row r="3893" spans="1:14">
      <c r="A3893" t="s">
        <v>4</v>
      </c>
      <c r="B3893" s="4" t="s">
        <v>5</v>
      </c>
      <c r="C3893" s="4" t="s">
        <v>11</v>
      </c>
      <c r="D3893" s="4" t="s">
        <v>11</v>
      </c>
      <c r="E3893" s="4" t="s">
        <v>12</v>
      </c>
      <c r="F3893" s="4" t="s">
        <v>12</v>
      </c>
      <c r="G3893" s="4" t="s">
        <v>12</v>
      </c>
      <c r="H3893" s="4" t="s">
        <v>12</v>
      </c>
      <c r="I3893" s="4" t="s">
        <v>7</v>
      </c>
      <c r="J3893" s="4" t="s">
        <v>11</v>
      </c>
    </row>
    <row r="3894" spans="1:14">
      <c r="A3894" t="n">
        <v>34288</v>
      </c>
      <c r="B3894" s="40" t="n">
        <v>55</v>
      </c>
      <c r="C3894" s="7" t="n">
        <v>95</v>
      </c>
      <c r="D3894" s="7" t="n">
        <v>65533</v>
      </c>
      <c r="E3894" s="7" t="n">
        <v>13.8199996948242</v>
      </c>
      <c r="F3894" s="7" t="n">
        <v>0</v>
      </c>
      <c r="G3894" s="7" t="n">
        <v>35.25</v>
      </c>
      <c r="H3894" s="7" t="n">
        <v>8</v>
      </c>
      <c r="I3894" s="7" t="n">
        <v>0</v>
      </c>
      <c r="J3894" s="7" t="n">
        <v>0</v>
      </c>
    </row>
    <row r="3895" spans="1:14">
      <c r="A3895" t="s">
        <v>4</v>
      </c>
      <c r="B3895" s="4" t="s">
        <v>5</v>
      </c>
      <c r="C3895" s="4" t="s">
        <v>11</v>
      </c>
      <c r="D3895" s="4" t="s">
        <v>11</v>
      </c>
      <c r="E3895" s="4" t="s">
        <v>12</v>
      </c>
      <c r="F3895" s="4" t="s">
        <v>12</v>
      </c>
      <c r="G3895" s="4" t="s">
        <v>12</v>
      </c>
      <c r="H3895" s="4" t="s">
        <v>12</v>
      </c>
      <c r="I3895" s="4" t="s">
        <v>7</v>
      </c>
      <c r="J3895" s="4" t="s">
        <v>11</v>
      </c>
    </row>
    <row r="3896" spans="1:14">
      <c r="A3896" t="n">
        <v>34312</v>
      </c>
      <c r="B3896" s="40" t="n">
        <v>55</v>
      </c>
      <c r="C3896" s="7" t="n">
        <v>118</v>
      </c>
      <c r="D3896" s="7" t="n">
        <v>65533</v>
      </c>
      <c r="E3896" s="7" t="n">
        <v>18.1399993896484</v>
      </c>
      <c r="F3896" s="7" t="n">
        <v>0</v>
      </c>
      <c r="G3896" s="7" t="n">
        <v>34.7599983215332</v>
      </c>
      <c r="H3896" s="7" t="n">
        <v>8</v>
      </c>
      <c r="I3896" s="7" t="n">
        <v>0</v>
      </c>
      <c r="J3896" s="7" t="n">
        <v>0</v>
      </c>
    </row>
    <row r="3897" spans="1:14">
      <c r="A3897" t="s">
        <v>4</v>
      </c>
      <c r="B3897" s="4" t="s">
        <v>5</v>
      </c>
      <c r="C3897" s="4" t="s">
        <v>11</v>
      </c>
      <c r="D3897" s="4" t="s">
        <v>7</v>
      </c>
    </row>
    <row r="3898" spans="1:14">
      <c r="A3898" t="n">
        <v>34336</v>
      </c>
      <c r="B3898" s="49" t="n">
        <v>56</v>
      </c>
      <c r="C3898" s="7" t="n">
        <v>95</v>
      </c>
      <c r="D3898" s="7" t="n">
        <v>0</v>
      </c>
    </row>
    <row r="3899" spans="1:14">
      <c r="A3899" t="s">
        <v>4</v>
      </c>
      <c r="B3899" s="4" t="s">
        <v>5</v>
      </c>
      <c r="C3899" s="4" t="s">
        <v>11</v>
      </c>
      <c r="D3899" s="4" t="s">
        <v>11</v>
      </c>
      <c r="E3899" s="4" t="s">
        <v>12</v>
      </c>
      <c r="F3899" s="4" t="s">
        <v>7</v>
      </c>
    </row>
    <row r="3900" spans="1:14">
      <c r="A3900" t="n">
        <v>34340</v>
      </c>
      <c r="B3900" s="61" t="n">
        <v>53</v>
      </c>
      <c r="C3900" s="7" t="n">
        <v>95</v>
      </c>
      <c r="D3900" s="7" t="n">
        <v>65534</v>
      </c>
      <c r="E3900" s="7" t="n">
        <v>10</v>
      </c>
      <c r="F3900" s="7" t="n">
        <v>1</v>
      </c>
    </row>
    <row r="3901" spans="1:14">
      <c r="A3901" t="s">
        <v>4</v>
      </c>
      <c r="B3901" s="4" t="s">
        <v>5</v>
      </c>
      <c r="C3901" s="4" t="s">
        <v>11</v>
      </c>
      <c r="D3901" s="4" t="s">
        <v>7</v>
      </c>
      <c r="E3901" s="4" t="s">
        <v>8</v>
      </c>
      <c r="F3901" s="4" t="s">
        <v>12</v>
      </c>
      <c r="G3901" s="4" t="s">
        <v>12</v>
      </c>
      <c r="H3901" s="4" t="s">
        <v>12</v>
      </c>
    </row>
    <row r="3902" spans="1:14">
      <c r="A3902" t="n">
        <v>34350</v>
      </c>
      <c r="B3902" s="29" t="n">
        <v>48</v>
      </c>
      <c r="C3902" s="7" t="n">
        <v>95</v>
      </c>
      <c r="D3902" s="7" t="n">
        <v>0</v>
      </c>
      <c r="E3902" s="7" t="s">
        <v>158</v>
      </c>
      <c r="F3902" s="7" t="n">
        <v>-1</v>
      </c>
      <c r="G3902" s="7" t="n">
        <v>1</v>
      </c>
      <c r="H3902" s="7" t="n">
        <v>0</v>
      </c>
    </row>
    <row r="3903" spans="1:14">
      <c r="A3903" t="s">
        <v>4</v>
      </c>
      <c r="B3903" s="4" t="s">
        <v>5</v>
      </c>
      <c r="C3903" s="4" t="s">
        <v>11</v>
      </c>
      <c r="D3903" s="4" t="s">
        <v>7</v>
      </c>
    </row>
    <row r="3904" spans="1:14">
      <c r="A3904" t="n">
        <v>34378</v>
      </c>
      <c r="B3904" s="49" t="n">
        <v>56</v>
      </c>
      <c r="C3904" s="7" t="n">
        <v>118</v>
      </c>
      <c r="D3904" s="7" t="n">
        <v>0</v>
      </c>
    </row>
    <row r="3905" spans="1:10">
      <c r="A3905" t="s">
        <v>4</v>
      </c>
      <c r="B3905" s="4" t="s">
        <v>5</v>
      </c>
      <c r="C3905" s="4" t="s">
        <v>11</v>
      </c>
      <c r="D3905" s="4" t="s">
        <v>11</v>
      </c>
      <c r="E3905" s="4" t="s">
        <v>12</v>
      </c>
      <c r="F3905" s="4" t="s">
        <v>7</v>
      </c>
    </row>
    <row r="3906" spans="1:10">
      <c r="A3906" t="n">
        <v>34382</v>
      </c>
      <c r="B3906" s="61" t="n">
        <v>53</v>
      </c>
      <c r="C3906" s="7" t="n">
        <v>118</v>
      </c>
      <c r="D3906" s="7" t="n">
        <v>65534</v>
      </c>
      <c r="E3906" s="7" t="n">
        <v>10</v>
      </c>
      <c r="F3906" s="7" t="n">
        <v>1</v>
      </c>
    </row>
    <row r="3907" spans="1:10">
      <c r="A3907" t="s">
        <v>4</v>
      </c>
      <c r="B3907" s="4" t="s">
        <v>5</v>
      </c>
      <c r="C3907" s="4" t="s">
        <v>11</v>
      </c>
      <c r="D3907" s="4" t="s">
        <v>7</v>
      </c>
      <c r="E3907" s="4" t="s">
        <v>8</v>
      </c>
      <c r="F3907" s="4" t="s">
        <v>12</v>
      </c>
      <c r="G3907" s="4" t="s">
        <v>12</v>
      </c>
      <c r="H3907" s="4" t="s">
        <v>12</v>
      </c>
    </row>
    <row r="3908" spans="1:10">
      <c r="A3908" t="n">
        <v>34392</v>
      </c>
      <c r="B3908" s="29" t="n">
        <v>48</v>
      </c>
      <c r="C3908" s="7" t="n">
        <v>118</v>
      </c>
      <c r="D3908" s="7" t="n">
        <v>0</v>
      </c>
      <c r="E3908" s="7" t="s">
        <v>158</v>
      </c>
      <c r="F3908" s="7" t="n">
        <v>-1</v>
      </c>
      <c r="G3908" s="7" t="n">
        <v>1</v>
      </c>
      <c r="H3908" s="7" t="n">
        <v>0</v>
      </c>
    </row>
    <row r="3909" spans="1:10">
      <c r="A3909" t="s">
        <v>4</v>
      </c>
      <c r="B3909" s="4" t="s">
        <v>5</v>
      </c>
      <c r="C3909" s="4" t="s">
        <v>11</v>
      </c>
    </row>
    <row r="3910" spans="1:10">
      <c r="A3910" t="n">
        <v>34420</v>
      </c>
      <c r="B3910" s="25" t="n">
        <v>16</v>
      </c>
      <c r="C3910" s="7" t="n">
        <v>300</v>
      </c>
    </row>
    <row r="3911" spans="1:10">
      <c r="A3911" t="s">
        <v>4</v>
      </c>
      <c r="B3911" s="4" t="s">
        <v>5</v>
      </c>
      <c r="C3911" s="4" t="s">
        <v>7</v>
      </c>
      <c r="D3911" s="4" t="s">
        <v>11</v>
      </c>
      <c r="E3911" s="4" t="s">
        <v>11</v>
      </c>
      <c r="F3911" s="4" t="s">
        <v>11</v>
      </c>
      <c r="G3911" s="4" t="s">
        <v>11</v>
      </c>
      <c r="H3911" s="4" t="s">
        <v>11</v>
      </c>
      <c r="I3911" s="4" t="s">
        <v>8</v>
      </c>
      <c r="J3911" s="4" t="s">
        <v>12</v>
      </c>
      <c r="K3911" s="4" t="s">
        <v>12</v>
      </c>
      <c r="L3911" s="4" t="s">
        <v>12</v>
      </c>
      <c r="M3911" s="4" t="s">
        <v>13</v>
      </c>
      <c r="N3911" s="4" t="s">
        <v>13</v>
      </c>
      <c r="O3911" s="4" t="s">
        <v>12</v>
      </c>
      <c r="P3911" s="4" t="s">
        <v>12</v>
      </c>
      <c r="Q3911" s="4" t="s">
        <v>12</v>
      </c>
      <c r="R3911" s="4" t="s">
        <v>12</v>
      </c>
      <c r="S3911" s="4" t="s">
        <v>7</v>
      </c>
    </row>
    <row r="3912" spans="1:10">
      <c r="A3912" t="n">
        <v>34423</v>
      </c>
      <c r="B3912" s="26" t="n">
        <v>39</v>
      </c>
      <c r="C3912" s="7" t="n">
        <v>12</v>
      </c>
      <c r="D3912" s="7" t="n">
        <v>65534</v>
      </c>
      <c r="E3912" s="7" t="n">
        <v>215</v>
      </c>
      <c r="F3912" s="7" t="n">
        <v>0</v>
      </c>
      <c r="G3912" s="7" t="n">
        <v>65534</v>
      </c>
      <c r="H3912" s="7" t="n">
        <v>3</v>
      </c>
      <c r="I3912" s="7" t="s">
        <v>14</v>
      </c>
      <c r="J3912" s="7" t="n">
        <v>0</v>
      </c>
      <c r="K3912" s="7" t="n">
        <v>0.00999999977648258</v>
      </c>
      <c r="L3912" s="7" t="n">
        <v>4</v>
      </c>
      <c r="M3912" s="7" t="n">
        <v>0</v>
      </c>
      <c r="N3912" s="7" t="n">
        <v>0</v>
      </c>
      <c r="O3912" s="7" t="n">
        <v>0</v>
      </c>
      <c r="P3912" s="7" t="n">
        <v>1</v>
      </c>
      <c r="Q3912" s="7" t="n">
        <v>1</v>
      </c>
      <c r="R3912" s="7" t="n">
        <v>1</v>
      </c>
      <c r="S3912" s="7" t="n">
        <v>255</v>
      </c>
    </row>
    <row r="3913" spans="1:10">
      <c r="A3913" t="s">
        <v>4</v>
      </c>
      <c r="B3913" s="4" t="s">
        <v>5</v>
      </c>
      <c r="C3913" s="4" t="s">
        <v>11</v>
      </c>
    </row>
    <row r="3914" spans="1:10">
      <c r="A3914" t="n">
        <v>34473</v>
      </c>
      <c r="B3914" s="25" t="n">
        <v>16</v>
      </c>
      <c r="C3914" s="7" t="n">
        <v>500</v>
      </c>
    </row>
    <row r="3915" spans="1:10">
      <c r="A3915" t="s">
        <v>4</v>
      </c>
      <c r="B3915" s="4" t="s">
        <v>5</v>
      </c>
      <c r="C3915" s="4" t="s">
        <v>7</v>
      </c>
      <c r="D3915" s="4" t="s">
        <v>11</v>
      </c>
      <c r="E3915" s="4" t="s">
        <v>11</v>
      </c>
      <c r="F3915" s="4" t="s">
        <v>11</v>
      </c>
      <c r="G3915" s="4" t="s">
        <v>11</v>
      </c>
      <c r="H3915" s="4" t="s">
        <v>11</v>
      </c>
      <c r="I3915" s="4" t="s">
        <v>8</v>
      </c>
      <c r="J3915" s="4" t="s">
        <v>12</v>
      </c>
      <c r="K3915" s="4" t="s">
        <v>12</v>
      </c>
      <c r="L3915" s="4" t="s">
        <v>12</v>
      </c>
      <c r="M3915" s="4" t="s">
        <v>13</v>
      </c>
      <c r="N3915" s="4" t="s">
        <v>13</v>
      </c>
      <c r="O3915" s="4" t="s">
        <v>12</v>
      </c>
      <c r="P3915" s="4" t="s">
        <v>12</v>
      </c>
      <c r="Q3915" s="4" t="s">
        <v>12</v>
      </c>
      <c r="R3915" s="4" t="s">
        <v>12</v>
      </c>
      <c r="S3915" s="4" t="s">
        <v>7</v>
      </c>
    </row>
    <row r="3916" spans="1:10">
      <c r="A3916" t="n">
        <v>34476</v>
      </c>
      <c r="B3916" s="26" t="n">
        <v>39</v>
      </c>
      <c r="C3916" s="7" t="n">
        <v>12</v>
      </c>
      <c r="D3916" s="7" t="n">
        <v>118</v>
      </c>
      <c r="E3916" s="7" t="n">
        <v>212</v>
      </c>
      <c r="F3916" s="7" t="n">
        <v>0</v>
      </c>
      <c r="G3916" s="7" t="n">
        <v>118</v>
      </c>
      <c r="H3916" s="7" t="n">
        <v>12</v>
      </c>
      <c r="I3916" s="7" t="s">
        <v>14</v>
      </c>
      <c r="J3916" s="7" t="n">
        <v>0</v>
      </c>
      <c r="K3916" s="7" t="n">
        <v>1</v>
      </c>
      <c r="L3916" s="7" t="n">
        <v>1.10000002384186</v>
      </c>
      <c r="M3916" s="7" t="n">
        <v>0</v>
      </c>
      <c r="N3916" s="7" t="n">
        <v>0</v>
      </c>
      <c r="O3916" s="7" t="n">
        <v>0</v>
      </c>
      <c r="P3916" s="7" t="n">
        <v>1</v>
      </c>
      <c r="Q3916" s="7" t="n">
        <v>1</v>
      </c>
      <c r="R3916" s="7" t="n">
        <v>1</v>
      </c>
      <c r="S3916" s="7" t="n">
        <v>255</v>
      </c>
    </row>
    <row r="3917" spans="1:10">
      <c r="A3917" t="s">
        <v>4</v>
      </c>
      <c r="B3917" s="4" t="s">
        <v>5</v>
      </c>
      <c r="C3917" s="4" t="s">
        <v>11</v>
      </c>
      <c r="D3917" s="4" t="s">
        <v>7</v>
      </c>
      <c r="E3917" s="4" t="s">
        <v>8</v>
      </c>
      <c r="F3917" s="4" t="s">
        <v>12</v>
      </c>
      <c r="G3917" s="4" t="s">
        <v>12</v>
      </c>
      <c r="H3917" s="4" t="s">
        <v>12</v>
      </c>
    </row>
    <row r="3918" spans="1:10">
      <c r="A3918" t="n">
        <v>34526</v>
      </c>
      <c r="B3918" s="29" t="n">
        <v>48</v>
      </c>
      <c r="C3918" s="7" t="n">
        <v>65534</v>
      </c>
      <c r="D3918" s="7" t="n">
        <v>0</v>
      </c>
      <c r="E3918" s="7" t="s">
        <v>292</v>
      </c>
      <c r="F3918" s="7" t="n">
        <v>0.100000001490116</v>
      </c>
      <c r="G3918" s="7" t="n">
        <v>1</v>
      </c>
      <c r="H3918" s="7" t="n">
        <v>0</v>
      </c>
    </row>
    <row r="3919" spans="1:10">
      <c r="A3919" t="s">
        <v>4</v>
      </c>
      <c r="B3919" s="4" t="s">
        <v>5</v>
      </c>
      <c r="C3919" s="4" t="s">
        <v>11</v>
      </c>
    </row>
    <row r="3920" spans="1:10">
      <c r="A3920" t="n">
        <v>34553</v>
      </c>
      <c r="B3920" s="25" t="n">
        <v>16</v>
      </c>
      <c r="C3920" s="7" t="n">
        <v>800</v>
      </c>
    </row>
    <row r="3921" spans="1:19">
      <c r="A3921" t="s">
        <v>4</v>
      </c>
      <c r="B3921" s="4" t="s">
        <v>5</v>
      </c>
      <c r="C3921" s="4" t="s">
        <v>7</v>
      </c>
      <c r="D3921" s="4" t="s">
        <v>11</v>
      </c>
      <c r="E3921" s="4" t="s">
        <v>11</v>
      </c>
      <c r="F3921" s="4" t="s">
        <v>11</v>
      </c>
      <c r="G3921" s="4" t="s">
        <v>11</v>
      </c>
      <c r="H3921" s="4" t="s">
        <v>11</v>
      </c>
      <c r="I3921" s="4" t="s">
        <v>8</v>
      </c>
      <c r="J3921" s="4" t="s">
        <v>12</v>
      </c>
      <c r="K3921" s="4" t="s">
        <v>12</v>
      </c>
      <c r="L3921" s="4" t="s">
        <v>12</v>
      </c>
      <c r="M3921" s="4" t="s">
        <v>13</v>
      </c>
      <c r="N3921" s="4" t="s">
        <v>13</v>
      </c>
      <c r="O3921" s="4" t="s">
        <v>12</v>
      </c>
      <c r="P3921" s="4" t="s">
        <v>12</v>
      </c>
      <c r="Q3921" s="4" t="s">
        <v>12</v>
      </c>
      <c r="R3921" s="4" t="s">
        <v>12</v>
      </c>
      <c r="S3921" s="4" t="s">
        <v>7</v>
      </c>
    </row>
    <row r="3922" spans="1:19">
      <c r="A3922" t="n">
        <v>34556</v>
      </c>
      <c r="B3922" s="26" t="n">
        <v>39</v>
      </c>
      <c r="C3922" s="7" t="n">
        <v>12</v>
      </c>
      <c r="D3922" s="7" t="n">
        <v>95</v>
      </c>
      <c r="E3922" s="7" t="n">
        <v>212</v>
      </c>
      <c r="F3922" s="7" t="n">
        <v>0</v>
      </c>
      <c r="G3922" s="7" t="n">
        <v>95</v>
      </c>
      <c r="H3922" s="7" t="n">
        <v>12</v>
      </c>
      <c r="I3922" s="7" t="s">
        <v>14</v>
      </c>
      <c r="J3922" s="7" t="n">
        <v>0</v>
      </c>
      <c r="K3922" s="7" t="n">
        <v>1</v>
      </c>
      <c r="L3922" s="7" t="n">
        <v>1.10000002384186</v>
      </c>
      <c r="M3922" s="7" t="n">
        <v>0</v>
      </c>
      <c r="N3922" s="7" t="n">
        <v>0</v>
      </c>
      <c r="O3922" s="7" t="n">
        <v>0</v>
      </c>
      <c r="P3922" s="7" t="n">
        <v>1</v>
      </c>
      <c r="Q3922" s="7" t="n">
        <v>1</v>
      </c>
      <c r="R3922" s="7" t="n">
        <v>1</v>
      </c>
      <c r="S3922" s="7" t="n">
        <v>255</v>
      </c>
    </row>
    <row r="3923" spans="1:19">
      <c r="A3923" t="s">
        <v>4</v>
      </c>
      <c r="B3923" s="4" t="s">
        <v>5</v>
      </c>
      <c r="C3923" s="4" t="s">
        <v>11</v>
      </c>
      <c r="D3923" s="4" t="s">
        <v>7</v>
      </c>
      <c r="E3923" s="4" t="s">
        <v>8</v>
      </c>
      <c r="F3923" s="4" t="s">
        <v>12</v>
      </c>
      <c r="G3923" s="4" t="s">
        <v>12</v>
      </c>
      <c r="H3923" s="4" t="s">
        <v>12</v>
      </c>
    </row>
    <row r="3924" spans="1:19">
      <c r="A3924" t="n">
        <v>34606</v>
      </c>
      <c r="B3924" s="29" t="n">
        <v>48</v>
      </c>
      <c r="C3924" s="7" t="n">
        <v>65534</v>
      </c>
      <c r="D3924" s="7" t="n">
        <v>0</v>
      </c>
      <c r="E3924" s="7" t="s">
        <v>293</v>
      </c>
      <c r="F3924" s="7" t="n">
        <v>0.100000001490116</v>
      </c>
      <c r="G3924" s="7" t="n">
        <v>1</v>
      </c>
      <c r="H3924" s="7" t="n">
        <v>0</v>
      </c>
    </row>
    <row r="3925" spans="1:19">
      <c r="A3925" t="s">
        <v>4</v>
      </c>
      <c r="B3925" s="4" t="s">
        <v>5</v>
      </c>
      <c r="C3925" s="4" t="s">
        <v>11</v>
      </c>
      <c r="D3925" s="4" t="s">
        <v>8</v>
      </c>
      <c r="E3925" s="4" t="s">
        <v>7</v>
      </c>
      <c r="F3925" s="4" t="s">
        <v>7</v>
      </c>
      <c r="G3925" s="4" t="s">
        <v>7</v>
      </c>
      <c r="H3925" s="4" t="s">
        <v>7</v>
      </c>
      <c r="I3925" s="4" t="s">
        <v>7</v>
      </c>
      <c r="J3925" s="4" t="s">
        <v>12</v>
      </c>
      <c r="K3925" s="4" t="s">
        <v>12</v>
      </c>
      <c r="L3925" s="4" t="s">
        <v>12</v>
      </c>
      <c r="M3925" s="4" t="s">
        <v>12</v>
      </c>
      <c r="N3925" s="4" t="s">
        <v>7</v>
      </c>
    </row>
    <row r="3926" spans="1:19">
      <c r="A3926" t="n">
        <v>34633</v>
      </c>
      <c r="B3926" s="35" t="n">
        <v>34</v>
      </c>
      <c r="C3926" s="7" t="n">
        <v>65534</v>
      </c>
      <c r="D3926" s="7" t="s">
        <v>290</v>
      </c>
      <c r="E3926" s="7" t="n">
        <v>0</v>
      </c>
      <c r="F3926" s="7" t="n">
        <v>0</v>
      </c>
      <c r="G3926" s="7" t="n">
        <v>0</v>
      </c>
      <c r="H3926" s="7" t="n">
        <v>0</v>
      </c>
      <c r="I3926" s="7" t="n">
        <v>0</v>
      </c>
      <c r="J3926" s="7" t="n">
        <v>0.200000002980232</v>
      </c>
      <c r="K3926" s="7" t="n">
        <v>-1</v>
      </c>
      <c r="L3926" s="7" t="n">
        <v>-1</v>
      </c>
      <c r="M3926" s="7" t="n">
        <v>-1</v>
      </c>
      <c r="N3926" s="7" t="n">
        <v>0</v>
      </c>
    </row>
    <row r="3927" spans="1:19">
      <c r="A3927" t="s">
        <v>4</v>
      </c>
      <c r="B3927" s="4" t="s">
        <v>5</v>
      </c>
      <c r="C3927" s="4" t="s">
        <v>11</v>
      </c>
      <c r="D3927" s="4" t="s">
        <v>7</v>
      </c>
    </row>
    <row r="3928" spans="1:19">
      <c r="A3928" t="n">
        <v>34669</v>
      </c>
      <c r="B3928" s="52" t="n">
        <v>21</v>
      </c>
      <c r="C3928" s="7" t="n">
        <v>118</v>
      </c>
      <c r="D3928" s="7" t="n">
        <v>0</v>
      </c>
    </row>
    <row r="3929" spans="1:19">
      <c r="A3929" t="s">
        <v>4</v>
      </c>
      <c r="B3929" s="4" t="s">
        <v>5</v>
      </c>
      <c r="C3929" s="4" t="s">
        <v>11</v>
      </c>
      <c r="D3929" s="4" t="s">
        <v>7</v>
      </c>
    </row>
    <row r="3930" spans="1:19">
      <c r="A3930" t="n">
        <v>34673</v>
      </c>
      <c r="B3930" s="52" t="n">
        <v>21</v>
      </c>
      <c r="C3930" s="7" t="n">
        <v>95</v>
      </c>
      <c r="D3930" s="7" t="n">
        <v>0</v>
      </c>
    </row>
    <row r="3931" spans="1:19">
      <c r="A3931" t="s">
        <v>4</v>
      </c>
      <c r="B3931" s="4" t="s">
        <v>5</v>
      </c>
      <c r="C3931" s="4" t="s">
        <v>11</v>
      </c>
      <c r="D3931" s="4" t="s">
        <v>7</v>
      </c>
      <c r="E3931" s="4" t="s">
        <v>8</v>
      </c>
      <c r="F3931" s="4" t="s">
        <v>12</v>
      </c>
      <c r="G3931" s="4" t="s">
        <v>12</v>
      </c>
      <c r="H3931" s="4" t="s">
        <v>12</v>
      </c>
    </row>
    <row r="3932" spans="1:19">
      <c r="A3932" t="n">
        <v>34677</v>
      </c>
      <c r="B3932" s="29" t="n">
        <v>48</v>
      </c>
      <c r="C3932" s="7" t="n">
        <v>118</v>
      </c>
      <c r="D3932" s="7" t="n">
        <v>0</v>
      </c>
      <c r="E3932" s="7" t="s">
        <v>154</v>
      </c>
      <c r="F3932" s="7" t="n">
        <v>-1</v>
      </c>
      <c r="G3932" s="7" t="n">
        <v>1</v>
      </c>
      <c r="H3932" s="7" t="n">
        <v>0</v>
      </c>
    </row>
    <row r="3933" spans="1:19">
      <c r="A3933" t="s">
        <v>4</v>
      </c>
      <c r="B3933" s="4" t="s">
        <v>5</v>
      </c>
      <c r="C3933" s="4" t="s">
        <v>11</v>
      </c>
      <c r="D3933" s="4" t="s">
        <v>7</v>
      </c>
      <c r="E3933" s="4" t="s">
        <v>8</v>
      </c>
      <c r="F3933" s="4" t="s">
        <v>12</v>
      </c>
      <c r="G3933" s="4" t="s">
        <v>12</v>
      </c>
      <c r="H3933" s="4" t="s">
        <v>12</v>
      </c>
    </row>
    <row r="3934" spans="1:19">
      <c r="A3934" t="n">
        <v>34706</v>
      </c>
      <c r="B3934" s="29" t="n">
        <v>48</v>
      </c>
      <c r="C3934" s="7" t="n">
        <v>95</v>
      </c>
      <c r="D3934" s="7" t="n">
        <v>0</v>
      </c>
      <c r="E3934" s="7" t="s">
        <v>154</v>
      </c>
      <c r="F3934" s="7" t="n">
        <v>-1</v>
      </c>
      <c r="G3934" s="7" t="n">
        <v>1</v>
      </c>
      <c r="H3934" s="7" t="n">
        <v>0</v>
      </c>
    </row>
    <row r="3935" spans="1:19">
      <c r="A3935" t="s">
        <v>4</v>
      </c>
      <c r="B3935" s="4" t="s">
        <v>5</v>
      </c>
      <c r="C3935" s="4" t="s">
        <v>11</v>
      </c>
      <c r="D3935" s="4" t="s">
        <v>11</v>
      </c>
      <c r="E3935" s="4" t="s">
        <v>12</v>
      </c>
      <c r="F3935" s="4" t="s">
        <v>12</v>
      </c>
      <c r="G3935" s="4" t="s">
        <v>12</v>
      </c>
      <c r="H3935" s="4" t="s">
        <v>12</v>
      </c>
      <c r="I3935" s="4" t="s">
        <v>7</v>
      </c>
      <c r="J3935" s="4" t="s">
        <v>11</v>
      </c>
    </row>
    <row r="3936" spans="1:19">
      <c r="A3936" t="n">
        <v>34735</v>
      </c>
      <c r="B3936" s="40" t="n">
        <v>55</v>
      </c>
      <c r="C3936" s="7" t="n">
        <v>95</v>
      </c>
      <c r="D3936" s="7" t="n">
        <v>65533</v>
      </c>
      <c r="E3936" s="7" t="n">
        <v>13.8199996948242</v>
      </c>
      <c r="F3936" s="7" t="n">
        <v>0</v>
      </c>
      <c r="G3936" s="7" t="n">
        <v>35.25</v>
      </c>
      <c r="H3936" s="7" t="n">
        <v>8</v>
      </c>
      <c r="I3936" s="7" t="n">
        <v>0</v>
      </c>
      <c r="J3936" s="7" t="n">
        <v>0</v>
      </c>
    </row>
    <row r="3937" spans="1:19">
      <c r="A3937" t="s">
        <v>4</v>
      </c>
      <c r="B3937" s="4" t="s">
        <v>5</v>
      </c>
      <c r="C3937" s="4" t="s">
        <v>11</v>
      </c>
      <c r="D3937" s="4" t="s">
        <v>11</v>
      </c>
      <c r="E3937" s="4" t="s">
        <v>12</v>
      </c>
      <c r="F3937" s="4" t="s">
        <v>12</v>
      </c>
      <c r="G3937" s="4" t="s">
        <v>12</v>
      </c>
      <c r="H3937" s="4" t="s">
        <v>12</v>
      </c>
      <c r="I3937" s="4" t="s">
        <v>7</v>
      </c>
      <c r="J3937" s="4" t="s">
        <v>11</v>
      </c>
    </row>
    <row r="3938" spans="1:19">
      <c r="A3938" t="n">
        <v>34759</v>
      </c>
      <c r="B3938" s="40" t="n">
        <v>55</v>
      </c>
      <c r="C3938" s="7" t="n">
        <v>118</v>
      </c>
      <c r="D3938" s="7" t="n">
        <v>65533</v>
      </c>
      <c r="E3938" s="7" t="n">
        <v>18.1399993896484</v>
      </c>
      <c r="F3938" s="7" t="n">
        <v>0</v>
      </c>
      <c r="G3938" s="7" t="n">
        <v>34.7599983215332</v>
      </c>
      <c r="H3938" s="7" t="n">
        <v>8</v>
      </c>
      <c r="I3938" s="7" t="n">
        <v>0</v>
      </c>
      <c r="J3938" s="7" t="n">
        <v>0</v>
      </c>
    </row>
    <row r="3939" spans="1:19">
      <c r="A3939" t="s">
        <v>4</v>
      </c>
      <c r="B3939" s="4" t="s">
        <v>5</v>
      </c>
      <c r="C3939" s="4" t="s">
        <v>11</v>
      </c>
      <c r="D3939" s="4" t="s">
        <v>7</v>
      </c>
    </row>
    <row r="3940" spans="1:19">
      <c r="A3940" t="n">
        <v>34783</v>
      </c>
      <c r="B3940" s="49" t="n">
        <v>56</v>
      </c>
      <c r="C3940" s="7" t="n">
        <v>95</v>
      </c>
      <c r="D3940" s="7" t="n">
        <v>0</v>
      </c>
    </row>
    <row r="3941" spans="1:19">
      <c r="A3941" t="s">
        <v>4</v>
      </c>
      <c r="B3941" s="4" t="s">
        <v>5</v>
      </c>
      <c r="C3941" s="4" t="s">
        <v>11</v>
      </c>
      <c r="D3941" s="4" t="s">
        <v>11</v>
      </c>
      <c r="E3941" s="4" t="s">
        <v>12</v>
      </c>
      <c r="F3941" s="4" t="s">
        <v>7</v>
      </c>
    </row>
    <row r="3942" spans="1:19">
      <c r="A3942" t="n">
        <v>34787</v>
      </c>
      <c r="B3942" s="61" t="n">
        <v>53</v>
      </c>
      <c r="C3942" s="7" t="n">
        <v>95</v>
      </c>
      <c r="D3942" s="7" t="n">
        <v>65534</v>
      </c>
      <c r="E3942" s="7" t="n">
        <v>10</v>
      </c>
      <c r="F3942" s="7" t="n">
        <v>1</v>
      </c>
    </row>
    <row r="3943" spans="1:19">
      <c r="A3943" t="s">
        <v>4</v>
      </c>
      <c r="B3943" s="4" t="s">
        <v>5</v>
      </c>
      <c r="C3943" s="4" t="s">
        <v>11</v>
      </c>
      <c r="D3943" s="4" t="s">
        <v>7</v>
      </c>
      <c r="E3943" s="4" t="s">
        <v>8</v>
      </c>
      <c r="F3943" s="4" t="s">
        <v>12</v>
      </c>
      <c r="G3943" s="4" t="s">
        <v>12</v>
      </c>
      <c r="H3943" s="4" t="s">
        <v>12</v>
      </c>
    </row>
    <row r="3944" spans="1:19">
      <c r="A3944" t="n">
        <v>34797</v>
      </c>
      <c r="B3944" s="29" t="n">
        <v>48</v>
      </c>
      <c r="C3944" s="7" t="n">
        <v>95</v>
      </c>
      <c r="D3944" s="7" t="n">
        <v>0</v>
      </c>
      <c r="E3944" s="7" t="s">
        <v>158</v>
      </c>
      <c r="F3944" s="7" t="n">
        <v>-1</v>
      </c>
      <c r="G3944" s="7" t="n">
        <v>1</v>
      </c>
      <c r="H3944" s="7" t="n">
        <v>0</v>
      </c>
    </row>
    <row r="3945" spans="1:19">
      <c r="A3945" t="s">
        <v>4</v>
      </c>
      <c r="B3945" s="4" t="s">
        <v>5</v>
      </c>
      <c r="C3945" s="4" t="s">
        <v>11</v>
      </c>
      <c r="D3945" s="4" t="s">
        <v>7</v>
      </c>
      <c r="E3945" s="4" t="s">
        <v>8</v>
      </c>
      <c r="F3945" s="4" t="s">
        <v>12</v>
      </c>
      <c r="G3945" s="4" t="s">
        <v>12</v>
      </c>
      <c r="H3945" s="4" t="s">
        <v>12</v>
      </c>
    </row>
    <row r="3946" spans="1:19">
      <c r="A3946" t="n">
        <v>34825</v>
      </c>
      <c r="B3946" s="29" t="n">
        <v>48</v>
      </c>
      <c r="C3946" s="7" t="n">
        <v>65534</v>
      </c>
      <c r="D3946" s="7" t="n">
        <v>0</v>
      </c>
      <c r="E3946" s="7" t="s">
        <v>289</v>
      </c>
      <c r="F3946" s="7" t="n">
        <v>0.100000001490116</v>
      </c>
      <c r="G3946" s="7" t="n">
        <v>1</v>
      </c>
      <c r="H3946" s="7" t="n">
        <v>0</v>
      </c>
    </row>
    <row r="3947" spans="1:19">
      <c r="A3947" t="s">
        <v>4</v>
      </c>
      <c r="B3947" s="4" t="s">
        <v>5</v>
      </c>
      <c r="C3947" s="4" t="s">
        <v>11</v>
      </c>
      <c r="D3947" s="4" t="s">
        <v>7</v>
      </c>
    </row>
    <row r="3948" spans="1:19">
      <c r="A3948" t="n">
        <v>34852</v>
      </c>
      <c r="B3948" s="49" t="n">
        <v>56</v>
      </c>
      <c r="C3948" s="7" t="n">
        <v>118</v>
      </c>
      <c r="D3948" s="7" t="n">
        <v>0</v>
      </c>
    </row>
    <row r="3949" spans="1:19">
      <c r="A3949" t="s">
        <v>4</v>
      </c>
      <c r="B3949" s="4" t="s">
        <v>5</v>
      </c>
      <c r="C3949" s="4" t="s">
        <v>11</v>
      </c>
      <c r="D3949" s="4" t="s">
        <v>11</v>
      </c>
      <c r="E3949" s="4" t="s">
        <v>12</v>
      </c>
      <c r="F3949" s="4" t="s">
        <v>7</v>
      </c>
    </row>
    <row r="3950" spans="1:19">
      <c r="A3950" t="n">
        <v>34856</v>
      </c>
      <c r="B3950" s="61" t="n">
        <v>53</v>
      </c>
      <c r="C3950" s="7" t="n">
        <v>118</v>
      </c>
      <c r="D3950" s="7" t="n">
        <v>65534</v>
      </c>
      <c r="E3950" s="7" t="n">
        <v>10</v>
      </c>
      <c r="F3950" s="7" t="n">
        <v>1</v>
      </c>
    </row>
    <row r="3951" spans="1:19">
      <c r="A3951" t="s">
        <v>4</v>
      </c>
      <c r="B3951" s="4" t="s">
        <v>5</v>
      </c>
      <c r="C3951" s="4" t="s">
        <v>11</v>
      </c>
      <c r="D3951" s="4" t="s">
        <v>7</v>
      </c>
      <c r="E3951" s="4" t="s">
        <v>8</v>
      </c>
      <c r="F3951" s="4" t="s">
        <v>12</v>
      </c>
      <c r="G3951" s="4" t="s">
        <v>12</v>
      </c>
      <c r="H3951" s="4" t="s">
        <v>12</v>
      </c>
    </row>
    <row r="3952" spans="1:19">
      <c r="A3952" t="n">
        <v>34866</v>
      </c>
      <c r="B3952" s="29" t="n">
        <v>48</v>
      </c>
      <c r="C3952" s="7" t="n">
        <v>118</v>
      </c>
      <c r="D3952" s="7" t="n">
        <v>0</v>
      </c>
      <c r="E3952" s="7" t="s">
        <v>158</v>
      </c>
      <c r="F3952" s="7" t="n">
        <v>-1</v>
      </c>
      <c r="G3952" s="7" t="n">
        <v>1</v>
      </c>
      <c r="H3952" s="7" t="n">
        <v>0</v>
      </c>
    </row>
    <row r="3953" spans="1:10">
      <c r="A3953" t="s">
        <v>4</v>
      </c>
      <c r="B3953" s="4" t="s">
        <v>5</v>
      </c>
      <c r="C3953" s="4" t="s">
        <v>11</v>
      </c>
      <c r="D3953" s="4" t="s">
        <v>7</v>
      </c>
      <c r="E3953" s="4" t="s">
        <v>8</v>
      </c>
      <c r="F3953" s="4" t="s">
        <v>12</v>
      </c>
      <c r="G3953" s="4" t="s">
        <v>12</v>
      </c>
      <c r="H3953" s="4" t="s">
        <v>12</v>
      </c>
    </row>
    <row r="3954" spans="1:10">
      <c r="A3954" t="n">
        <v>34894</v>
      </c>
      <c r="B3954" s="29" t="n">
        <v>48</v>
      </c>
      <c r="C3954" s="7" t="n">
        <v>65534</v>
      </c>
      <c r="D3954" s="7" t="n">
        <v>0</v>
      </c>
      <c r="E3954" s="7" t="s">
        <v>292</v>
      </c>
      <c r="F3954" s="7" t="n">
        <v>0.100000001490116</v>
      </c>
      <c r="G3954" s="7" t="n">
        <v>1</v>
      </c>
      <c r="H3954" s="7" t="n">
        <v>0</v>
      </c>
    </row>
    <row r="3955" spans="1:10">
      <c r="A3955" t="s">
        <v>4</v>
      </c>
      <c r="B3955" s="4" t="s">
        <v>5</v>
      </c>
      <c r="C3955" s="4" t="s">
        <v>11</v>
      </c>
    </row>
    <row r="3956" spans="1:10">
      <c r="A3956" t="n">
        <v>34921</v>
      </c>
      <c r="B3956" s="25" t="n">
        <v>16</v>
      </c>
      <c r="C3956" s="7" t="n">
        <v>300</v>
      </c>
    </row>
    <row r="3957" spans="1:10">
      <c r="A3957" t="s">
        <v>4</v>
      </c>
      <c r="B3957" s="4" t="s">
        <v>5</v>
      </c>
      <c r="C3957" s="4" t="s">
        <v>7</v>
      </c>
      <c r="D3957" s="4" t="s">
        <v>11</v>
      </c>
      <c r="E3957" s="4" t="s">
        <v>11</v>
      </c>
      <c r="F3957" s="4" t="s">
        <v>11</v>
      </c>
      <c r="G3957" s="4" t="s">
        <v>11</v>
      </c>
      <c r="H3957" s="4" t="s">
        <v>11</v>
      </c>
      <c r="I3957" s="4" t="s">
        <v>8</v>
      </c>
      <c r="J3957" s="4" t="s">
        <v>12</v>
      </c>
      <c r="K3957" s="4" t="s">
        <v>12</v>
      </c>
      <c r="L3957" s="4" t="s">
        <v>12</v>
      </c>
      <c r="M3957" s="4" t="s">
        <v>13</v>
      </c>
      <c r="N3957" s="4" t="s">
        <v>13</v>
      </c>
      <c r="O3957" s="4" t="s">
        <v>12</v>
      </c>
      <c r="P3957" s="4" t="s">
        <v>12</v>
      </c>
      <c r="Q3957" s="4" t="s">
        <v>12</v>
      </c>
      <c r="R3957" s="4" t="s">
        <v>12</v>
      </c>
      <c r="S3957" s="4" t="s">
        <v>7</v>
      </c>
    </row>
    <row r="3958" spans="1:10">
      <c r="A3958" t="n">
        <v>34924</v>
      </c>
      <c r="B3958" s="26" t="n">
        <v>39</v>
      </c>
      <c r="C3958" s="7" t="n">
        <v>12</v>
      </c>
      <c r="D3958" s="7" t="n">
        <v>65534</v>
      </c>
      <c r="E3958" s="7" t="n">
        <v>215</v>
      </c>
      <c r="F3958" s="7" t="n">
        <v>0</v>
      </c>
      <c r="G3958" s="7" t="n">
        <v>65534</v>
      </c>
      <c r="H3958" s="7" t="n">
        <v>3</v>
      </c>
      <c r="I3958" s="7" t="s">
        <v>14</v>
      </c>
      <c r="J3958" s="7" t="n">
        <v>0</v>
      </c>
      <c r="K3958" s="7" t="n">
        <v>0.00999999977648258</v>
      </c>
      <c r="L3958" s="7" t="n">
        <v>4</v>
      </c>
      <c r="M3958" s="7" t="n">
        <v>0</v>
      </c>
      <c r="N3958" s="7" t="n">
        <v>0</v>
      </c>
      <c r="O3958" s="7" t="n">
        <v>0</v>
      </c>
      <c r="P3958" s="7" t="n">
        <v>1</v>
      </c>
      <c r="Q3958" s="7" t="n">
        <v>1</v>
      </c>
      <c r="R3958" s="7" t="n">
        <v>1</v>
      </c>
      <c r="S3958" s="7" t="n">
        <v>255</v>
      </c>
    </row>
    <row r="3959" spans="1:10">
      <c r="A3959" t="s">
        <v>4</v>
      </c>
      <c r="B3959" s="4" t="s">
        <v>5</v>
      </c>
      <c r="C3959" s="4" t="s">
        <v>11</v>
      </c>
    </row>
    <row r="3960" spans="1:10">
      <c r="A3960" t="n">
        <v>34974</v>
      </c>
      <c r="B3960" s="25" t="n">
        <v>16</v>
      </c>
      <c r="C3960" s="7" t="n">
        <v>500</v>
      </c>
    </row>
    <row r="3961" spans="1:10">
      <c r="A3961" t="s">
        <v>4</v>
      </c>
      <c r="B3961" s="4" t="s">
        <v>5</v>
      </c>
      <c r="C3961" s="4" t="s">
        <v>7</v>
      </c>
      <c r="D3961" s="4" t="s">
        <v>11</v>
      </c>
      <c r="E3961" s="4" t="s">
        <v>11</v>
      </c>
      <c r="F3961" s="4" t="s">
        <v>11</v>
      </c>
      <c r="G3961" s="4" t="s">
        <v>11</v>
      </c>
      <c r="H3961" s="4" t="s">
        <v>11</v>
      </c>
      <c r="I3961" s="4" t="s">
        <v>8</v>
      </c>
      <c r="J3961" s="4" t="s">
        <v>12</v>
      </c>
      <c r="K3961" s="4" t="s">
        <v>12</v>
      </c>
      <c r="L3961" s="4" t="s">
        <v>12</v>
      </c>
      <c r="M3961" s="4" t="s">
        <v>13</v>
      </c>
      <c r="N3961" s="4" t="s">
        <v>13</v>
      </c>
      <c r="O3961" s="4" t="s">
        <v>12</v>
      </c>
      <c r="P3961" s="4" t="s">
        <v>12</v>
      </c>
      <c r="Q3961" s="4" t="s">
        <v>12</v>
      </c>
      <c r="R3961" s="4" t="s">
        <v>12</v>
      </c>
      <c r="S3961" s="4" t="s">
        <v>7</v>
      </c>
    </row>
    <row r="3962" spans="1:10">
      <c r="A3962" t="n">
        <v>34977</v>
      </c>
      <c r="B3962" s="26" t="n">
        <v>39</v>
      </c>
      <c r="C3962" s="7" t="n">
        <v>12</v>
      </c>
      <c r="D3962" s="7" t="n">
        <v>118</v>
      </c>
      <c r="E3962" s="7" t="n">
        <v>212</v>
      </c>
      <c r="F3962" s="7" t="n">
        <v>0</v>
      </c>
      <c r="G3962" s="7" t="n">
        <v>118</v>
      </c>
      <c r="H3962" s="7" t="n">
        <v>12</v>
      </c>
      <c r="I3962" s="7" t="s">
        <v>14</v>
      </c>
      <c r="J3962" s="7" t="n">
        <v>0</v>
      </c>
      <c r="K3962" s="7" t="n">
        <v>1</v>
      </c>
      <c r="L3962" s="7" t="n">
        <v>1.10000002384186</v>
      </c>
      <c r="M3962" s="7" t="n">
        <v>0</v>
      </c>
      <c r="N3962" s="7" t="n">
        <v>0</v>
      </c>
      <c r="O3962" s="7" t="n">
        <v>0</v>
      </c>
      <c r="P3962" s="7" t="n">
        <v>1</v>
      </c>
      <c r="Q3962" s="7" t="n">
        <v>1</v>
      </c>
      <c r="R3962" s="7" t="n">
        <v>1</v>
      </c>
      <c r="S3962" s="7" t="n">
        <v>255</v>
      </c>
    </row>
    <row r="3963" spans="1:10">
      <c r="A3963" t="s">
        <v>4</v>
      </c>
      <c r="B3963" s="4" t="s">
        <v>5</v>
      </c>
      <c r="C3963" s="4" t="s">
        <v>11</v>
      </c>
    </row>
    <row r="3964" spans="1:10">
      <c r="A3964" t="n">
        <v>35027</v>
      </c>
      <c r="B3964" s="25" t="n">
        <v>16</v>
      </c>
      <c r="C3964" s="7" t="n">
        <v>800</v>
      </c>
    </row>
    <row r="3965" spans="1:10">
      <c r="A3965" t="s">
        <v>4</v>
      </c>
      <c r="B3965" s="4" t="s">
        <v>5</v>
      </c>
      <c r="C3965" s="4" t="s">
        <v>7</v>
      </c>
      <c r="D3965" s="4" t="s">
        <v>11</v>
      </c>
      <c r="E3965" s="4" t="s">
        <v>11</v>
      </c>
      <c r="F3965" s="4" t="s">
        <v>11</v>
      </c>
      <c r="G3965" s="4" t="s">
        <v>11</v>
      </c>
      <c r="H3965" s="4" t="s">
        <v>11</v>
      </c>
      <c r="I3965" s="4" t="s">
        <v>8</v>
      </c>
      <c r="J3965" s="4" t="s">
        <v>12</v>
      </c>
      <c r="K3965" s="4" t="s">
        <v>12</v>
      </c>
      <c r="L3965" s="4" t="s">
        <v>12</v>
      </c>
      <c r="M3965" s="4" t="s">
        <v>13</v>
      </c>
      <c r="N3965" s="4" t="s">
        <v>13</v>
      </c>
      <c r="O3965" s="4" t="s">
        <v>12</v>
      </c>
      <c r="P3965" s="4" t="s">
        <v>12</v>
      </c>
      <c r="Q3965" s="4" t="s">
        <v>12</v>
      </c>
      <c r="R3965" s="4" t="s">
        <v>12</v>
      </c>
      <c r="S3965" s="4" t="s">
        <v>7</v>
      </c>
    </row>
    <row r="3966" spans="1:10">
      <c r="A3966" t="n">
        <v>35030</v>
      </c>
      <c r="B3966" s="26" t="n">
        <v>39</v>
      </c>
      <c r="C3966" s="7" t="n">
        <v>12</v>
      </c>
      <c r="D3966" s="7" t="n">
        <v>95</v>
      </c>
      <c r="E3966" s="7" t="n">
        <v>212</v>
      </c>
      <c r="F3966" s="7" t="n">
        <v>0</v>
      </c>
      <c r="G3966" s="7" t="n">
        <v>95</v>
      </c>
      <c r="H3966" s="7" t="n">
        <v>12</v>
      </c>
      <c r="I3966" s="7" t="s">
        <v>14</v>
      </c>
      <c r="J3966" s="7" t="n">
        <v>0</v>
      </c>
      <c r="K3966" s="7" t="n">
        <v>1</v>
      </c>
      <c r="L3966" s="7" t="n">
        <v>1.10000002384186</v>
      </c>
      <c r="M3966" s="7" t="n">
        <v>0</v>
      </c>
      <c r="N3966" s="7" t="n">
        <v>0</v>
      </c>
      <c r="O3966" s="7" t="n">
        <v>0</v>
      </c>
      <c r="P3966" s="7" t="n">
        <v>1</v>
      </c>
      <c r="Q3966" s="7" t="n">
        <v>1</v>
      </c>
      <c r="R3966" s="7" t="n">
        <v>1</v>
      </c>
      <c r="S3966" s="7" t="n">
        <v>255</v>
      </c>
    </row>
    <row r="3967" spans="1:10">
      <c r="A3967" t="s">
        <v>4</v>
      </c>
      <c r="B3967" s="4" t="s">
        <v>5</v>
      </c>
      <c r="C3967" s="4" t="s">
        <v>11</v>
      </c>
    </row>
    <row r="3968" spans="1:10">
      <c r="A3968" t="n">
        <v>35080</v>
      </c>
      <c r="B3968" s="25" t="n">
        <v>16</v>
      </c>
      <c r="C3968" s="7" t="n">
        <v>500</v>
      </c>
    </row>
    <row r="3969" spans="1:19">
      <c r="A3969" t="s">
        <v>4</v>
      </c>
      <c r="B3969" s="4" t="s">
        <v>5</v>
      </c>
      <c r="C3969" s="4" t="s">
        <v>11</v>
      </c>
      <c r="D3969" s="4" t="s">
        <v>8</v>
      </c>
      <c r="E3969" s="4" t="s">
        <v>7</v>
      </c>
      <c r="F3969" s="4" t="s">
        <v>7</v>
      </c>
      <c r="G3969" s="4" t="s">
        <v>7</v>
      </c>
      <c r="H3969" s="4" t="s">
        <v>7</v>
      </c>
      <c r="I3969" s="4" t="s">
        <v>7</v>
      </c>
      <c r="J3969" s="4" t="s">
        <v>12</v>
      </c>
      <c r="K3969" s="4" t="s">
        <v>12</v>
      </c>
      <c r="L3969" s="4" t="s">
        <v>12</v>
      </c>
      <c r="M3969" s="4" t="s">
        <v>12</v>
      </c>
      <c r="N3969" s="4" t="s">
        <v>7</v>
      </c>
    </row>
    <row r="3970" spans="1:19">
      <c r="A3970" t="n">
        <v>35083</v>
      </c>
      <c r="B3970" s="35" t="n">
        <v>34</v>
      </c>
      <c r="C3970" s="7" t="n">
        <v>65534</v>
      </c>
      <c r="D3970" s="7" t="s">
        <v>291</v>
      </c>
      <c r="E3970" s="7" t="n">
        <v>1</v>
      </c>
      <c r="F3970" s="7" t="n">
        <v>0</v>
      </c>
      <c r="G3970" s="7" t="n">
        <v>0</v>
      </c>
      <c r="H3970" s="7" t="n">
        <v>0</v>
      </c>
      <c r="I3970" s="7" t="n">
        <v>0</v>
      </c>
      <c r="J3970" s="7" t="n">
        <v>0.5</v>
      </c>
      <c r="K3970" s="7" t="n">
        <v>-1</v>
      </c>
      <c r="L3970" s="7" t="n">
        <v>-1</v>
      </c>
      <c r="M3970" s="7" t="n">
        <v>-1</v>
      </c>
      <c r="N3970" s="7" t="n">
        <v>0</v>
      </c>
    </row>
    <row r="3971" spans="1:19">
      <c r="A3971" t="s">
        <v>4</v>
      </c>
      <c r="B3971" s="4" t="s">
        <v>5</v>
      </c>
      <c r="C3971" s="4" t="s">
        <v>11</v>
      </c>
    </row>
    <row r="3972" spans="1:19">
      <c r="A3972" t="n">
        <v>35117</v>
      </c>
      <c r="B3972" s="25" t="n">
        <v>16</v>
      </c>
      <c r="C3972" s="7" t="n">
        <v>500</v>
      </c>
    </row>
    <row r="3973" spans="1:19">
      <c r="A3973" t="s">
        <v>4</v>
      </c>
      <c r="B3973" s="4" t="s">
        <v>5</v>
      </c>
      <c r="C3973" s="4" t="s">
        <v>11</v>
      </c>
      <c r="D3973" s="4" t="s">
        <v>11</v>
      </c>
      <c r="E3973" s="4" t="s">
        <v>12</v>
      </c>
      <c r="F3973" s="4" t="s">
        <v>7</v>
      </c>
    </row>
    <row r="3974" spans="1:19">
      <c r="A3974" t="n">
        <v>35120</v>
      </c>
      <c r="B3974" s="61" t="n">
        <v>53</v>
      </c>
      <c r="C3974" s="7" t="n">
        <v>65534</v>
      </c>
      <c r="D3974" s="7" t="n">
        <v>118</v>
      </c>
      <c r="E3974" s="7" t="n">
        <v>4</v>
      </c>
      <c r="F3974" s="7" t="n">
        <v>1</v>
      </c>
    </row>
    <row r="3975" spans="1:19">
      <c r="A3975" t="s">
        <v>4</v>
      </c>
      <c r="B3975" s="4" t="s">
        <v>5</v>
      </c>
      <c r="C3975" s="4" t="s">
        <v>11</v>
      </c>
      <c r="D3975" s="4" t="s">
        <v>8</v>
      </c>
      <c r="E3975" s="4" t="s">
        <v>7</v>
      </c>
      <c r="F3975" s="4" t="s">
        <v>7</v>
      </c>
      <c r="G3975" s="4" t="s">
        <v>7</v>
      </c>
      <c r="H3975" s="4" t="s">
        <v>7</v>
      </c>
      <c r="I3975" s="4" t="s">
        <v>7</v>
      </c>
      <c r="J3975" s="4" t="s">
        <v>12</v>
      </c>
      <c r="K3975" s="4" t="s">
        <v>12</v>
      </c>
      <c r="L3975" s="4" t="s">
        <v>12</v>
      </c>
      <c r="M3975" s="4" t="s">
        <v>12</v>
      </c>
      <c r="N3975" s="4" t="s">
        <v>7</v>
      </c>
    </row>
    <row r="3976" spans="1:19">
      <c r="A3976" t="n">
        <v>35130</v>
      </c>
      <c r="B3976" s="35" t="n">
        <v>34</v>
      </c>
      <c r="C3976" s="7" t="n">
        <v>65534</v>
      </c>
      <c r="D3976" s="7" t="s">
        <v>299</v>
      </c>
      <c r="E3976" s="7" t="n">
        <v>0</v>
      </c>
      <c r="F3976" s="7" t="n">
        <v>0</v>
      </c>
      <c r="G3976" s="7" t="n">
        <v>0</v>
      </c>
      <c r="H3976" s="7" t="n">
        <v>0</v>
      </c>
      <c r="I3976" s="7" t="n">
        <v>0</v>
      </c>
      <c r="J3976" s="7" t="n">
        <v>0.200000002980232</v>
      </c>
      <c r="K3976" s="7" t="n">
        <v>-1</v>
      </c>
      <c r="L3976" s="7" t="n">
        <v>-1</v>
      </c>
      <c r="M3976" s="7" t="n">
        <v>-1</v>
      </c>
      <c r="N3976" s="7" t="n">
        <v>0</v>
      </c>
    </row>
    <row r="3977" spans="1:19">
      <c r="A3977" t="s">
        <v>4</v>
      </c>
      <c r="B3977" s="4" t="s">
        <v>5</v>
      </c>
      <c r="C3977" s="4" t="s">
        <v>11</v>
      </c>
    </row>
    <row r="3978" spans="1:19">
      <c r="A3978" t="n">
        <v>35167</v>
      </c>
      <c r="B3978" s="25" t="n">
        <v>16</v>
      </c>
      <c r="C3978" s="7" t="n">
        <v>500</v>
      </c>
    </row>
    <row r="3979" spans="1:19">
      <c r="A3979" t="s">
        <v>4</v>
      </c>
      <c r="B3979" s="4" t="s">
        <v>5</v>
      </c>
      <c r="C3979" s="4" t="s">
        <v>11</v>
      </c>
      <c r="D3979" s="4" t="s">
        <v>7</v>
      </c>
      <c r="E3979" s="4" t="s">
        <v>8</v>
      </c>
      <c r="F3979" s="4" t="s">
        <v>12</v>
      </c>
      <c r="G3979" s="4" t="s">
        <v>12</v>
      </c>
      <c r="H3979" s="4" t="s">
        <v>12</v>
      </c>
    </row>
    <row r="3980" spans="1:19">
      <c r="A3980" t="n">
        <v>35170</v>
      </c>
      <c r="B3980" s="29" t="n">
        <v>48</v>
      </c>
      <c r="C3980" s="7" t="n">
        <v>118</v>
      </c>
      <c r="D3980" s="7" t="n">
        <v>0</v>
      </c>
      <c r="E3980" s="7" t="s">
        <v>154</v>
      </c>
      <c r="F3980" s="7" t="n">
        <v>-1</v>
      </c>
      <c r="G3980" s="7" t="n">
        <v>1</v>
      </c>
      <c r="H3980" s="7" t="n">
        <v>0</v>
      </c>
    </row>
    <row r="3981" spans="1:19">
      <c r="A3981" t="s">
        <v>4</v>
      </c>
      <c r="B3981" s="4" t="s">
        <v>5</v>
      </c>
      <c r="C3981" s="4" t="s">
        <v>11</v>
      </c>
      <c r="D3981" s="4" t="s">
        <v>11</v>
      </c>
      <c r="E3981" s="4" t="s">
        <v>12</v>
      </c>
      <c r="F3981" s="4" t="s">
        <v>12</v>
      </c>
      <c r="G3981" s="4" t="s">
        <v>12</v>
      </c>
      <c r="H3981" s="4" t="s">
        <v>12</v>
      </c>
      <c r="I3981" s="4" t="s">
        <v>7</v>
      </c>
      <c r="J3981" s="4" t="s">
        <v>11</v>
      </c>
    </row>
    <row r="3982" spans="1:19">
      <c r="A3982" t="n">
        <v>35199</v>
      </c>
      <c r="B3982" s="40" t="n">
        <v>55</v>
      </c>
      <c r="C3982" s="7" t="n">
        <v>118</v>
      </c>
      <c r="D3982" s="7" t="n">
        <v>65533</v>
      </c>
      <c r="E3982" s="7" t="n">
        <v>18</v>
      </c>
      <c r="F3982" s="7" t="n">
        <v>-0.0700000002980232</v>
      </c>
      <c r="G3982" s="7" t="n">
        <v>38</v>
      </c>
      <c r="H3982" s="7" t="n">
        <v>4</v>
      </c>
      <c r="I3982" s="7" t="n">
        <v>0</v>
      </c>
      <c r="J3982" s="7" t="n">
        <v>0</v>
      </c>
    </row>
    <row r="3983" spans="1:19">
      <c r="A3983" t="s">
        <v>4</v>
      </c>
      <c r="B3983" s="4" t="s">
        <v>5</v>
      </c>
      <c r="C3983" s="4" t="s">
        <v>11</v>
      </c>
      <c r="D3983" s="4" t="s">
        <v>7</v>
      </c>
    </row>
    <row r="3984" spans="1:19">
      <c r="A3984" t="n">
        <v>35223</v>
      </c>
      <c r="B3984" s="49" t="n">
        <v>56</v>
      </c>
      <c r="C3984" s="7" t="n">
        <v>118</v>
      </c>
      <c r="D3984" s="7" t="n">
        <v>0</v>
      </c>
    </row>
    <row r="3985" spans="1:14">
      <c r="A3985" t="s">
        <v>4</v>
      </c>
      <c r="B3985" s="4" t="s">
        <v>5</v>
      </c>
      <c r="C3985" s="4" t="s">
        <v>11</v>
      </c>
      <c r="D3985" s="4" t="s">
        <v>11</v>
      </c>
      <c r="E3985" s="4" t="s">
        <v>12</v>
      </c>
      <c r="F3985" s="4" t="s">
        <v>7</v>
      </c>
    </row>
    <row r="3986" spans="1:14">
      <c r="A3986" t="n">
        <v>35227</v>
      </c>
      <c r="B3986" s="61" t="n">
        <v>53</v>
      </c>
      <c r="C3986" s="7" t="n">
        <v>118</v>
      </c>
      <c r="D3986" s="7" t="n">
        <v>65534</v>
      </c>
      <c r="E3986" s="7" t="n">
        <v>10</v>
      </c>
      <c r="F3986" s="7" t="n">
        <v>1</v>
      </c>
    </row>
    <row r="3987" spans="1:14">
      <c r="A3987" t="s">
        <v>4</v>
      </c>
      <c r="B3987" s="4" t="s">
        <v>5</v>
      </c>
      <c r="C3987" s="4" t="s">
        <v>11</v>
      </c>
      <c r="D3987" s="4" t="s">
        <v>7</v>
      </c>
      <c r="E3987" s="4" t="s">
        <v>8</v>
      </c>
      <c r="F3987" s="4" t="s">
        <v>12</v>
      </c>
      <c r="G3987" s="4" t="s">
        <v>12</v>
      </c>
      <c r="H3987" s="4" t="s">
        <v>12</v>
      </c>
    </row>
    <row r="3988" spans="1:14">
      <c r="A3988" t="n">
        <v>35237</v>
      </c>
      <c r="B3988" s="29" t="n">
        <v>48</v>
      </c>
      <c r="C3988" s="7" t="n">
        <v>118</v>
      </c>
      <c r="D3988" s="7" t="n">
        <v>0</v>
      </c>
      <c r="E3988" s="7" t="s">
        <v>153</v>
      </c>
      <c r="F3988" s="7" t="n">
        <v>-1</v>
      </c>
      <c r="G3988" s="7" t="n">
        <v>1</v>
      </c>
      <c r="H3988" s="7" t="n">
        <v>0</v>
      </c>
    </row>
    <row r="3989" spans="1:14">
      <c r="A3989" t="s">
        <v>4</v>
      </c>
      <c r="B3989" s="4" t="s">
        <v>5</v>
      </c>
      <c r="C3989" s="4" t="s">
        <v>11</v>
      </c>
    </row>
    <row r="3990" spans="1:14">
      <c r="A3990" t="n">
        <v>35266</v>
      </c>
      <c r="B3990" s="25" t="n">
        <v>16</v>
      </c>
      <c r="C3990" s="7" t="n">
        <v>300</v>
      </c>
    </row>
    <row r="3991" spans="1:14">
      <c r="A3991" t="s">
        <v>4</v>
      </c>
      <c r="B3991" s="4" t="s">
        <v>5</v>
      </c>
      <c r="C3991" s="4" t="s">
        <v>7</v>
      </c>
      <c r="D3991" s="4" t="s">
        <v>11</v>
      </c>
      <c r="E3991" s="4" t="s">
        <v>11</v>
      </c>
      <c r="F3991" s="4" t="s">
        <v>11</v>
      </c>
      <c r="G3991" s="4" t="s">
        <v>11</v>
      </c>
      <c r="H3991" s="4" t="s">
        <v>11</v>
      </c>
      <c r="I3991" s="4" t="s">
        <v>8</v>
      </c>
      <c r="J3991" s="4" t="s">
        <v>12</v>
      </c>
      <c r="K3991" s="4" t="s">
        <v>12</v>
      </c>
      <c r="L3991" s="4" t="s">
        <v>12</v>
      </c>
      <c r="M3991" s="4" t="s">
        <v>13</v>
      </c>
      <c r="N3991" s="4" t="s">
        <v>13</v>
      </c>
      <c r="O3991" s="4" t="s">
        <v>12</v>
      </c>
      <c r="P3991" s="4" t="s">
        <v>12</v>
      </c>
      <c r="Q3991" s="4" t="s">
        <v>12</v>
      </c>
      <c r="R3991" s="4" t="s">
        <v>12</v>
      </c>
      <c r="S3991" s="4" t="s">
        <v>7</v>
      </c>
    </row>
    <row r="3992" spans="1:14">
      <c r="A3992" t="n">
        <v>35269</v>
      </c>
      <c r="B3992" s="26" t="n">
        <v>39</v>
      </c>
      <c r="C3992" s="7" t="n">
        <v>12</v>
      </c>
      <c r="D3992" s="7" t="n">
        <v>65534</v>
      </c>
      <c r="E3992" s="7" t="n">
        <v>215</v>
      </c>
      <c r="F3992" s="7" t="n">
        <v>0</v>
      </c>
      <c r="G3992" s="7" t="n">
        <v>65534</v>
      </c>
      <c r="H3992" s="7" t="n">
        <v>3</v>
      </c>
      <c r="I3992" s="7" t="s">
        <v>14</v>
      </c>
      <c r="J3992" s="7" t="n">
        <v>0</v>
      </c>
      <c r="K3992" s="7" t="n">
        <v>0.00999999977648258</v>
      </c>
      <c r="L3992" s="7" t="n">
        <v>4</v>
      </c>
      <c r="M3992" s="7" t="n">
        <v>0</v>
      </c>
      <c r="N3992" s="7" t="n">
        <v>0</v>
      </c>
      <c r="O3992" s="7" t="n">
        <v>0</v>
      </c>
      <c r="P3992" s="7" t="n">
        <v>1</v>
      </c>
      <c r="Q3992" s="7" t="n">
        <v>1</v>
      </c>
      <c r="R3992" s="7" t="n">
        <v>1</v>
      </c>
      <c r="S3992" s="7" t="n">
        <v>255</v>
      </c>
    </row>
    <row r="3993" spans="1:14">
      <c r="A3993" t="s">
        <v>4</v>
      </c>
      <c r="B3993" s="4" t="s">
        <v>5</v>
      </c>
      <c r="C3993" s="4" t="s">
        <v>11</v>
      </c>
      <c r="D3993" s="4" t="s">
        <v>7</v>
      </c>
      <c r="E3993" s="4" t="s">
        <v>8</v>
      </c>
      <c r="F3993" s="4" t="s">
        <v>12</v>
      </c>
      <c r="G3993" s="4" t="s">
        <v>12</v>
      </c>
      <c r="H3993" s="4" t="s">
        <v>12</v>
      </c>
    </row>
    <row r="3994" spans="1:14">
      <c r="A3994" t="n">
        <v>35319</v>
      </c>
      <c r="B3994" s="29" t="n">
        <v>48</v>
      </c>
      <c r="C3994" s="7" t="n">
        <v>95</v>
      </c>
      <c r="D3994" s="7" t="n">
        <v>0</v>
      </c>
      <c r="E3994" s="7" t="s">
        <v>162</v>
      </c>
      <c r="F3994" s="7" t="n">
        <v>-1</v>
      </c>
      <c r="G3994" s="7" t="n">
        <v>1</v>
      </c>
      <c r="H3994" s="7" t="n">
        <v>0</v>
      </c>
    </row>
    <row r="3995" spans="1:14">
      <c r="A3995" t="s">
        <v>4</v>
      </c>
      <c r="B3995" s="4" t="s">
        <v>5</v>
      </c>
      <c r="C3995" s="4" t="s">
        <v>11</v>
      </c>
    </row>
    <row r="3996" spans="1:14">
      <c r="A3996" t="n">
        <v>35351</v>
      </c>
      <c r="B3996" s="25" t="n">
        <v>16</v>
      </c>
      <c r="C3996" s="7" t="n">
        <v>500</v>
      </c>
    </row>
    <row r="3997" spans="1:14">
      <c r="A3997" t="s">
        <v>4</v>
      </c>
      <c r="B3997" s="4" t="s">
        <v>5</v>
      </c>
      <c r="C3997" s="4" t="s">
        <v>7</v>
      </c>
      <c r="D3997" s="4" t="s">
        <v>11</v>
      </c>
      <c r="E3997" s="4" t="s">
        <v>11</v>
      </c>
      <c r="F3997" s="4" t="s">
        <v>11</v>
      </c>
      <c r="G3997" s="4" t="s">
        <v>11</v>
      </c>
      <c r="H3997" s="4" t="s">
        <v>11</v>
      </c>
      <c r="I3997" s="4" t="s">
        <v>8</v>
      </c>
      <c r="J3997" s="4" t="s">
        <v>12</v>
      </c>
      <c r="K3997" s="4" t="s">
        <v>12</v>
      </c>
      <c r="L3997" s="4" t="s">
        <v>12</v>
      </c>
      <c r="M3997" s="4" t="s">
        <v>13</v>
      </c>
      <c r="N3997" s="4" t="s">
        <v>13</v>
      </c>
      <c r="O3997" s="4" t="s">
        <v>12</v>
      </c>
      <c r="P3997" s="4" t="s">
        <v>12</v>
      </c>
      <c r="Q3997" s="4" t="s">
        <v>12</v>
      </c>
      <c r="R3997" s="4" t="s">
        <v>12</v>
      </c>
      <c r="S3997" s="4" t="s">
        <v>7</v>
      </c>
    </row>
    <row r="3998" spans="1:14">
      <c r="A3998" t="n">
        <v>35354</v>
      </c>
      <c r="B3998" s="26" t="n">
        <v>39</v>
      </c>
      <c r="C3998" s="7" t="n">
        <v>12</v>
      </c>
      <c r="D3998" s="7" t="n">
        <v>95</v>
      </c>
      <c r="E3998" s="7" t="n">
        <v>211</v>
      </c>
      <c r="F3998" s="7" t="n">
        <v>0</v>
      </c>
      <c r="G3998" s="7" t="n">
        <v>95</v>
      </c>
      <c r="H3998" s="7" t="n">
        <v>12</v>
      </c>
      <c r="I3998" s="7" t="s">
        <v>14</v>
      </c>
      <c r="J3998" s="7" t="n">
        <v>0</v>
      </c>
      <c r="K3998" s="7" t="n">
        <v>0.949999988079071</v>
      </c>
      <c r="L3998" s="7" t="n">
        <v>1.39999997615814</v>
      </c>
      <c r="M3998" s="7" t="n">
        <v>0</v>
      </c>
      <c r="N3998" s="7" t="n">
        <v>0</v>
      </c>
      <c r="O3998" s="7" t="n">
        <v>0</v>
      </c>
      <c r="P3998" s="7" t="n">
        <v>1</v>
      </c>
      <c r="Q3998" s="7" t="n">
        <v>1</v>
      </c>
      <c r="R3998" s="7" t="n">
        <v>1</v>
      </c>
      <c r="S3998" s="7" t="n">
        <v>255</v>
      </c>
    </row>
    <row r="3999" spans="1:14">
      <c r="A3999" t="s">
        <v>4</v>
      </c>
      <c r="B3999" s="4" t="s">
        <v>5</v>
      </c>
      <c r="C3999" s="4" t="s">
        <v>11</v>
      </c>
      <c r="D3999" s="4" t="s">
        <v>7</v>
      </c>
      <c r="E3999" s="4" t="s">
        <v>8</v>
      </c>
      <c r="F3999" s="4" t="s">
        <v>12</v>
      </c>
      <c r="G3999" s="4" t="s">
        <v>12</v>
      </c>
      <c r="H3999" s="4" t="s">
        <v>12</v>
      </c>
    </row>
    <row r="4000" spans="1:14">
      <c r="A4000" t="n">
        <v>35404</v>
      </c>
      <c r="B4000" s="29" t="n">
        <v>48</v>
      </c>
      <c r="C4000" s="7" t="n">
        <v>65534</v>
      </c>
      <c r="D4000" s="7" t="n">
        <v>0</v>
      </c>
      <c r="E4000" s="7" t="s">
        <v>293</v>
      </c>
      <c r="F4000" s="7" t="n">
        <v>0.100000001490116</v>
      </c>
      <c r="G4000" s="7" t="n">
        <v>1</v>
      </c>
      <c r="H4000" s="7" t="n">
        <v>0</v>
      </c>
    </row>
    <row r="4001" spans="1:19">
      <c r="A4001" t="s">
        <v>4</v>
      </c>
      <c r="B4001" s="4" t="s">
        <v>5</v>
      </c>
      <c r="C4001" s="4" t="s">
        <v>11</v>
      </c>
    </row>
    <row r="4002" spans="1:19">
      <c r="A4002" t="n">
        <v>35431</v>
      </c>
      <c r="B4002" s="25" t="n">
        <v>16</v>
      </c>
      <c r="C4002" s="7" t="n">
        <v>1000</v>
      </c>
    </row>
    <row r="4003" spans="1:19">
      <c r="A4003" t="s">
        <v>4</v>
      </c>
      <c r="B4003" s="4" t="s">
        <v>5</v>
      </c>
      <c r="C4003" s="4" t="s">
        <v>11</v>
      </c>
      <c r="D4003" s="4" t="s">
        <v>7</v>
      </c>
      <c r="E4003" s="4" t="s">
        <v>8</v>
      </c>
      <c r="F4003" s="4" t="s">
        <v>12</v>
      </c>
      <c r="G4003" s="4" t="s">
        <v>12</v>
      </c>
      <c r="H4003" s="4" t="s">
        <v>12</v>
      </c>
    </row>
    <row r="4004" spans="1:19">
      <c r="A4004" t="n">
        <v>35434</v>
      </c>
      <c r="B4004" s="29" t="n">
        <v>48</v>
      </c>
      <c r="C4004" s="7" t="n">
        <v>118</v>
      </c>
      <c r="D4004" s="7" t="n">
        <v>0</v>
      </c>
      <c r="E4004" s="7" t="s">
        <v>159</v>
      </c>
      <c r="F4004" s="7" t="n">
        <v>-1</v>
      </c>
      <c r="G4004" s="7" t="n">
        <v>1</v>
      </c>
      <c r="H4004" s="7" t="n">
        <v>0</v>
      </c>
    </row>
    <row r="4005" spans="1:19">
      <c r="A4005" t="s">
        <v>4</v>
      </c>
      <c r="B4005" s="4" t="s">
        <v>5</v>
      </c>
      <c r="C4005" s="4" t="s">
        <v>11</v>
      </c>
    </row>
    <row r="4006" spans="1:19">
      <c r="A4006" t="n">
        <v>35466</v>
      </c>
      <c r="B4006" s="25" t="n">
        <v>16</v>
      </c>
      <c r="C4006" s="7" t="n">
        <v>1500</v>
      </c>
    </row>
    <row r="4007" spans="1:19">
      <c r="A4007" t="s">
        <v>4</v>
      </c>
      <c r="B4007" s="4" t="s">
        <v>5</v>
      </c>
      <c r="C4007" s="4" t="s">
        <v>7</v>
      </c>
      <c r="D4007" s="4" t="s">
        <v>11</v>
      </c>
      <c r="E4007" s="4" t="s">
        <v>11</v>
      </c>
      <c r="F4007" s="4" t="s">
        <v>11</v>
      </c>
      <c r="G4007" s="4" t="s">
        <v>11</v>
      </c>
      <c r="H4007" s="4" t="s">
        <v>11</v>
      </c>
      <c r="I4007" s="4" t="s">
        <v>8</v>
      </c>
      <c r="J4007" s="4" t="s">
        <v>12</v>
      </c>
      <c r="K4007" s="4" t="s">
        <v>12</v>
      </c>
      <c r="L4007" s="4" t="s">
        <v>12</v>
      </c>
      <c r="M4007" s="4" t="s">
        <v>13</v>
      </c>
      <c r="N4007" s="4" t="s">
        <v>13</v>
      </c>
      <c r="O4007" s="4" t="s">
        <v>12</v>
      </c>
      <c r="P4007" s="4" t="s">
        <v>12</v>
      </c>
      <c r="Q4007" s="4" t="s">
        <v>12</v>
      </c>
      <c r="R4007" s="4" t="s">
        <v>12</v>
      </c>
      <c r="S4007" s="4" t="s">
        <v>7</v>
      </c>
    </row>
    <row r="4008" spans="1:19">
      <c r="A4008" t="n">
        <v>35469</v>
      </c>
      <c r="B4008" s="26" t="n">
        <v>39</v>
      </c>
      <c r="C4008" s="7" t="n">
        <v>12</v>
      </c>
      <c r="D4008" s="7" t="n">
        <v>118</v>
      </c>
      <c r="E4008" s="7" t="n">
        <v>211</v>
      </c>
      <c r="F4008" s="7" t="n">
        <v>0</v>
      </c>
      <c r="G4008" s="7" t="n">
        <v>118</v>
      </c>
      <c r="H4008" s="7" t="n">
        <v>12</v>
      </c>
      <c r="I4008" s="7" t="s">
        <v>14</v>
      </c>
      <c r="J4008" s="7" t="n">
        <v>0</v>
      </c>
      <c r="K4008" s="7" t="n">
        <v>0.949999988079071</v>
      </c>
      <c r="L4008" s="7" t="n">
        <v>1.39999997615814</v>
      </c>
      <c r="M4008" s="7" t="n">
        <v>0</v>
      </c>
      <c r="N4008" s="7" t="n">
        <v>0</v>
      </c>
      <c r="O4008" s="7" t="n">
        <v>0</v>
      </c>
      <c r="P4008" s="7" t="n">
        <v>1</v>
      </c>
      <c r="Q4008" s="7" t="n">
        <v>1</v>
      </c>
      <c r="R4008" s="7" t="n">
        <v>1</v>
      </c>
      <c r="S4008" s="7" t="n">
        <v>255</v>
      </c>
    </row>
    <row r="4009" spans="1:19">
      <c r="A4009" t="s">
        <v>4</v>
      </c>
      <c r="B4009" s="4" t="s">
        <v>5</v>
      </c>
      <c r="C4009" s="4" t="s">
        <v>11</v>
      </c>
    </row>
    <row r="4010" spans="1:19">
      <c r="A4010" t="n">
        <v>35519</v>
      </c>
      <c r="B4010" s="25" t="n">
        <v>16</v>
      </c>
      <c r="C4010" s="7" t="n">
        <v>1000</v>
      </c>
    </row>
    <row r="4011" spans="1:19">
      <c r="A4011" t="s">
        <v>4</v>
      </c>
      <c r="B4011" s="4" t="s">
        <v>5</v>
      </c>
      <c r="C4011" s="4" t="s">
        <v>11</v>
      </c>
      <c r="D4011" s="4" t="s">
        <v>7</v>
      </c>
      <c r="E4011" s="4" t="s">
        <v>8</v>
      </c>
      <c r="F4011" s="4" t="s">
        <v>12</v>
      </c>
      <c r="G4011" s="4" t="s">
        <v>12</v>
      </c>
      <c r="H4011" s="4" t="s">
        <v>12</v>
      </c>
    </row>
    <row r="4012" spans="1:19">
      <c r="A4012" t="n">
        <v>35522</v>
      </c>
      <c r="B4012" s="29" t="n">
        <v>48</v>
      </c>
      <c r="C4012" s="7" t="n">
        <v>65534</v>
      </c>
      <c r="D4012" s="7" t="n">
        <v>0</v>
      </c>
      <c r="E4012" s="7" t="s">
        <v>292</v>
      </c>
      <c r="F4012" s="7" t="n">
        <v>0.100000001490116</v>
      </c>
      <c r="G4012" s="7" t="n">
        <v>1</v>
      </c>
      <c r="H4012" s="7" t="n">
        <v>0</v>
      </c>
    </row>
    <row r="4013" spans="1:19">
      <c r="A4013" t="s">
        <v>4</v>
      </c>
      <c r="B4013" s="4" t="s">
        <v>5</v>
      </c>
      <c r="C4013" s="4" t="s">
        <v>11</v>
      </c>
      <c r="D4013" s="4" t="s">
        <v>13</v>
      </c>
      <c r="E4013" s="4" t="s">
        <v>7</v>
      </c>
    </row>
    <row r="4014" spans="1:19">
      <c r="A4014" t="n">
        <v>35549</v>
      </c>
      <c r="B4014" s="64" t="n">
        <v>35</v>
      </c>
      <c r="C4014" s="7" t="n">
        <v>65534</v>
      </c>
      <c r="D4014" s="7" t="n">
        <v>0</v>
      </c>
      <c r="E4014" s="7" t="n">
        <v>0</v>
      </c>
    </row>
    <row r="4015" spans="1:19">
      <c r="A4015" t="s">
        <v>4</v>
      </c>
      <c r="B4015" s="4" t="s">
        <v>5</v>
      </c>
      <c r="C4015" s="4" t="s">
        <v>11</v>
      </c>
      <c r="D4015" s="4" t="s">
        <v>7</v>
      </c>
      <c r="E4015" s="4" t="s">
        <v>8</v>
      </c>
      <c r="F4015" s="4" t="s">
        <v>12</v>
      </c>
      <c r="G4015" s="4" t="s">
        <v>12</v>
      </c>
      <c r="H4015" s="4" t="s">
        <v>12</v>
      </c>
    </row>
    <row r="4016" spans="1:19">
      <c r="A4016" t="n">
        <v>35557</v>
      </c>
      <c r="B4016" s="29" t="n">
        <v>48</v>
      </c>
      <c r="C4016" s="7" t="n">
        <v>95</v>
      </c>
      <c r="D4016" s="7" t="n">
        <v>0</v>
      </c>
      <c r="E4016" s="7" t="s">
        <v>161</v>
      </c>
      <c r="F4016" s="7" t="n">
        <v>-1</v>
      </c>
      <c r="G4016" s="7" t="n">
        <v>1</v>
      </c>
      <c r="H4016" s="7" t="n">
        <v>0</v>
      </c>
    </row>
    <row r="4017" spans="1:19">
      <c r="A4017" t="s">
        <v>4</v>
      </c>
      <c r="B4017" s="4" t="s">
        <v>5</v>
      </c>
      <c r="C4017" s="4" t="s">
        <v>11</v>
      </c>
    </row>
    <row r="4018" spans="1:19">
      <c r="A4018" t="n">
        <v>35589</v>
      </c>
      <c r="B4018" s="25" t="n">
        <v>16</v>
      </c>
      <c r="C4018" s="7" t="n">
        <v>1300</v>
      </c>
    </row>
    <row r="4019" spans="1:19">
      <c r="A4019" t="s">
        <v>4</v>
      </c>
      <c r="B4019" s="4" t="s">
        <v>5</v>
      </c>
      <c r="C4019" s="4" t="s">
        <v>7</v>
      </c>
      <c r="D4019" s="4" t="s">
        <v>11</v>
      </c>
      <c r="E4019" s="4" t="s">
        <v>11</v>
      </c>
      <c r="F4019" s="4" t="s">
        <v>11</v>
      </c>
      <c r="G4019" s="4" t="s">
        <v>11</v>
      </c>
      <c r="H4019" s="4" t="s">
        <v>11</v>
      </c>
      <c r="I4019" s="4" t="s">
        <v>8</v>
      </c>
      <c r="J4019" s="4" t="s">
        <v>12</v>
      </c>
      <c r="K4019" s="4" t="s">
        <v>12</v>
      </c>
      <c r="L4019" s="4" t="s">
        <v>12</v>
      </c>
      <c r="M4019" s="4" t="s">
        <v>13</v>
      </c>
      <c r="N4019" s="4" t="s">
        <v>13</v>
      </c>
      <c r="O4019" s="4" t="s">
        <v>12</v>
      </c>
      <c r="P4019" s="4" t="s">
        <v>12</v>
      </c>
      <c r="Q4019" s="4" t="s">
        <v>12</v>
      </c>
      <c r="R4019" s="4" t="s">
        <v>12</v>
      </c>
      <c r="S4019" s="4" t="s">
        <v>7</v>
      </c>
    </row>
    <row r="4020" spans="1:19">
      <c r="A4020" t="n">
        <v>35592</v>
      </c>
      <c r="B4020" s="26" t="n">
        <v>39</v>
      </c>
      <c r="C4020" s="7" t="n">
        <v>12</v>
      </c>
      <c r="D4020" s="7" t="n">
        <v>95</v>
      </c>
      <c r="E4020" s="7" t="n">
        <v>212</v>
      </c>
      <c r="F4020" s="7" t="n">
        <v>0</v>
      </c>
      <c r="G4020" s="7" t="n">
        <v>95</v>
      </c>
      <c r="H4020" s="7" t="n">
        <v>12</v>
      </c>
      <c r="I4020" s="7" t="s">
        <v>298</v>
      </c>
      <c r="J4020" s="7" t="n">
        <v>0</v>
      </c>
      <c r="K4020" s="7" t="n">
        <v>-0.0299999993294477</v>
      </c>
      <c r="L4020" s="7" t="n">
        <v>1.10000002384186</v>
      </c>
      <c r="M4020" s="7" t="n">
        <v>0</v>
      </c>
      <c r="N4020" s="7" t="n">
        <v>0</v>
      </c>
      <c r="O4020" s="7" t="n">
        <v>0</v>
      </c>
      <c r="P4020" s="7" t="n">
        <v>1</v>
      </c>
      <c r="Q4020" s="7" t="n">
        <v>1</v>
      </c>
      <c r="R4020" s="7" t="n">
        <v>1</v>
      </c>
      <c r="S4020" s="7" t="n">
        <v>255</v>
      </c>
    </row>
    <row r="4021" spans="1:19">
      <c r="A4021" t="s">
        <v>4</v>
      </c>
      <c r="B4021" s="4" t="s">
        <v>5</v>
      </c>
      <c r="C4021" s="4" t="s">
        <v>11</v>
      </c>
      <c r="D4021" s="4" t="s">
        <v>7</v>
      </c>
      <c r="E4021" s="4" t="s">
        <v>8</v>
      </c>
      <c r="F4021" s="4" t="s">
        <v>12</v>
      </c>
      <c r="G4021" s="4" t="s">
        <v>12</v>
      </c>
      <c r="H4021" s="4" t="s">
        <v>12</v>
      </c>
    </row>
    <row r="4022" spans="1:19">
      <c r="A4022" t="n">
        <v>35667</v>
      </c>
      <c r="B4022" s="29" t="n">
        <v>48</v>
      </c>
      <c r="C4022" s="7" t="n">
        <v>65534</v>
      </c>
      <c r="D4022" s="7" t="n">
        <v>0</v>
      </c>
      <c r="E4022" s="7" t="s">
        <v>289</v>
      </c>
      <c r="F4022" s="7" t="n">
        <v>0.100000001490116</v>
      </c>
      <c r="G4022" s="7" t="n">
        <v>1</v>
      </c>
      <c r="H4022" s="7" t="n">
        <v>0</v>
      </c>
    </row>
    <row r="4023" spans="1:19">
      <c r="A4023" t="s">
        <v>4</v>
      </c>
      <c r="B4023" s="4" t="s">
        <v>5</v>
      </c>
      <c r="C4023" s="4" t="s">
        <v>11</v>
      </c>
      <c r="D4023" s="4" t="s">
        <v>13</v>
      </c>
      <c r="E4023" s="4" t="s">
        <v>7</v>
      </c>
    </row>
    <row r="4024" spans="1:19">
      <c r="A4024" t="n">
        <v>35694</v>
      </c>
      <c r="B4024" s="64" t="n">
        <v>35</v>
      </c>
      <c r="C4024" s="7" t="n">
        <v>65534</v>
      </c>
      <c r="D4024" s="7" t="n">
        <v>0</v>
      </c>
      <c r="E4024" s="7" t="n">
        <v>0</v>
      </c>
    </row>
    <row r="4025" spans="1:19">
      <c r="A4025" t="s">
        <v>4</v>
      </c>
      <c r="B4025" s="4" t="s">
        <v>5</v>
      </c>
      <c r="C4025" s="4" t="s">
        <v>11</v>
      </c>
      <c r="D4025" s="4" t="s">
        <v>11</v>
      </c>
      <c r="E4025" s="4" t="s">
        <v>12</v>
      </c>
      <c r="F4025" s="4" t="s">
        <v>7</v>
      </c>
    </row>
    <row r="4026" spans="1:19">
      <c r="A4026" t="n">
        <v>35702</v>
      </c>
      <c r="B4026" s="61" t="n">
        <v>53</v>
      </c>
      <c r="C4026" s="7" t="n">
        <v>65534</v>
      </c>
      <c r="D4026" s="7" t="n">
        <v>95</v>
      </c>
      <c r="E4026" s="7" t="n">
        <v>4</v>
      </c>
      <c r="F4026" s="7" t="n">
        <v>1</v>
      </c>
    </row>
    <row r="4027" spans="1:19">
      <c r="A4027" t="s">
        <v>4</v>
      </c>
      <c r="B4027" s="4" t="s">
        <v>5</v>
      </c>
      <c r="C4027" s="4" t="s">
        <v>11</v>
      </c>
      <c r="D4027" s="4" t="s">
        <v>8</v>
      </c>
      <c r="E4027" s="4" t="s">
        <v>7</v>
      </c>
      <c r="F4027" s="4" t="s">
        <v>7</v>
      </c>
      <c r="G4027" s="4" t="s">
        <v>7</v>
      </c>
      <c r="H4027" s="4" t="s">
        <v>7</v>
      </c>
      <c r="I4027" s="4" t="s">
        <v>7</v>
      </c>
      <c r="J4027" s="4" t="s">
        <v>12</v>
      </c>
      <c r="K4027" s="4" t="s">
        <v>12</v>
      </c>
      <c r="L4027" s="4" t="s">
        <v>12</v>
      </c>
      <c r="M4027" s="4" t="s">
        <v>12</v>
      </c>
      <c r="N4027" s="4" t="s">
        <v>7</v>
      </c>
    </row>
    <row r="4028" spans="1:19">
      <c r="A4028" t="n">
        <v>35712</v>
      </c>
      <c r="B4028" s="35" t="n">
        <v>34</v>
      </c>
      <c r="C4028" s="7" t="n">
        <v>65534</v>
      </c>
      <c r="D4028" s="7" t="s">
        <v>224</v>
      </c>
      <c r="E4028" s="7" t="n">
        <v>0</v>
      </c>
      <c r="F4028" s="7" t="n">
        <v>0</v>
      </c>
      <c r="G4028" s="7" t="n">
        <v>0</v>
      </c>
      <c r="H4028" s="7" t="n">
        <v>0</v>
      </c>
      <c r="I4028" s="7" t="n">
        <v>0</v>
      </c>
      <c r="J4028" s="7" t="n">
        <v>0.200000002980232</v>
      </c>
      <c r="K4028" s="7" t="n">
        <v>-1</v>
      </c>
      <c r="L4028" s="7" t="n">
        <v>-1</v>
      </c>
      <c r="M4028" s="7" t="n">
        <v>-1</v>
      </c>
      <c r="N4028" s="7" t="n">
        <v>0</v>
      </c>
    </row>
    <row r="4029" spans="1:19">
      <c r="A4029" t="s">
        <v>4</v>
      </c>
      <c r="B4029" s="4" t="s">
        <v>5</v>
      </c>
      <c r="C4029" s="4" t="s">
        <v>11</v>
      </c>
      <c r="D4029" s="4" t="s">
        <v>7</v>
      </c>
      <c r="E4029" s="4" t="s">
        <v>8</v>
      </c>
      <c r="F4029" s="4" t="s">
        <v>12</v>
      </c>
      <c r="G4029" s="4" t="s">
        <v>12</v>
      </c>
      <c r="H4029" s="4" t="s">
        <v>12</v>
      </c>
    </row>
    <row r="4030" spans="1:19">
      <c r="A4030" t="n">
        <v>35749</v>
      </c>
      <c r="B4030" s="29" t="n">
        <v>48</v>
      </c>
      <c r="C4030" s="7" t="n">
        <v>95</v>
      </c>
      <c r="D4030" s="7" t="n">
        <v>0</v>
      </c>
      <c r="E4030" s="7" t="s">
        <v>154</v>
      </c>
      <c r="F4030" s="7" t="n">
        <v>-1</v>
      </c>
      <c r="G4030" s="7" t="n">
        <v>1</v>
      </c>
      <c r="H4030" s="7" t="n">
        <v>0</v>
      </c>
    </row>
    <row r="4031" spans="1:19">
      <c r="A4031" t="s">
        <v>4</v>
      </c>
      <c r="B4031" s="4" t="s">
        <v>5</v>
      </c>
      <c r="C4031" s="4" t="s">
        <v>11</v>
      </c>
      <c r="D4031" s="4" t="s">
        <v>11</v>
      </c>
      <c r="E4031" s="4" t="s">
        <v>12</v>
      </c>
      <c r="F4031" s="4" t="s">
        <v>12</v>
      </c>
      <c r="G4031" s="4" t="s">
        <v>12</v>
      </c>
      <c r="H4031" s="4" t="s">
        <v>12</v>
      </c>
      <c r="I4031" s="4" t="s">
        <v>7</v>
      </c>
      <c r="J4031" s="4" t="s">
        <v>11</v>
      </c>
    </row>
    <row r="4032" spans="1:19">
      <c r="A4032" t="n">
        <v>35778</v>
      </c>
      <c r="B4032" s="40" t="n">
        <v>55</v>
      </c>
      <c r="C4032" s="7" t="n">
        <v>95</v>
      </c>
      <c r="D4032" s="7" t="n">
        <v>65533</v>
      </c>
      <c r="E4032" s="7" t="n">
        <v>17.0200004577637</v>
      </c>
      <c r="F4032" s="7" t="n">
        <v>-0.0700000002980232</v>
      </c>
      <c r="G4032" s="7" t="n">
        <v>39.5499992370605</v>
      </c>
      <c r="H4032" s="7" t="n">
        <v>8</v>
      </c>
      <c r="I4032" s="7" t="n">
        <v>0</v>
      </c>
      <c r="J4032" s="7" t="n">
        <v>0</v>
      </c>
    </row>
    <row r="4033" spans="1:19">
      <c r="A4033" t="s">
        <v>4</v>
      </c>
      <c r="B4033" s="4" t="s">
        <v>5</v>
      </c>
      <c r="C4033" s="4" t="s">
        <v>11</v>
      </c>
      <c r="D4033" s="4" t="s">
        <v>11</v>
      </c>
      <c r="E4033" s="4" t="s">
        <v>12</v>
      </c>
      <c r="F4033" s="4" t="s">
        <v>7</v>
      </c>
    </row>
    <row r="4034" spans="1:19">
      <c r="A4034" t="n">
        <v>35802</v>
      </c>
      <c r="B4034" s="61" t="n">
        <v>53</v>
      </c>
      <c r="C4034" s="7" t="n">
        <v>65534</v>
      </c>
      <c r="D4034" s="7" t="n">
        <v>118</v>
      </c>
      <c r="E4034" s="7" t="n">
        <v>4</v>
      </c>
      <c r="F4034" s="7" t="n">
        <v>1</v>
      </c>
    </row>
    <row r="4035" spans="1:19">
      <c r="A4035" t="s">
        <v>4</v>
      </c>
      <c r="B4035" s="4" t="s">
        <v>5</v>
      </c>
      <c r="C4035" s="4" t="s">
        <v>11</v>
      </c>
      <c r="D4035" s="4" t="s">
        <v>7</v>
      </c>
      <c r="E4035" s="4" t="s">
        <v>8</v>
      </c>
      <c r="F4035" s="4" t="s">
        <v>12</v>
      </c>
      <c r="G4035" s="4" t="s">
        <v>12</v>
      </c>
      <c r="H4035" s="4" t="s">
        <v>12</v>
      </c>
    </row>
    <row r="4036" spans="1:19">
      <c r="A4036" t="n">
        <v>35812</v>
      </c>
      <c r="B4036" s="29" t="n">
        <v>48</v>
      </c>
      <c r="C4036" s="7" t="n">
        <v>65534</v>
      </c>
      <c r="D4036" s="7" t="n">
        <v>0</v>
      </c>
      <c r="E4036" s="7" t="s">
        <v>293</v>
      </c>
      <c r="F4036" s="7" t="n">
        <v>0.100000001490116</v>
      </c>
      <c r="G4036" s="7" t="n">
        <v>1</v>
      </c>
      <c r="H4036" s="7" t="n">
        <v>0</v>
      </c>
    </row>
    <row r="4037" spans="1:19">
      <c r="A4037" t="s">
        <v>4</v>
      </c>
      <c r="B4037" s="4" t="s">
        <v>5</v>
      </c>
      <c r="C4037" s="4" t="s">
        <v>11</v>
      </c>
      <c r="D4037" s="4" t="s">
        <v>13</v>
      </c>
      <c r="E4037" s="4" t="s">
        <v>7</v>
      </c>
    </row>
    <row r="4038" spans="1:19">
      <c r="A4038" t="n">
        <v>35839</v>
      </c>
      <c r="B4038" s="64" t="n">
        <v>35</v>
      </c>
      <c r="C4038" s="7" t="n">
        <v>65534</v>
      </c>
      <c r="D4038" s="7" t="n">
        <v>0</v>
      </c>
      <c r="E4038" s="7" t="n">
        <v>0</v>
      </c>
    </row>
    <row r="4039" spans="1:19">
      <c r="A4039" t="s">
        <v>4</v>
      </c>
      <c r="B4039" s="4" t="s">
        <v>5</v>
      </c>
      <c r="C4039" s="4" t="s">
        <v>11</v>
      </c>
      <c r="D4039" s="4" t="s">
        <v>8</v>
      </c>
      <c r="E4039" s="4" t="s">
        <v>7</v>
      </c>
      <c r="F4039" s="4" t="s">
        <v>7</v>
      </c>
      <c r="G4039" s="4" t="s">
        <v>7</v>
      </c>
      <c r="H4039" s="4" t="s">
        <v>7</v>
      </c>
      <c r="I4039" s="4" t="s">
        <v>7</v>
      </c>
      <c r="J4039" s="4" t="s">
        <v>12</v>
      </c>
      <c r="K4039" s="4" t="s">
        <v>12</v>
      </c>
      <c r="L4039" s="4" t="s">
        <v>12</v>
      </c>
      <c r="M4039" s="4" t="s">
        <v>12</v>
      </c>
      <c r="N4039" s="4" t="s">
        <v>7</v>
      </c>
    </row>
    <row r="4040" spans="1:19">
      <c r="A4040" t="n">
        <v>35847</v>
      </c>
      <c r="B4040" s="35" t="n">
        <v>34</v>
      </c>
      <c r="C4040" s="7" t="n">
        <v>65534</v>
      </c>
      <c r="D4040" s="7" t="s">
        <v>291</v>
      </c>
      <c r="E4040" s="7" t="n">
        <v>1</v>
      </c>
      <c r="F4040" s="7" t="n">
        <v>0</v>
      </c>
      <c r="G4040" s="7" t="n">
        <v>0</v>
      </c>
      <c r="H4040" s="7" t="n">
        <v>0</v>
      </c>
      <c r="I4040" s="7" t="n">
        <v>0</v>
      </c>
      <c r="J4040" s="7" t="n">
        <v>0.5</v>
      </c>
      <c r="K4040" s="7" t="n">
        <v>-1</v>
      </c>
      <c r="L4040" s="7" t="n">
        <v>-1</v>
      </c>
      <c r="M4040" s="7" t="n">
        <v>-1</v>
      </c>
      <c r="N4040" s="7" t="n">
        <v>0</v>
      </c>
    </row>
    <row r="4041" spans="1:19">
      <c r="A4041" t="s">
        <v>4</v>
      </c>
      <c r="B4041" s="4" t="s">
        <v>5</v>
      </c>
      <c r="C4041" s="4" t="s">
        <v>11</v>
      </c>
    </row>
    <row r="4042" spans="1:19">
      <c r="A4042" t="n">
        <v>35881</v>
      </c>
      <c r="B4042" s="25" t="n">
        <v>16</v>
      </c>
      <c r="C4042" s="7" t="n">
        <v>500</v>
      </c>
    </row>
    <row r="4043" spans="1:19">
      <c r="A4043" t="s">
        <v>4</v>
      </c>
      <c r="B4043" s="4" t="s">
        <v>5</v>
      </c>
      <c r="C4043" s="4" t="s">
        <v>11</v>
      </c>
      <c r="D4043" s="4" t="s">
        <v>7</v>
      </c>
    </row>
    <row r="4044" spans="1:19">
      <c r="A4044" t="n">
        <v>35884</v>
      </c>
      <c r="B4044" s="49" t="n">
        <v>56</v>
      </c>
      <c r="C4044" s="7" t="n">
        <v>95</v>
      </c>
      <c r="D4044" s="7" t="n">
        <v>0</v>
      </c>
    </row>
    <row r="4045" spans="1:19">
      <c r="A4045" t="s">
        <v>4</v>
      </c>
      <c r="B4045" s="4" t="s">
        <v>5</v>
      </c>
      <c r="C4045" s="4" t="s">
        <v>11</v>
      </c>
      <c r="D4045" s="4" t="s">
        <v>11</v>
      </c>
      <c r="E4045" s="4" t="s">
        <v>12</v>
      </c>
      <c r="F4045" s="4" t="s">
        <v>7</v>
      </c>
    </row>
    <row r="4046" spans="1:19">
      <c r="A4046" t="n">
        <v>35888</v>
      </c>
      <c r="B4046" s="61" t="n">
        <v>53</v>
      </c>
      <c r="C4046" s="7" t="n">
        <v>95</v>
      </c>
      <c r="D4046" s="7" t="n">
        <v>65534</v>
      </c>
      <c r="E4046" s="7" t="n">
        <v>10</v>
      </c>
      <c r="F4046" s="7" t="n">
        <v>1</v>
      </c>
    </row>
    <row r="4047" spans="1:19">
      <c r="A4047" t="s">
        <v>4</v>
      </c>
      <c r="B4047" s="4" t="s">
        <v>5</v>
      </c>
      <c r="C4047" s="4" t="s">
        <v>17</v>
      </c>
    </row>
    <row r="4048" spans="1:19">
      <c r="A4048" t="n">
        <v>35898</v>
      </c>
      <c r="B4048" s="13" t="n">
        <v>3</v>
      </c>
      <c r="C4048" s="12" t="n">
        <f t="normal" ca="1">A3884</f>
        <v>0</v>
      </c>
    </row>
    <row r="4049" spans="1:14">
      <c r="A4049" t="s">
        <v>4</v>
      </c>
      <c r="B4049" s="4" t="s">
        <v>5</v>
      </c>
    </row>
    <row r="4050" spans="1:14">
      <c r="A4050" t="n">
        <v>35903</v>
      </c>
      <c r="B4050" s="5" t="n">
        <v>1</v>
      </c>
    </row>
    <row r="4051" spans="1:14" s="3" customFormat="1" customHeight="0">
      <c r="A4051" s="3" t="s">
        <v>2</v>
      </c>
      <c r="B4051" s="3" t="s">
        <v>309</v>
      </c>
    </row>
    <row r="4052" spans="1:14">
      <c r="A4052" t="s">
        <v>4</v>
      </c>
      <c r="B4052" s="4" t="s">
        <v>5</v>
      </c>
      <c r="C4052" s="4" t="s">
        <v>7</v>
      </c>
      <c r="D4052" s="4" t="s">
        <v>11</v>
      </c>
      <c r="E4052" s="4" t="s">
        <v>11</v>
      </c>
      <c r="F4052" s="4" t="s">
        <v>11</v>
      </c>
      <c r="G4052" s="4" t="s">
        <v>11</v>
      </c>
      <c r="H4052" s="4" t="s">
        <v>11</v>
      </c>
      <c r="I4052" s="4" t="s">
        <v>8</v>
      </c>
      <c r="J4052" s="4" t="s">
        <v>12</v>
      </c>
      <c r="K4052" s="4" t="s">
        <v>12</v>
      </c>
      <c r="L4052" s="4" t="s">
        <v>12</v>
      </c>
      <c r="M4052" s="4" t="s">
        <v>13</v>
      </c>
      <c r="N4052" s="4" t="s">
        <v>13</v>
      </c>
      <c r="O4052" s="4" t="s">
        <v>12</v>
      </c>
      <c r="P4052" s="4" t="s">
        <v>12</v>
      </c>
      <c r="Q4052" s="4" t="s">
        <v>12</v>
      </c>
      <c r="R4052" s="4" t="s">
        <v>12</v>
      </c>
      <c r="S4052" s="4" t="s">
        <v>7</v>
      </c>
    </row>
    <row r="4053" spans="1:14">
      <c r="A4053" t="n">
        <v>35904</v>
      </c>
      <c r="B4053" s="26" t="n">
        <v>39</v>
      </c>
      <c r="C4053" s="7" t="n">
        <v>12</v>
      </c>
      <c r="D4053" s="7" t="n">
        <v>65533</v>
      </c>
      <c r="E4053" s="7" t="n">
        <v>205</v>
      </c>
      <c r="F4053" s="7" t="n">
        <v>0</v>
      </c>
      <c r="G4053" s="7" t="n">
        <v>65534</v>
      </c>
      <c r="H4053" s="7" t="n">
        <v>1</v>
      </c>
      <c r="I4053" s="7" t="s">
        <v>14</v>
      </c>
      <c r="J4053" s="7" t="n">
        <v>0</v>
      </c>
      <c r="K4053" s="7" t="n">
        <v>0</v>
      </c>
      <c r="L4053" s="7" t="n">
        <v>0</v>
      </c>
      <c r="M4053" s="7" t="n">
        <v>0</v>
      </c>
      <c r="N4053" s="7" t="n">
        <v>0</v>
      </c>
      <c r="O4053" s="7" t="n">
        <v>0</v>
      </c>
      <c r="P4053" s="7" t="n">
        <v>1</v>
      </c>
      <c r="Q4053" s="7" t="n">
        <v>1</v>
      </c>
      <c r="R4053" s="7" t="n">
        <v>1</v>
      </c>
      <c r="S4053" s="7" t="n">
        <v>255</v>
      </c>
    </row>
    <row r="4054" spans="1:14">
      <c r="A4054" t="s">
        <v>4</v>
      </c>
      <c r="B4054" s="4" t="s">
        <v>5</v>
      </c>
      <c r="C4054" s="4" t="s">
        <v>11</v>
      </c>
    </row>
    <row r="4055" spans="1:14">
      <c r="A4055" t="n">
        <v>35954</v>
      </c>
      <c r="B4055" s="25" t="n">
        <v>16</v>
      </c>
      <c r="C4055" s="7" t="n">
        <v>1600</v>
      </c>
    </row>
    <row r="4056" spans="1:14">
      <c r="A4056" t="s">
        <v>4</v>
      </c>
      <c r="B4056" s="4" t="s">
        <v>5</v>
      </c>
      <c r="C4056" s="4" t="s">
        <v>11</v>
      </c>
      <c r="D4056" s="4" t="s">
        <v>13</v>
      </c>
      <c r="E4056" s="4" t="s">
        <v>13</v>
      </c>
      <c r="F4056" s="4" t="s">
        <v>13</v>
      </c>
      <c r="G4056" s="4" t="s">
        <v>13</v>
      </c>
      <c r="H4056" s="4" t="s">
        <v>11</v>
      </c>
      <c r="I4056" s="4" t="s">
        <v>7</v>
      </c>
    </row>
    <row r="4057" spans="1:14">
      <c r="A4057" t="n">
        <v>35957</v>
      </c>
      <c r="B4057" s="31" t="n">
        <v>66</v>
      </c>
      <c r="C4057" s="7" t="n">
        <v>65534</v>
      </c>
      <c r="D4057" s="7" t="n">
        <v>1065353216</v>
      </c>
      <c r="E4057" s="7" t="n">
        <v>1065353216</v>
      </c>
      <c r="F4057" s="7" t="n">
        <v>1065353216</v>
      </c>
      <c r="G4057" s="7" t="n">
        <v>1065353216</v>
      </c>
      <c r="H4057" s="7" t="n">
        <v>300</v>
      </c>
      <c r="I4057" s="7" t="n">
        <v>3</v>
      </c>
    </row>
    <row r="4058" spans="1:14">
      <c r="A4058" t="s">
        <v>4</v>
      </c>
      <c r="B4058" s="4" t="s">
        <v>5</v>
      </c>
    </row>
    <row r="4059" spans="1:14">
      <c r="A4059" t="n">
        <v>35979</v>
      </c>
      <c r="B4059" s="5" t="n">
        <v>1</v>
      </c>
    </row>
    <row r="4060" spans="1:14" s="3" customFormat="1" customHeight="0">
      <c r="A4060" s="3" t="s">
        <v>2</v>
      </c>
      <c r="B4060" s="3" t="s">
        <v>310</v>
      </c>
    </row>
    <row r="4061" spans="1:14">
      <c r="A4061" t="s">
        <v>4</v>
      </c>
      <c r="B4061" s="4" t="s">
        <v>5</v>
      </c>
      <c r="C4061" s="4" t="s">
        <v>7</v>
      </c>
      <c r="D4061" s="4" t="s">
        <v>7</v>
      </c>
      <c r="E4061" s="4" t="s">
        <v>7</v>
      </c>
      <c r="F4061" s="4" t="s">
        <v>7</v>
      </c>
    </row>
    <row r="4062" spans="1:14">
      <c r="A4062" t="n">
        <v>35980</v>
      </c>
      <c r="B4062" s="16" t="n">
        <v>14</v>
      </c>
      <c r="C4062" s="7" t="n">
        <v>2</v>
      </c>
      <c r="D4062" s="7" t="n">
        <v>0</v>
      </c>
      <c r="E4062" s="7" t="n">
        <v>0</v>
      </c>
      <c r="F4062" s="7" t="n">
        <v>0</v>
      </c>
    </row>
    <row r="4063" spans="1:14">
      <c r="A4063" t="s">
        <v>4</v>
      </c>
      <c r="B4063" s="4" t="s">
        <v>5</v>
      </c>
      <c r="C4063" s="4" t="s">
        <v>7</v>
      </c>
      <c r="D4063" s="17" t="s">
        <v>23</v>
      </c>
      <c r="E4063" s="4" t="s">
        <v>5</v>
      </c>
      <c r="F4063" s="4" t="s">
        <v>7</v>
      </c>
      <c r="G4063" s="4" t="s">
        <v>11</v>
      </c>
      <c r="H4063" s="17" t="s">
        <v>24</v>
      </c>
      <c r="I4063" s="4" t="s">
        <v>7</v>
      </c>
      <c r="J4063" s="4" t="s">
        <v>13</v>
      </c>
      <c r="K4063" s="4" t="s">
        <v>7</v>
      </c>
      <c r="L4063" s="4" t="s">
        <v>7</v>
      </c>
      <c r="M4063" s="17" t="s">
        <v>23</v>
      </c>
      <c r="N4063" s="4" t="s">
        <v>5</v>
      </c>
      <c r="O4063" s="4" t="s">
        <v>7</v>
      </c>
      <c r="P4063" s="4" t="s">
        <v>11</v>
      </c>
      <c r="Q4063" s="17" t="s">
        <v>24</v>
      </c>
      <c r="R4063" s="4" t="s">
        <v>7</v>
      </c>
      <c r="S4063" s="4" t="s">
        <v>13</v>
      </c>
      <c r="T4063" s="4" t="s">
        <v>7</v>
      </c>
      <c r="U4063" s="4" t="s">
        <v>7</v>
      </c>
      <c r="V4063" s="4" t="s">
        <v>7</v>
      </c>
      <c r="W4063" s="4" t="s">
        <v>17</v>
      </c>
    </row>
    <row r="4064" spans="1:14">
      <c r="A4064" t="n">
        <v>35985</v>
      </c>
      <c r="B4064" s="11" t="n">
        <v>5</v>
      </c>
      <c r="C4064" s="7" t="n">
        <v>28</v>
      </c>
      <c r="D4064" s="17" t="s">
        <v>3</v>
      </c>
      <c r="E4064" s="8" t="n">
        <v>162</v>
      </c>
      <c r="F4064" s="7" t="n">
        <v>3</v>
      </c>
      <c r="G4064" s="7" t="n">
        <v>16437</v>
      </c>
      <c r="H4064" s="17" t="s">
        <v>3</v>
      </c>
      <c r="I4064" s="7" t="n">
        <v>0</v>
      </c>
      <c r="J4064" s="7" t="n">
        <v>1</v>
      </c>
      <c r="K4064" s="7" t="n">
        <v>2</v>
      </c>
      <c r="L4064" s="7" t="n">
        <v>28</v>
      </c>
      <c r="M4064" s="17" t="s">
        <v>3</v>
      </c>
      <c r="N4064" s="8" t="n">
        <v>162</v>
      </c>
      <c r="O4064" s="7" t="n">
        <v>3</v>
      </c>
      <c r="P4064" s="7" t="n">
        <v>16437</v>
      </c>
      <c r="Q4064" s="17" t="s">
        <v>3</v>
      </c>
      <c r="R4064" s="7" t="n">
        <v>0</v>
      </c>
      <c r="S4064" s="7" t="n">
        <v>2</v>
      </c>
      <c r="T4064" s="7" t="n">
        <v>2</v>
      </c>
      <c r="U4064" s="7" t="n">
        <v>11</v>
      </c>
      <c r="V4064" s="7" t="n">
        <v>1</v>
      </c>
      <c r="W4064" s="12" t="n">
        <f t="normal" ca="1">A4068</f>
        <v>0</v>
      </c>
    </row>
    <row r="4065" spans="1:23">
      <c r="A4065" t="s">
        <v>4</v>
      </c>
      <c r="B4065" s="4" t="s">
        <v>5</v>
      </c>
      <c r="C4065" s="4" t="s">
        <v>7</v>
      </c>
      <c r="D4065" s="4" t="s">
        <v>11</v>
      </c>
      <c r="E4065" s="4" t="s">
        <v>12</v>
      </c>
    </row>
    <row r="4066" spans="1:23">
      <c r="A4066" t="n">
        <v>36014</v>
      </c>
      <c r="B4066" s="18" t="n">
        <v>58</v>
      </c>
      <c r="C4066" s="7" t="n">
        <v>0</v>
      </c>
      <c r="D4066" s="7" t="n">
        <v>0</v>
      </c>
      <c r="E4066" s="7" t="n">
        <v>1</v>
      </c>
    </row>
    <row r="4067" spans="1:23">
      <c r="A4067" t="s">
        <v>4</v>
      </c>
      <c r="B4067" s="4" t="s">
        <v>5</v>
      </c>
      <c r="C4067" s="4" t="s">
        <v>7</v>
      </c>
      <c r="D4067" s="17" t="s">
        <v>23</v>
      </c>
      <c r="E4067" s="4" t="s">
        <v>5</v>
      </c>
      <c r="F4067" s="4" t="s">
        <v>7</v>
      </c>
      <c r="G4067" s="4" t="s">
        <v>11</v>
      </c>
      <c r="H4067" s="17" t="s">
        <v>24</v>
      </c>
      <c r="I4067" s="4" t="s">
        <v>7</v>
      </c>
      <c r="J4067" s="4" t="s">
        <v>13</v>
      </c>
      <c r="K4067" s="4" t="s">
        <v>7</v>
      </c>
      <c r="L4067" s="4" t="s">
        <v>7</v>
      </c>
      <c r="M4067" s="17" t="s">
        <v>23</v>
      </c>
      <c r="N4067" s="4" t="s">
        <v>5</v>
      </c>
      <c r="O4067" s="4" t="s">
        <v>7</v>
      </c>
      <c r="P4067" s="4" t="s">
        <v>11</v>
      </c>
      <c r="Q4067" s="17" t="s">
        <v>24</v>
      </c>
      <c r="R4067" s="4" t="s">
        <v>7</v>
      </c>
      <c r="S4067" s="4" t="s">
        <v>13</v>
      </c>
      <c r="T4067" s="4" t="s">
        <v>7</v>
      </c>
      <c r="U4067" s="4" t="s">
        <v>7</v>
      </c>
      <c r="V4067" s="4" t="s">
        <v>7</v>
      </c>
      <c r="W4067" s="4" t="s">
        <v>17</v>
      </c>
    </row>
    <row r="4068" spans="1:23">
      <c r="A4068" t="n">
        <v>36022</v>
      </c>
      <c r="B4068" s="11" t="n">
        <v>5</v>
      </c>
      <c r="C4068" s="7" t="n">
        <v>28</v>
      </c>
      <c r="D4068" s="17" t="s">
        <v>3</v>
      </c>
      <c r="E4068" s="8" t="n">
        <v>162</v>
      </c>
      <c r="F4068" s="7" t="n">
        <v>3</v>
      </c>
      <c r="G4068" s="7" t="n">
        <v>16437</v>
      </c>
      <c r="H4068" s="17" t="s">
        <v>3</v>
      </c>
      <c r="I4068" s="7" t="n">
        <v>0</v>
      </c>
      <c r="J4068" s="7" t="n">
        <v>1</v>
      </c>
      <c r="K4068" s="7" t="n">
        <v>3</v>
      </c>
      <c r="L4068" s="7" t="n">
        <v>28</v>
      </c>
      <c r="M4068" s="17" t="s">
        <v>3</v>
      </c>
      <c r="N4068" s="8" t="n">
        <v>162</v>
      </c>
      <c r="O4068" s="7" t="n">
        <v>3</v>
      </c>
      <c r="P4068" s="7" t="n">
        <v>16437</v>
      </c>
      <c r="Q4068" s="17" t="s">
        <v>3</v>
      </c>
      <c r="R4068" s="7" t="n">
        <v>0</v>
      </c>
      <c r="S4068" s="7" t="n">
        <v>2</v>
      </c>
      <c r="T4068" s="7" t="n">
        <v>3</v>
      </c>
      <c r="U4068" s="7" t="n">
        <v>9</v>
      </c>
      <c r="V4068" s="7" t="n">
        <v>1</v>
      </c>
      <c r="W4068" s="12" t="n">
        <f t="normal" ca="1">A4078</f>
        <v>0</v>
      </c>
    </row>
    <row r="4069" spans="1:23">
      <c r="A4069" t="s">
        <v>4</v>
      </c>
      <c r="B4069" s="4" t="s">
        <v>5</v>
      </c>
      <c r="C4069" s="4" t="s">
        <v>7</v>
      </c>
      <c r="D4069" s="17" t="s">
        <v>23</v>
      </c>
      <c r="E4069" s="4" t="s">
        <v>5</v>
      </c>
      <c r="F4069" s="4" t="s">
        <v>11</v>
      </c>
      <c r="G4069" s="4" t="s">
        <v>7</v>
      </c>
      <c r="H4069" s="4" t="s">
        <v>7</v>
      </c>
      <c r="I4069" s="4" t="s">
        <v>8</v>
      </c>
      <c r="J4069" s="17" t="s">
        <v>24</v>
      </c>
      <c r="K4069" s="4" t="s">
        <v>7</v>
      </c>
      <c r="L4069" s="4" t="s">
        <v>7</v>
      </c>
      <c r="M4069" s="17" t="s">
        <v>23</v>
      </c>
      <c r="N4069" s="4" t="s">
        <v>5</v>
      </c>
      <c r="O4069" s="4" t="s">
        <v>7</v>
      </c>
      <c r="P4069" s="17" t="s">
        <v>24</v>
      </c>
      <c r="Q4069" s="4" t="s">
        <v>7</v>
      </c>
      <c r="R4069" s="4" t="s">
        <v>13</v>
      </c>
      <c r="S4069" s="4" t="s">
        <v>7</v>
      </c>
      <c r="T4069" s="4" t="s">
        <v>7</v>
      </c>
      <c r="U4069" s="4" t="s">
        <v>7</v>
      </c>
      <c r="V4069" s="17" t="s">
        <v>23</v>
      </c>
      <c r="W4069" s="4" t="s">
        <v>5</v>
      </c>
      <c r="X4069" s="4" t="s">
        <v>7</v>
      </c>
      <c r="Y4069" s="17" t="s">
        <v>24</v>
      </c>
      <c r="Z4069" s="4" t="s">
        <v>7</v>
      </c>
      <c r="AA4069" s="4" t="s">
        <v>13</v>
      </c>
      <c r="AB4069" s="4" t="s">
        <v>7</v>
      </c>
      <c r="AC4069" s="4" t="s">
        <v>7</v>
      </c>
      <c r="AD4069" s="4" t="s">
        <v>7</v>
      </c>
      <c r="AE4069" s="4" t="s">
        <v>17</v>
      </c>
    </row>
    <row r="4070" spans="1:23">
      <c r="A4070" t="n">
        <v>36051</v>
      </c>
      <c r="B4070" s="11" t="n">
        <v>5</v>
      </c>
      <c r="C4070" s="7" t="n">
        <v>28</v>
      </c>
      <c r="D4070" s="17" t="s">
        <v>3</v>
      </c>
      <c r="E4070" s="19" t="n">
        <v>47</v>
      </c>
      <c r="F4070" s="7" t="n">
        <v>61456</v>
      </c>
      <c r="G4070" s="7" t="n">
        <v>2</v>
      </c>
      <c r="H4070" s="7" t="n">
        <v>0</v>
      </c>
      <c r="I4070" s="7" t="s">
        <v>25</v>
      </c>
      <c r="J4070" s="17" t="s">
        <v>3</v>
      </c>
      <c r="K4070" s="7" t="n">
        <v>8</v>
      </c>
      <c r="L4070" s="7" t="n">
        <v>28</v>
      </c>
      <c r="M4070" s="17" t="s">
        <v>3</v>
      </c>
      <c r="N4070" s="20" t="n">
        <v>74</v>
      </c>
      <c r="O4070" s="7" t="n">
        <v>65</v>
      </c>
      <c r="P4070" s="17" t="s">
        <v>3</v>
      </c>
      <c r="Q4070" s="7" t="n">
        <v>0</v>
      </c>
      <c r="R4070" s="7" t="n">
        <v>1</v>
      </c>
      <c r="S4070" s="7" t="n">
        <v>3</v>
      </c>
      <c r="T4070" s="7" t="n">
        <v>9</v>
      </c>
      <c r="U4070" s="7" t="n">
        <v>28</v>
      </c>
      <c r="V4070" s="17" t="s">
        <v>3</v>
      </c>
      <c r="W4070" s="20" t="n">
        <v>74</v>
      </c>
      <c r="X4070" s="7" t="n">
        <v>65</v>
      </c>
      <c r="Y4070" s="17" t="s">
        <v>3</v>
      </c>
      <c r="Z4070" s="7" t="n">
        <v>0</v>
      </c>
      <c r="AA4070" s="7" t="n">
        <v>2</v>
      </c>
      <c r="AB4070" s="7" t="n">
        <v>3</v>
      </c>
      <c r="AC4070" s="7" t="n">
        <v>9</v>
      </c>
      <c r="AD4070" s="7" t="n">
        <v>1</v>
      </c>
      <c r="AE4070" s="12" t="n">
        <f t="normal" ca="1">A4074</f>
        <v>0</v>
      </c>
    </row>
    <row r="4071" spans="1:23">
      <c r="A4071" t="s">
        <v>4</v>
      </c>
      <c r="B4071" s="4" t="s">
        <v>5</v>
      </c>
      <c r="C4071" s="4" t="s">
        <v>11</v>
      </c>
      <c r="D4071" s="4" t="s">
        <v>7</v>
      </c>
      <c r="E4071" s="4" t="s">
        <v>7</v>
      </c>
      <c r="F4071" s="4" t="s">
        <v>8</v>
      </c>
    </row>
    <row r="4072" spans="1:23">
      <c r="A4072" t="n">
        <v>36099</v>
      </c>
      <c r="B4072" s="19" t="n">
        <v>47</v>
      </c>
      <c r="C4072" s="7" t="n">
        <v>61456</v>
      </c>
      <c r="D4072" s="7" t="n">
        <v>0</v>
      </c>
      <c r="E4072" s="7" t="n">
        <v>0</v>
      </c>
      <c r="F4072" s="7" t="s">
        <v>26</v>
      </c>
    </row>
    <row r="4073" spans="1:23">
      <c r="A4073" t="s">
        <v>4</v>
      </c>
      <c r="B4073" s="4" t="s">
        <v>5</v>
      </c>
      <c r="C4073" s="4" t="s">
        <v>7</v>
      </c>
      <c r="D4073" s="4" t="s">
        <v>11</v>
      </c>
      <c r="E4073" s="4" t="s">
        <v>12</v>
      </c>
    </row>
    <row r="4074" spans="1:23">
      <c r="A4074" t="n">
        <v>36112</v>
      </c>
      <c r="B4074" s="18" t="n">
        <v>58</v>
      </c>
      <c r="C4074" s="7" t="n">
        <v>0</v>
      </c>
      <c r="D4074" s="7" t="n">
        <v>300</v>
      </c>
      <c r="E4074" s="7" t="n">
        <v>1</v>
      </c>
    </row>
    <row r="4075" spans="1:23">
      <c r="A4075" t="s">
        <v>4</v>
      </c>
      <c r="B4075" s="4" t="s">
        <v>5</v>
      </c>
      <c r="C4075" s="4" t="s">
        <v>7</v>
      </c>
      <c r="D4075" s="4" t="s">
        <v>11</v>
      </c>
    </row>
    <row r="4076" spans="1:23">
      <c r="A4076" t="n">
        <v>36120</v>
      </c>
      <c r="B4076" s="18" t="n">
        <v>58</v>
      </c>
      <c r="C4076" s="7" t="n">
        <v>255</v>
      </c>
      <c r="D4076" s="7" t="n">
        <v>0</v>
      </c>
    </row>
    <row r="4077" spans="1:23">
      <c r="A4077" t="s">
        <v>4</v>
      </c>
      <c r="B4077" s="4" t="s">
        <v>5</v>
      </c>
      <c r="C4077" s="4" t="s">
        <v>7</v>
      </c>
      <c r="D4077" s="4" t="s">
        <v>7</v>
      </c>
      <c r="E4077" s="4" t="s">
        <v>7</v>
      </c>
      <c r="F4077" s="4" t="s">
        <v>7</v>
      </c>
    </row>
    <row r="4078" spans="1:23">
      <c r="A4078" t="n">
        <v>36124</v>
      </c>
      <c r="B4078" s="16" t="n">
        <v>14</v>
      </c>
      <c r="C4078" s="7" t="n">
        <v>0</v>
      </c>
      <c r="D4078" s="7" t="n">
        <v>0</v>
      </c>
      <c r="E4078" s="7" t="n">
        <v>0</v>
      </c>
      <c r="F4078" s="7" t="n">
        <v>64</v>
      </c>
    </row>
    <row r="4079" spans="1:23">
      <c r="A4079" t="s">
        <v>4</v>
      </c>
      <c r="B4079" s="4" t="s">
        <v>5</v>
      </c>
      <c r="C4079" s="4" t="s">
        <v>7</v>
      </c>
      <c r="D4079" s="4" t="s">
        <v>11</v>
      </c>
    </row>
    <row r="4080" spans="1:23">
      <c r="A4080" t="n">
        <v>36129</v>
      </c>
      <c r="B4080" s="21" t="n">
        <v>22</v>
      </c>
      <c r="C4080" s="7" t="n">
        <v>0</v>
      </c>
      <c r="D4080" s="7" t="n">
        <v>16437</v>
      </c>
    </row>
    <row r="4081" spans="1:31">
      <c r="A4081" t="s">
        <v>4</v>
      </c>
      <c r="B4081" s="4" t="s">
        <v>5</v>
      </c>
      <c r="C4081" s="4" t="s">
        <v>7</v>
      </c>
      <c r="D4081" s="4" t="s">
        <v>11</v>
      </c>
    </row>
    <row r="4082" spans="1:31">
      <c r="A4082" t="n">
        <v>36133</v>
      </c>
      <c r="B4082" s="18" t="n">
        <v>58</v>
      </c>
      <c r="C4082" s="7" t="n">
        <v>5</v>
      </c>
      <c r="D4082" s="7" t="n">
        <v>300</v>
      </c>
    </row>
    <row r="4083" spans="1:31">
      <c r="A4083" t="s">
        <v>4</v>
      </c>
      <c r="B4083" s="4" t="s">
        <v>5</v>
      </c>
      <c r="C4083" s="4" t="s">
        <v>12</v>
      </c>
      <c r="D4083" s="4" t="s">
        <v>11</v>
      </c>
    </row>
    <row r="4084" spans="1:31">
      <c r="A4084" t="n">
        <v>36137</v>
      </c>
      <c r="B4084" s="22" t="n">
        <v>103</v>
      </c>
      <c r="C4084" s="7" t="n">
        <v>0</v>
      </c>
      <c r="D4084" s="7" t="n">
        <v>300</v>
      </c>
    </row>
    <row r="4085" spans="1:31">
      <c r="A4085" t="s">
        <v>4</v>
      </c>
      <c r="B4085" s="4" t="s">
        <v>5</v>
      </c>
      <c r="C4085" s="4" t="s">
        <v>7</v>
      </c>
    </row>
    <row r="4086" spans="1:31">
      <c r="A4086" t="n">
        <v>36144</v>
      </c>
      <c r="B4086" s="23" t="n">
        <v>64</v>
      </c>
      <c r="C4086" s="7" t="n">
        <v>7</v>
      </c>
    </row>
    <row r="4087" spans="1:31">
      <c r="A4087" t="s">
        <v>4</v>
      </c>
      <c r="B4087" s="4" t="s">
        <v>5</v>
      </c>
      <c r="C4087" s="4" t="s">
        <v>7</v>
      </c>
      <c r="D4087" s="4" t="s">
        <v>11</v>
      </c>
    </row>
    <row r="4088" spans="1:31">
      <c r="A4088" t="n">
        <v>36146</v>
      </c>
      <c r="B4088" s="24" t="n">
        <v>72</v>
      </c>
      <c r="C4088" s="7" t="n">
        <v>5</v>
      </c>
      <c r="D4088" s="7" t="n">
        <v>0</v>
      </c>
    </row>
    <row r="4089" spans="1:31">
      <c r="A4089" t="s">
        <v>4</v>
      </c>
      <c r="B4089" s="4" t="s">
        <v>5</v>
      </c>
      <c r="C4089" s="4" t="s">
        <v>7</v>
      </c>
      <c r="D4089" s="17" t="s">
        <v>23</v>
      </c>
      <c r="E4089" s="4" t="s">
        <v>5</v>
      </c>
      <c r="F4089" s="4" t="s">
        <v>7</v>
      </c>
      <c r="G4089" s="4" t="s">
        <v>11</v>
      </c>
      <c r="H4089" s="17" t="s">
        <v>24</v>
      </c>
      <c r="I4089" s="4" t="s">
        <v>7</v>
      </c>
      <c r="J4089" s="4" t="s">
        <v>13</v>
      </c>
      <c r="K4089" s="4" t="s">
        <v>7</v>
      </c>
      <c r="L4089" s="4" t="s">
        <v>7</v>
      </c>
      <c r="M4089" s="4" t="s">
        <v>17</v>
      </c>
    </row>
    <row r="4090" spans="1:31">
      <c r="A4090" t="n">
        <v>36150</v>
      </c>
      <c r="B4090" s="11" t="n">
        <v>5</v>
      </c>
      <c r="C4090" s="7" t="n">
        <v>28</v>
      </c>
      <c r="D4090" s="17" t="s">
        <v>3</v>
      </c>
      <c r="E4090" s="8" t="n">
        <v>162</v>
      </c>
      <c r="F4090" s="7" t="n">
        <v>4</v>
      </c>
      <c r="G4090" s="7" t="n">
        <v>16437</v>
      </c>
      <c r="H4090" s="17" t="s">
        <v>3</v>
      </c>
      <c r="I4090" s="7" t="n">
        <v>0</v>
      </c>
      <c r="J4090" s="7" t="n">
        <v>1</v>
      </c>
      <c r="K4090" s="7" t="n">
        <v>2</v>
      </c>
      <c r="L4090" s="7" t="n">
        <v>1</v>
      </c>
      <c r="M4090" s="12" t="n">
        <f t="normal" ca="1">A4096</f>
        <v>0</v>
      </c>
    </row>
    <row r="4091" spans="1:31">
      <c r="A4091" t="s">
        <v>4</v>
      </c>
      <c r="B4091" s="4" t="s">
        <v>5</v>
      </c>
      <c r="C4091" s="4" t="s">
        <v>7</v>
      </c>
      <c r="D4091" s="4" t="s">
        <v>8</v>
      </c>
    </row>
    <row r="4092" spans="1:31">
      <c r="A4092" t="n">
        <v>36167</v>
      </c>
      <c r="B4092" s="6" t="n">
        <v>2</v>
      </c>
      <c r="C4092" s="7" t="n">
        <v>10</v>
      </c>
      <c r="D4092" s="7" t="s">
        <v>27</v>
      </c>
    </row>
    <row r="4093" spans="1:31">
      <c r="A4093" t="s">
        <v>4</v>
      </c>
      <c r="B4093" s="4" t="s">
        <v>5</v>
      </c>
      <c r="C4093" s="4" t="s">
        <v>11</v>
      </c>
    </row>
    <row r="4094" spans="1:31">
      <c r="A4094" t="n">
        <v>36184</v>
      </c>
      <c r="B4094" s="25" t="n">
        <v>16</v>
      </c>
      <c r="C4094" s="7" t="n">
        <v>0</v>
      </c>
    </row>
    <row r="4095" spans="1:31">
      <c r="A4095" t="s">
        <v>4</v>
      </c>
      <c r="B4095" s="4" t="s">
        <v>5</v>
      </c>
      <c r="C4095" s="4" t="s">
        <v>7</v>
      </c>
      <c r="D4095" s="4" t="s">
        <v>11</v>
      </c>
      <c r="E4095" s="4" t="s">
        <v>7</v>
      </c>
      <c r="F4095" s="4" t="s">
        <v>8</v>
      </c>
    </row>
    <row r="4096" spans="1:31">
      <c r="A4096" t="n">
        <v>36187</v>
      </c>
      <c r="B4096" s="26" t="n">
        <v>39</v>
      </c>
      <c r="C4096" s="7" t="n">
        <v>10</v>
      </c>
      <c r="D4096" s="7" t="n">
        <v>65533</v>
      </c>
      <c r="E4096" s="7" t="n">
        <v>202</v>
      </c>
      <c r="F4096" s="7" t="s">
        <v>311</v>
      </c>
    </row>
    <row r="4097" spans="1:13">
      <c r="A4097" t="s">
        <v>4</v>
      </c>
      <c r="B4097" s="4" t="s">
        <v>5</v>
      </c>
      <c r="C4097" s="4" t="s">
        <v>7</v>
      </c>
      <c r="D4097" s="4" t="s">
        <v>11</v>
      </c>
      <c r="E4097" s="4" t="s">
        <v>7</v>
      </c>
      <c r="F4097" s="4" t="s">
        <v>8</v>
      </c>
    </row>
    <row r="4098" spans="1:13">
      <c r="A4098" t="n">
        <v>36211</v>
      </c>
      <c r="B4098" s="26" t="n">
        <v>39</v>
      </c>
      <c r="C4098" s="7" t="n">
        <v>10</v>
      </c>
      <c r="D4098" s="7" t="n">
        <v>65533</v>
      </c>
      <c r="E4098" s="7" t="n">
        <v>203</v>
      </c>
      <c r="F4098" s="7" t="s">
        <v>30</v>
      </c>
    </row>
    <row r="4099" spans="1:13">
      <c r="A4099" t="s">
        <v>4</v>
      </c>
      <c r="B4099" s="4" t="s">
        <v>5</v>
      </c>
      <c r="C4099" s="4" t="s">
        <v>7</v>
      </c>
      <c r="D4099" s="4" t="s">
        <v>11</v>
      </c>
      <c r="E4099" s="4" t="s">
        <v>7</v>
      </c>
      <c r="F4099" s="4" t="s">
        <v>8</v>
      </c>
    </row>
    <row r="4100" spans="1:13">
      <c r="A4100" t="n">
        <v>36235</v>
      </c>
      <c r="B4100" s="26" t="n">
        <v>39</v>
      </c>
      <c r="C4100" s="7" t="n">
        <v>10</v>
      </c>
      <c r="D4100" s="7" t="n">
        <v>65533</v>
      </c>
      <c r="E4100" s="7" t="n">
        <v>204</v>
      </c>
      <c r="F4100" s="7" t="s">
        <v>41</v>
      </c>
    </row>
    <row r="4101" spans="1:13">
      <c r="A4101" t="s">
        <v>4</v>
      </c>
      <c r="B4101" s="4" t="s">
        <v>5</v>
      </c>
      <c r="C4101" s="4" t="s">
        <v>7</v>
      </c>
      <c r="D4101" s="4" t="s">
        <v>11</v>
      </c>
      <c r="E4101" s="4" t="s">
        <v>7</v>
      </c>
      <c r="F4101" s="4" t="s">
        <v>8</v>
      </c>
    </row>
    <row r="4102" spans="1:13">
      <c r="A4102" t="n">
        <v>36259</v>
      </c>
      <c r="B4102" s="26" t="n">
        <v>39</v>
      </c>
      <c r="C4102" s="7" t="n">
        <v>10</v>
      </c>
      <c r="D4102" s="7" t="n">
        <v>65533</v>
      </c>
      <c r="E4102" s="7" t="n">
        <v>205</v>
      </c>
      <c r="F4102" s="7" t="s">
        <v>312</v>
      </c>
    </row>
    <row r="4103" spans="1:13">
      <c r="A4103" t="s">
        <v>4</v>
      </c>
      <c r="B4103" s="4" t="s">
        <v>5</v>
      </c>
      <c r="C4103" s="4" t="s">
        <v>7</v>
      </c>
      <c r="D4103" s="4" t="s">
        <v>11</v>
      </c>
      <c r="E4103" s="4" t="s">
        <v>7</v>
      </c>
      <c r="F4103" s="4" t="s">
        <v>8</v>
      </c>
    </row>
    <row r="4104" spans="1:13">
      <c r="A4104" t="n">
        <v>36283</v>
      </c>
      <c r="B4104" s="26" t="n">
        <v>39</v>
      </c>
      <c r="C4104" s="7" t="n">
        <v>10</v>
      </c>
      <c r="D4104" s="7" t="n">
        <v>65533</v>
      </c>
      <c r="E4104" s="7" t="n">
        <v>207</v>
      </c>
      <c r="F4104" s="7" t="s">
        <v>39</v>
      </c>
    </row>
    <row r="4105" spans="1:13">
      <c r="A4105" t="s">
        <v>4</v>
      </c>
      <c r="B4105" s="4" t="s">
        <v>5</v>
      </c>
      <c r="C4105" s="4" t="s">
        <v>7</v>
      </c>
      <c r="D4105" s="4" t="s">
        <v>11</v>
      </c>
      <c r="E4105" s="4" t="s">
        <v>7</v>
      </c>
      <c r="F4105" s="4" t="s">
        <v>8</v>
      </c>
    </row>
    <row r="4106" spans="1:13">
      <c r="A4106" t="n">
        <v>36307</v>
      </c>
      <c r="B4106" s="26" t="n">
        <v>39</v>
      </c>
      <c r="C4106" s="7" t="n">
        <v>10</v>
      </c>
      <c r="D4106" s="7" t="n">
        <v>65533</v>
      </c>
      <c r="E4106" s="7" t="n">
        <v>208</v>
      </c>
      <c r="F4106" s="7" t="s">
        <v>42</v>
      </c>
    </row>
    <row r="4107" spans="1:13">
      <c r="A4107" t="s">
        <v>4</v>
      </c>
      <c r="B4107" s="4" t="s">
        <v>5</v>
      </c>
      <c r="C4107" s="4" t="s">
        <v>7</v>
      </c>
      <c r="D4107" s="4" t="s">
        <v>11</v>
      </c>
      <c r="E4107" s="4" t="s">
        <v>7</v>
      </c>
      <c r="F4107" s="4" t="s">
        <v>8</v>
      </c>
    </row>
    <row r="4108" spans="1:13">
      <c r="A4108" t="n">
        <v>36331</v>
      </c>
      <c r="B4108" s="26" t="n">
        <v>39</v>
      </c>
      <c r="C4108" s="7" t="n">
        <v>10</v>
      </c>
      <c r="D4108" s="7" t="n">
        <v>65533</v>
      </c>
      <c r="E4108" s="7" t="n">
        <v>209</v>
      </c>
      <c r="F4108" s="7" t="s">
        <v>313</v>
      </c>
    </row>
    <row r="4109" spans="1:13">
      <c r="A4109" t="s">
        <v>4</v>
      </c>
      <c r="B4109" s="4" t="s">
        <v>5</v>
      </c>
      <c r="C4109" s="4" t="s">
        <v>7</v>
      </c>
      <c r="D4109" s="4" t="s">
        <v>11</v>
      </c>
      <c r="E4109" s="4" t="s">
        <v>7</v>
      </c>
      <c r="F4109" s="4" t="s">
        <v>8</v>
      </c>
    </row>
    <row r="4110" spans="1:13">
      <c r="A4110" t="n">
        <v>36355</v>
      </c>
      <c r="B4110" s="26" t="n">
        <v>39</v>
      </c>
      <c r="C4110" s="7" t="n">
        <v>10</v>
      </c>
      <c r="D4110" s="7" t="n">
        <v>65533</v>
      </c>
      <c r="E4110" s="7" t="n">
        <v>210</v>
      </c>
      <c r="F4110" s="7" t="s">
        <v>314</v>
      </c>
    </row>
    <row r="4111" spans="1:13">
      <c r="A4111" t="s">
        <v>4</v>
      </c>
      <c r="B4111" s="4" t="s">
        <v>5</v>
      </c>
      <c r="C4111" s="4" t="s">
        <v>7</v>
      </c>
      <c r="D4111" s="4" t="s">
        <v>11</v>
      </c>
      <c r="E4111" s="4" t="s">
        <v>7</v>
      </c>
      <c r="F4111" s="4" t="s">
        <v>8</v>
      </c>
    </row>
    <row r="4112" spans="1:13">
      <c r="A4112" t="n">
        <v>36379</v>
      </c>
      <c r="B4112" s="26" t="n">
        <v>39</v>
      </c>
      <c r="C4112" s="7" t="n">
        <v>10</v>
      </c>
      <c r="D4112" s="7" t="n">
        <v>65533</v>
      </c>
      <c r="E4112" s="7" t="n">
        <v>211</v>
      </c>
      <c r="F4112" s="7" t="s">
        <v>315</v>
      </c>
    </row>
    <row r="4113" spans="1:6">
      <c r="A4113" t="s">
        <v>4</v>
      </c>
      <c r="B4113" s="4" t="s">
        <v>5</v>
      </c>
      <c r="C4113" s="4" t="s">
        <v>11</v>
      </c>
      <c r="D4113" s="4" t="s">
        <v>13</v>
      </c>
    </row>
    <row r="4114" spans="1:6">
      <c r="A4114" t="n">
        <v>36403</v>
      </c>
      <c r="B4114" s="28" t="n">
        <v>43</v>
      </c>
      <c r="C4114" s="7" t="n">
        <v>61456</v>
      </c>
      <c r="D4114" s="7" t="n">
        <v>1</v>
      </c>
    </row>
    <row r="4115" spans="1:6">
      <c r="A4115" t="s">
        <v>4</v>
      </c>
      <c r="B4115" s="4" t="s">
        <v>5</v>
      </c>
      <c r="C4115" s="4" t="s">
        <v>11</v>
      </c>
      <c r="D4115" s="4" t="s">
        <v>8</v>
      </c>
      <c r="E4115" s="4" t="s">
        <v>8</v>
      </c>
      <c r="F4115" s="4" t="s">
        <v>8</v>
      </c>
      <c r="G4115" s="4" t="s">
        <v>7</v>
      </c>
      <c r="H4115" s="4" t="s">
        <v>13</v>
      </c>
      <c r="I4115" s="4" t="s">
        <v>12</v>
      </c>
      <c r="J4115" s="4" t="s">
        <v>12</v>
      </c>
      <c r="K4115" s="4" t="s">
        <v>12</v>
      </c>
      <c r="L4115" s="4" t="s">
        <v>12</v>
      </c>
      <c r="M4115" s="4" t="s">
        <v>12</v>
      </c>
      <c r="N4115" s="4" t="s">
        <v>12</v>
      </c>
      <c r="O4115" s="4" t="s">
        <v>12</v>
      </c>
      <c r="P4115" s="4" t="s">
        <v>8</v>
      </c>
      <c r="Q4115" s="4" t="s">
        <v>8</v>
      </c>
      <c r="R4115" s="4" t="s">
        <v>13</v>
      </c>
      <c r="S4115" s="4" t="s">
        <v>7</v>
      </c>
      <c r="T4115" s="4" t="s">
        <v>13</v>
      </c>
      <c r="U4115" s="4" t="s">
        <v>13</v>
      </c>
      <c r="V4115" s="4" t="s">
        <v>11</v>
      </c>
    </row>
    <row r="4116" spans="1:6">
      <c r="A4116" t="n">
        <v>36410</v>
      </c>
      <c r="B4116" s="27" t="n">
        <v>19</v>
      </c>
      <c r="C4116" s="7" t="n">
        <v>30</v>
      </c>
      <c r="D4116" s="7" t="s">
        <v>78</v>
      </c>
      <c r="E4116" s="7" t="s">
        <v>79</v>
      </c>
      <c r="F4116" s="7" t="s">
        <v>14</v>
      </c>
      <c r="G4116" s="7" t="n">
        <v>0</v>
      </c>
      <c r="H4116" s="7" t="n">
        <v>1</v>
      </c>
      <c r="I4116" s="7" t="n">
        <v>0</v>
      </c>
      <c r="J4116" s="7" t="n">
        <v>0</v>
      </c>
      <c r="K4116" s="7" t="n">
        <v>67.0599975585938</v>
      </c>
      <c r="L4116" s="7" t="n">
        <v>180</v>
      </c>
      <c r="M4116" s="7" t="n">
        <v>1</v>
      </c>
      <c r="N4116" s="7" t="n">
        <v>1.60000002384186</v>
      </c>
      <c r="O4116" s="7" t="n">
        <v>0.0900000035762787</v>
      </c>
      <c r="P4116" s="7" t="s">
        <v>14</v>
      </c>
      <c r="Q4116" s="7" t="s">
        <v>14</v>
      </c>
      <c r="R4116" s="7" t="n">
        <v>-1</v>
      </c>
      <c r="S4116" s="7" t="n">
        <v>0</v>
      </c>
      <c r="T4116" s="7" t="n">
        <v>0</v>
      </c>
      <c r="U4116" s="7" t="n">
        <v>0</v>
      </c>
      <c r="V4116" s="7" t="n">
        <v>0</v>
      </c>
    </row>
    <row r="4117" spans="1:6">
      <c r="A4117" t="s">
        <v>4</v>
      </c>
      <c r="B4117" s="4" t="s">
        <v>5</v>
      </c>
      <c r="C4117" s="4" t="s">
        <v>11</v>
      </c>
      <c r="D4117" s="4" t="s">
        <v>8</v>
      </c>
      <c r="E4117" s="4" t="s">
        <v>8</v>
      </c>
      <c r="F4117" s="4" t="s">
        <v>8</v>
      </c>
      <c r="G4117" s="4" t="s">
        <v>7</v>
      </c>
      <c r="H4117" s="4" t="s">
        <v>13</v>
      </c>
      <c r="I4117" s="4" t="s">
        <v>12</v>
      </c>
      <c r="J4117" s="4" t="s">
        <v>12</v>
      </c>
      <c r="K4117" s="4" t="s">
        <v>12</v>
      </c>
      <c r="L4117" s="4" t="s">
        <v>12</v>
      </c>
      <c r="M4117" s="4" t="s">
        <v>12</v>
      </c>
      <c r="N4117" s="4" t="s">
        <v>12</v>
      </c>
      <c r="O4117" s="4" t="s">
        <v>12</v>
      </c>
      <c r="P4117" s="4" t="s">
        <v>8</v>
      </c>
      <c r="Q4117" s="4" t="s">
        <v>8</v>
      </c>
      <c r="R4117" s="4" t="s">
        <v>13</v>
      </c>
      <c r="S4117" s="4" t="s">
        <v>7</v>
      </c>
      <c r="T4117" s="4" t="s">
        <v>13</v>
      </c>
      <c r="U4117" s="4" t="s">
        <v>13</v>
      </c>
      <c r="V4117" s="4" t="s">
        <v>11</v>
      </c>
    </row>
    <row r="4118" spans="1:6">
      <c r="A4118" t="n">
        <v>36481</v>
      </c>
      <c r="B4118" s="27" t="n">
        <v>19</v>
      </c>
      <c r="C4118" s="7" t="n">
        <v>89</v>
      </c>
      <c r="D4118" s="7" t="s">
        <v>80</v>
      </c>
      <c r="E4118" s="7" t="s">
        <v>81</v>
      </c>
      <c r="F4118" s="7" t="s">
        <v>14</v>
      </c>
      <c r="G4118" s="7" t="n">
        <v>0</v>
      </c>
      <c r="H4118" s="7" t="n">
        <v>1</v>
      </c>
      <c r="I4118" s="7" t="n">
        <v>0</v>
      </c>
      <c r="J4118" s="7" t="n">
        <v>0</v>
      </c>
      <c r="K4118" s="7" t="n">
        <v>67.0599975585938</v>
      </c>
      <c r="L4118" s="7" t="n">
        <v>180</v>
      </c>
      <c r="M4118" s="7" t="n">
        <v>1</v>
      </c>
      <c r="N4118" s="7" t="n">
        <v>1.60000002384186</v>
      </c>
      <c r="O4118" s="7" t="n">
        <v>0.0900000035762787</v>
      </c>
      <c r="P4118" s="7" t="s">
        <v>14</v>
      </c>
      <c r="Q4118" s="7" t="s">
        <v>14</v>
      </c>
      <c r="R4118" s="7" t="n">
        <v>-1</v>
      </c>
      <c r="S4118" s="7" t="n">
        <v>0</v>
      </c>
      <c r="T4118" s="7" t="n">
        <v>0</v>
      </c>
      <c r="U4118" s="7" t="n">
        <v>0</v>
      </c>
      <c r="V4118" s="7" t="n">
        <v>0</v>
      </c>
    </row>
    <row r="4119" spans="1:6">
      <c r="A4119" t="s">
        <v>4</v>
      </c>
      <c r="B4119" s="4" t="s">
        <v>5</v>
      </c>
      <c r="C4119" s="4" t="s">
        <v>11</v>
      </c>
      <c r="D4119" s="4" t="s">
        <v>8</v>
      </c>
      <c r="E4119" s="4" t="s">
        <v>8</v>
      </c>
      <c r="F4119" s="4" t="s">
        <v>8</v>
      </c>
      <c r="G4119" s="4" t="s">
        <v>7</v>
      </c>
      <c r="H4119" s="4" t="s">
        <v>13</v>
      </c>
      <c r="I4119" s="4" t="s">
        <v>12</v>
      </c>
      <c r="J4119" s="4" t="s">
        <v>12</v>
      </c>
      <c r="K4119" s="4" t="s">
        <v>12</v>
      </c>
      <c r="L4119" s="4" t="s">
        <v>12</v>
      </c>
      <c r="M4119" s="4" t="s">
        <v>12</v>
      </c>
      <c r="N4119" s="4" t="s">
        <v>12</v>
      </c>
      <c r="O4119" s="4" t="s">
        <v>12</v>
      </c>
      <c r="P4119" s="4" t="s">
        <v>8</v>
      </c>
      <c r="Q4119" s="4" t="s">
        <v>8</v>
      </c>
      <c r="R4119" s="4" t="s">
        <v>13</v>
      </c>
      <c r="S4119" s="4" t="s">
        <v>7</v>
      </c>
      <c r="T4119" s="4" t="s">
        <v>13</v>
      </c>
      <c r="U4119" s="4" t="s">
        <v>13</v>
      </c>
      <c r="V4119" s="4" t="s">
        <v>11</v>
      </c>
    </row>
    <row r="4120" spans="1:6">
      <c r="A4120" t="n">
        <v>36560</v>
      </c>
      <c r="B4120" s="27" t="n">
        <v>19</v>
      </c>
      <c r="C4120" s="7" t="n">
        <v>95</v>
      </c>
      <c r="D4120" s="7" t="s">
        <v>82</v>
      </c>
      <c r="E4120" s="7" t="s">
        <v>83</v>
      </c>
      <c r="F4120" s="7" t="s">
        <v>14</v>
      </c>
      <c r="G4120" s="7" t="n">
        <v>0</v>
      </c>
      <c r="H4120" s="7" t="n">
        <v>1</v>
      </c>
      <c r="I4120" s="7" t="n">
        <v>0</v>
      </c>
      <c r="J4120" s="7" t="n">
        <v>0</v>
      </c>
      <c r="K4120" s="7" t="n">
        <v>67.0599975585938</v>
      </c>
      <c r="L4120" s="7" t="n">
        <v>180</v>
      </c>
      <c r="M4120" s="7" t="n">
        <v>1</v>
      </c>
      <c r="N4120" s="7" t="n">
        <v>1.60000002384186</v>
      </c>
      <c r="O4120" s="7" t="n">
        <v>0.0900000035762787</v>
      </c>
      <c r="P4120" s="7" t="s">
        <v>84</v>
      </c>
      <c r="Q4120" s="7" t="s">
        <v>14</v>
      </c>
      <c r="R4120" s="7" t="n">
        <v>-1</v>
      </c>
      <c r="S4120" s="7" t="n">
        <v>0</v>
      </c>
      <c r="T4120" s="7" t="n">
        <v>0</v>
      </c>
      <c r="U4120" s="7" t="n">
        <v>0</v>
      </c>
      <c r="V4120" s="7" t="n">
        <v>0</v>
      </c>
    </row>
    <row r="4121" spans="1:6">
      <c r="A4121" t="s">
        <v>4</v>
      </c>
      <c r="B4121" s="4" t="s">
        <v>5</v>
      </c>
      <c r="C4121" s="4" t="s">
        <v>11</v>
      </c>
      <c r="D4121" s="4" t="s">
        <v>8</v>
      </c>
      <c r="E4121" s="4" t="s">
        <v>8</v>
      </c>
      <c r="F4121" s="4" t="s">
        <v>8</v>
      </c>
      <c r="G4121" s="4" t="s">
        <v>7</v>
      </c>
      <c r="H4121" s="4" t="s">
        <v>13</v>
      </c>
      <c r="I4121" s="4" t="s">
        <v>12</v>
      </c>
      <c r="J4121" s="4" t="s">
        <v>12</v>
      </c>
      <c r="K4121" s="4" t="s">
        <v>12</v>
      </c>
      <c r="L4121" s="4" t="s">
        <v>12</v>
      </c>
      <c r="M4121" s="4" t="s">
        <v>12</v>
      </c>
      <c r="N4121" s="4" t="s">
        <v>12</v>
      </c>
      <c r="O4121" s="4" t="s">
        <v>12</v>
      </c>
      <c r="P4121" s="4" t="s">
        <v>8</v>
      </c>
      <c r="Q4121" s="4" t="s">
        <v>8</v>
      </c>
      <c r="R4121" s="4" t="s">
        <v>13</v>
      </c>
      <c r="S4121" s="4" t="s">
        <v>7</v>
      </c>
      <c r="T4121" s="4" t="s">
        <v>13</v>
      </c>
      <c r="U4121" s="4" t="s">
        <v>13</v>
      </c>
      <c r="V4121" s="4" t="s">
        <v>11</v>
      </c>
    </row>
    <row r="4122" spans="1:6">
      <c r="A4122" t="n">
        <v>36637</v>
      </c>
      <c r="B4122" s="27" t="n">
        <v>19</v>
      </c>
      <c r="C4122" s="7" t="n">
        <v>118</v>
      </c>
      <c r="D4122" s="7" t="s">
        <v>85</v>
      </c>
      <c r="E4122" s="7" t="s">
        <v>86</v>
      </c>
      <c r="F4122" s="7" t="s">
        <v>14</v>
      </c>
      <c r="G4122" s="7" t="n">
        <v>0</v>
      </c>
      <c r="H4122" s="7" t="n">
        <v>1</v>
      </c>
      <c r="I4122" s="7" t="n">
        <v>0</v>
      </c>
      <c r="J4122" s="7" t="n">
        <v>0</v>
      </c>
      <c r="K4122" s="7" t="n">
        <v>67.0599975585938</v>
      </c>
      <c r="L4122" s="7" t="n">
        <v>180</v>
      </c>
      <c r="M4122" s="7" t="n">
        <v>1</v>
      </c>
      <c r="N4122" s="7" t="n">
        <v>1.60000002384186</v>
      </c>
      <c r="O4122" s="7" t="n">
        <v>0.0900000035762787</v>
      </c>
      <c r="P4122" s="7" t="s">
        <v>14</v>
      </c>
      <c r="Q4122" s="7" t="s">
        <v>14</v>
      </c>
      <c r="R4122" s="7" t="n">
        <v>-1</v>
      </c>
      <c r="S4122" s="7" t="n">
        <v>0</v>
      </c>
      <c r="T4122" s="7" t="n">
        <v>0</v>
      </c>
      <c r="U4122" s="7" t="n">
        <v>0</v>
      </c>
      <c r="V4122" s="7" t="n">
        <v>0</v>
      </c>
    </row>
    <row r="4123" spans="1:6">
      <c r="A4123" t="s">
        <v>4</v>
      </c>
      <c r="B4123" s="4" t="s">
        <v>5</v>
      </c>
      <c r="C4123" s="4" t="s">
        <v>11</v>
      </c>
      <c r="D4123" s="4" t="s">
        <v>8</v>
      </c>
      <c r="E4123" s="4" t="s">
        <v>8</v>
      </c>
      <c r="F4123" s="4" t="s">
        <v>8</v>
      </c>
      <c r="G4123" s="4" t="s">
        <v>7</v>
      </c>
      <c r="H4123" s="4" t="s">
        <v>13</v>
      </c>
      <c r="I4123" s="4" t="s">
        <v>12</v>
      </c>
      <c r="J4123" s="4" t="s">
        <v>12</v>
      </c>
      <c r="K4123" s="4" t="s">
        <v>12</v>
      </c>
      <c r="L4123" s="4" t="s">
        <v>12</v>
      </c>
      <c r="M4123" s="4" t="s">
        <v>12</v>
      </c>
      <c r="N4123" s="4" t="s">
        <v>12</v>
      </c>
      <c r="O4123" s="4" t="s">
        <v>12</v>
      </c>
      <c r="P4123" s="4" t="s">
        <v>8</v>
      </c>
      <c r="Q4123" s="4" t="s">
        <v>8</v>
      </c>
      <c r="R4123" s="4" t="s">
        <v>13</v>
      </c>
      <c r="S4123" s="4" t="s">
        <v>7</v>
      </c>
      <c r="T4123" s="4" t="s">
        <v>13</v>
      </c>
      <c r="U4123" s="4" t="s">
        <v>13</v>
      </c>
      <c r="V4123" s="4" t="s">
        <v>11</v>
      </c>
    </row>
    <row r="4124" spans="1:6">
      <c r="A4124" t="n">
        <v>36708</v>
      </c>
      <c r="B4124" s="27" t="n">
        <v>19</v>
      </c>
      <c r="C4124" s="7" t="n">
        <v>100</v>
      </c>
      <c r="D4124" s="7" t="s">
        <v>87</v>
      </c>
      <c r="E4124" s="7" t="s">
        <v>88</v>
      </c>
      <c r="F4124" s="7" t="s">
        <v>14</v>
      </c>
      <c r="G4124" s="7" t="n">
        <v>0</v>
      </c>
      <c r="H4124" s="7" t="n">
        <v>1</v>
      </c>
      <c r="I4124" s="7" t="n">
        <v>0</v>
      </c>
      <c r="J4124" s="7" t="n">
        <v>0</v>
      </c>
      <c r="K4124" s="7" t="n">
        <v>67.0599975585938</v>
      </c>
      <c r="L4124" s="7" t="n">
        <v>180</v>
      </c>
      <c r="M4124" s="7" t="n">
        <v>1</v>
      </c>
      <c r="N4124" s="7" t="n">
        <v>1.60000002384186</v>
      </c>
      <c r="O4124" s="7" t="n">
        <v>0.0900000035762787</v>
      </c>
      <c r="P4124" s="7" t="s">
        <v>14</v>
      </c>
      <c r="Q4124" s="7" t="s">
        <v>14</v>
      </c>
      <c r="R4124" s="7" t="n">
        <v>-1</v>
      </c>
      <c r="S4124" s="7" t="n">
        <v>0</v>
      </c>
      <c r="T4124" s="7" t="n">
        <v>0</v>
      </c>
      <c r="U4124" s="7" t="n">
        <v>0</v>
      </c>
      <c r="V4124" s="7" t="n">
        <v>0</v>
      </c>
    </row>
    <row r="4125" spans="1:6">
      <c r="A4125" t="s">
        <v>4</v>
      </c>
      <c r="B4125" s="4" t="s">
        <v>5</v>
      </c>
      <c r="C4125" s="4" t="s">
        <v>11</v>
      </c>
      <c r="D4125" s="4" t="s">
        <v>8</v>
      </c>
      <c r="E4125" s="4" t="s">
        <v>8</v>
      </c>
      <c r="F4125" s="4" t="s">
        <v>8</v>
      </c>
      <c r="G4125" s="4" t="s">
        <v>7</v>
      </c>
      <c r="H4125" s="4" t="s">
        <v>13</v>
      </c>
      <c r="I4125" s="4" t="s">
        <v>12</v>
      </c>
      <c r="J4125" s="4" t="s">
        <v>12</v>
      </c>
      <c r="K4125" s="4" t="s">
        <v>12</v>
      </c>
      <c r="L4125" s="4" t="s">
        <v>12</v>
      </c>
      <c r="M4125" s="4" t="s">
        <v>12</v>
      </c>
      <c r="N4125" s="4" t="s">
        <v>12</v>
      </c>
      <c r="O4125" s="4" t="s">
        <v>12</v>
      </c>
      <c r="P4125" s="4" t="s">
        <v>8</v>
      </c>
      <c r="Q4125" s="4" t="s">
        <v>8</v>
      </c>
      <c r="R4125" s="4" t="s">
        <v>13</v>
      </c>
      <c r="S4125" s="4" t="s">
        <v>7</v>
      </c>
      <c r="T4125" s="4" t="s">
        <v>13</v>
      </c>
      <c r="U4125" s="4" t="s">
        <v>13</v>
      </c>
      <c r="V4125" s="4" t="s">
        <v>11</v>
      </c>
    </row>
    <row r="4126" spans="1:6">
      <c r="A4126" t="n">
        <v>36779</v>
      </c>
      <c r="B4126" s="27" t="n">
        <v>19</v>
      </c>
      <c r="C4126" s="7" t="n">
        <v>88</v>
      </c>
      <c r="D4126" s="7" t="s">
        <v>89</v>
      </c>
      <c r="E4126" s="7" t="s">
        <v>90</v>
      </c>
      <c r="F4126" s="7" t="s">
        <v>14</v>
      </c>
      <c r="G4126" s="7" t="n">
        <v>0</v>
      </c>
      <c r="H4126" s="7" t="n">
        <v>1</v>
      </c>
      <c r="I4126" s="7" t="n">
        <v>0</v>
      </c>
      <c r="J4126" s="7" t="n">
        <v>0</v>
      </c>
      <c r="K4126" s="7" t="n">
        <v>67.0599975585938</v>
      </c>
      <c r="L4126" s="7" t="n">
        <v>180</v>
      </c>
      <c r="M4126" s="7" t="n">
        <v>1</v>
      </c>
      <c r="N4126" s="7" t="n">
        <v>1.60000002384186</v>
      </c>
      <c r="O4126" s="7" t="n">
        <v>0.0900000035762787</v>
      </c>
      <c r="P4126" s="7" t="s">
        <v>14</v>
      </c>
      <c r="Q4126" s="7" t="s">
        <v>14</v>
      </c>
      <c r="R4126" s="7" t="n">
        <v>-1</v>
      </c>
      <c r="S4126" s="7" t="n">
        <v>0</v>
      </c>
      <c r="T4126" s="7" t="n">
        <v>0</v>
      </c>
      <c r="U4126" s="7" t="n">
        <v>0</v>
      </c>
      <c r="V4126" s="7" t="n">
        <v>0</v>
      </c>
    </row>
    <row r="4127" spans="1:6">
      <c r="A4127" t="s">
        <v>4</v>
      </c>
      <c r="B4127" s="4" t="s">
        <v>5</v>
      </c>
      <c r="C4127" s="4" t="s">
        <v>11</v>
      </c>
      <c r="D4127" s="4" t="s">
        <v>8</v>
      </c>
      <c r="E4127" s="4" t="s">
        <v>8</v>
      </c>
      <c r="F4127" s="4" t="s">
        <v>8</v>
      </c>
      <c r="G4127" s="4" t="s">
        <v>7</v>
      </c>
      <c r="H4127" s="4" t="s">
        <v>13</v>
      </c>
      <c r="I4127" s="4" t="s">
        <v>12</v>
      </c>
      <c r="J4127" s="4" t="s">
        <v>12</v>
      </c>
      <c r="K4127" s="4" t="s">
        <v>12</v>
      </c>
      <c r="L4127" s="4" t="s">
        <v>12</v>
      </c>
      <c r="M4127" s="4" t="s">
        <v>12</v>
      </c>
      <c r="N4127" s="4" t="s">
        <v>12</v>
      </c>
      <c r="O4127" s="4" t="s">
        <v>12</v>
      </c>
      <c r="P4127" s="4" t="s">
        <v>8</v>
      </c>
      <c r="Q4127" s="4" t="s">
        <v>8</v>
      </c>
      <c r="R4127" s="4" t="s">
        <v>13</v>
      </c>
      <c r="S4127" s="4" t="s">
        <v>7</v>
      </c>
      <c r="T4127" s="4" t="s">
        <v>13</v>
      </c>
      <c r="U4127" s="4" t="s">
        <v>13</v>
      </c>
      <c r="V4127" s="4" t="s">
        <v>11</v>
      </c>
    </row>
    <row r="4128" spans="1:6">
      <c r="A4128" t="n">
        <v>36854</v>
      </c>
      <c r="B4128" s="27" t="n">
        <v>19</v>
      </c>
      <c r="C4128" s="7" t="n">
        <v>110</v>
      </c>
      <c r="D4128" s="7" t="s">
        <v>91</v>
      </c>
      <c r="E4128" s="7" t="s">
        <v>92</v>
      </c>
      <c r="F4128" s="7" t="s">
        <v>14</v>
      </c>
      <c r="G4128" s="7" t="n">
        <v>0</v>
      </c>
      <c r="H4128" s="7" t="n">
        <v>1</v>
      </c>
      <c r="I4128" s="7" t="n">
        <v>0</v>
      </c>
      <c r="J4128" s="7" t="n">
        <v>0</v>
      </c>
      <c r="K4128" s="7" t="n">
        <v>67.0599975585938</v>
      </c>
      <c r="L4128" s="7" t="n">
        <v>180</v>
      </c>
      <c r="M4128" s="7" t="n">
        <v>1</v>
      </c>
      <c r="N4128" s="7" t="n">
        <v>1.60000002384186</v>
      </c>
      <c r="O4128" s="7" t="n">
        <v>0.0900000035762787</v>
      </c>
      <c r="P4128" s="7" t="s">
        <v>93</v>
      </c>
      <c r="Q4128" s="7" t="s">
        <v>14</v>
      </c>
      <c r="R4128" s="7" t="n">
        <v>-1</v>
      </c>
      <c r="S4128" s="7" t="n">
        <v>0</v>
      </c>
      <c r="T4128" s="7" t="n">
        <v>0</v>
      </c>
      <c r="U4128" s="7" t="n">
        <v>0</v>
      </c>
      <c r="V4128" s="7" t="n">
        <v>0</v>
      </c>
    </row>
    <row r="4129" spans="1:22">
      <c r="A4129" t="s">
        <v>4</v>
      </c>
      <c r="B4129" s="4" t="s">
        <v>5</v>
      </c>
      <c r="C4129" s="4" t="s">
        <v>11</v>
      </c>
      <c r="D4129" s="4" t="s">
        <v>8</v>
      </c>
      <c r="E4129" s="4" t="s">
        <v>8</v>
      </c>
      <c r="F4129" s="4" t="s">
        <v>8</v>
      </c>
      <c r="G4129" s="4" t="s">
        <v>7</v>
      </c>
      <c r="H4129" s="4" t="s">
        <v>13</v>
      </c>
      <c r="I4129" s="4" t="s">
        <v>12</v>
      </c>
      <c r="J4129" s="4" t="s">
        <v>12</v>
      </c>
      <c r="K4129" s="4" t="s">
        <v>12</v>
      </c>
      <c r="L4129" s="4" t="s">
        <v>12</v>
      </c>
      <c r="M4129" s="4" t="s">
        <v>12</v>
      </c>
      <c r="N4129" s="4" t="s">
        <v>12</v>
      </c>
      <c r="O4129" s="4" t="s">
        <v>12</v>
      </c>
      <c r="P4129" s="4" t="s">
        <v>8</v>
      </c>
      <c r="Q4129" s="4" t="s">
        <v>8</v>
      </c>
      <c r="R4129" s="4" t="s">
        <v>13</v>
      </c>
      <c r="S4129" s="4" t="s">
        <v>7</v>
      </c>
      <c r="T4129" s="4" t="s">
        <v>13</v>
      </c>
      <c r="U4129" s="4" t="s">
        <v>13</v>
      </c>
      <c r="V4129" s="4" t="s">
        <v>11</v>
      </c>
    </row>
    <row r="4130" spans="1:22">
      <c r="A4130" t="n">
        <v>36929</v>
      </c>
      <c r="B4130" s="27" t="n">
        <v>19</v>
      </c>
      <c r="C4130" s="7" t="n">
        <v>119</v>
      </c>
      <c r="D4130" s="7" t="s">
        <v>94</v>
      </c>
      <c r="E4130" s="7" t="s">
        <v>95</v>
      </c>
      <c r="F4130" s="7" t="s">
        <v>14</v>
      </c>
      <c r="G4130" s="7" t="n">
        <v>0</v>
      </c>
      <c r="H4130" s="7" t="n">
        <v>1</v>
      </c>
      <c r="I4130" s="7" t="n">
        <v>0</v>
      </c>
      <c r="J4130" s="7" t="n">
        <v>0</v>
      </c>
      <c r="K4130" s="7" t="n">
        <v>67.0599975585938</v>
      </c>
      <c r="L4130" s="7" t="n">
        <v>180</v>
      </c>
      <c r="M4130" s="7" t="n">
        <v>1</v>
      </c>
      <c r="N4130" s="7" t="n">
        <v>1.60000002384186</v>
      </c>
      <c r="O4130" s="7" t="n">
        <v>0.0900000035762787</v>
      </c>
      <c r="P4130" s="7" t="s">
        <v>96</v>
      </c>
      <c r="Q4130" s="7" t="s">
        <v>14</v>
      </c>
      <c r="R4130" s="7" t="n">
        <v>-1</v>
      </c>
      <c r="S4130" s="7" t="n">
        <v>0</v>
      </c>
      <c r="T4130" s="7" t="n">
        <v>0</v>
      </c>
      <c r="U4130" s="7" t="n">
        <v>0</v>
      </c>
      <c r="V4130" s="7" t="n">
        <v>0</v>
      </c>
    </row>
    <row r="4131" spans="1:22">
      <c r="A4131" t="s">
        <v>4</v>
      </c>
      <c r="B4131" s="4" t="s">
        <v>5</v>
      </c>
      <c r="C4131" s="4" t="s">
        <v>11</v>
      </c>
      <c r="D4131" s="4" t="s">
        <v>8</v>
      </c>
      <c r="E4131" s="4" t="s">
        <v>8</v>
      </c>
      <c r="F4131" s="4" t="s">
        <v>8</v>
      </c>
      <c r="G4131" s="4" t="s">
        <v>7</v>
      </c>
      <c r="H4131" s="4" t="s">
        <v>13</v>
      </c>
      <c r="I4131" s="4" t="s">
        <v>12</v>
      </c>
      <c r="J4131" s="4" t="s">
        <v>12</v>
      </c>
      <c r="K4131" s="4" t="s">
        <v>12</v>
      </c>
      <c r="L4131" s="4" t="s">
        <v>12</v>
      </c>
      <c r="M4131" s="4" t="s">
        <v>12</v>
      </c>
      <c r="N4131" s="4" t="s">
        <v>12</v>
      </c>
      <c r="O4131" s="4" t="s">
        <v>12</v>
      </c>
      <c r="P4131" s="4" t="s">
        <v>8</v>
      </c>
      <c r="Q4131" s="4" t="s">
        <v>8</v>
      </c>
      <c r="R4131" s="4" t="s">
        <v>13</v>
      </c>
      <c r="S4131" s="4" t="s">
        <v>7</v>
      </c>
      <c r="T4131" s="4" t="s">
        <v>13</v>
      </c>
      <c r="U4131" s="4" t="s">
        <v>13</v>
      </c>
      <c r="V4131" s="4" t="s">
        <v>11</v>
      </c>
    </row>
    <row r="4132" spans="1:22">
      <c r="A4132" t="n">
        <v>37007</v>
      </c>
      <c r="B4132" s="27" t="n">
        <v>19</v>
      </c>
      <c r="C4132" s="7" t="n">
        <v>120</v>
      </c>
      <c r="D4132" s="7" t="s">
        <v>97</v>
      </c>
      <c r="E4132" s="7" t="s">
        <v>98</v>
      </c>
      <c r="F4132" s="7" t="s">
        <v>14</v>
      </c>
      <c r="G4132" s="7" t="n">
        <v>0</v>
      </c>
      <c r="H4132" s="7" t="n">
        <v>1</v>
      </c>
      <c r="I4132" s="7" t="n">
        <v>0</v>
      </c>
      <c r="J4132" s="7" t="n">
        <v>0</v>
      </c>
      <c r="K4132" s="7" t="n">
        <v>67.0599975585938</v>
      </c>
      <c r="L4132" s="7" t="n">
        <v>180</v>
      </c>
      <c r="M4132" s="7" t="n">
        <v>1</v>
      </c>
      <c r="N4132" s="7" t="n">
        <v>1.60000002384186</v>
      </c>
      <c r="O4132" s="7" t="n">
        <v>0.0900000035762787</v>
      </c>
      <c r="P4132" s="7" t="s">
        <v>14</v>
      </c>
      <c r="Q4132" s="7" t="s">
        <v>14</v>
      </c>
      <c r="R4132" s="7" t="n">
        <v>-1</v>
      </c>
      <c r="S4132" s="7" t="n">
        <v>0</v>
      </c>
      <c r="T4132" s="7" t="n">
        <v>0</v>
      </c>
      <c r="U4132" s="7" t="n">
        <v>0</v>
      </c>
      <c r="V4132" s="7" t="n">
        <v>0</v>
      </c>
    </row>
    <row r="4133" spans="1:22">
      <c r="A4133" t="s">
        <v>4</v>
      </c>
      <c r="B4133" s="4" t="s">
        <v>5</v>
      </c>
      <c r="C4133" s="4" t="s">
        <v>11</v>
      </c>
      <c r="D4133" s="4" t="s">
        <v>8</v>
      </c>
      <c r="E4133" s="4" t="s">
        <v>8</v>
      </c>
      <c r="F4133" s="4" t="s">
        <v>8</v>
      </c>
      <c r="G4133" s="4" t="s">
        <v>7</v>
      </c>
      <c r="H4133" s="4" t="s">
        <v>13</v>
      </c>
      <c r="I4133" s="4" t="s">
        <v>12</v>
      </c>
      <c r="J4133" s="4" t="s">
        <v>12</v>
      </c>
      <c r="K4133" s="4" t="s">
        <v>12</v>
      </c>
      <c r="L4133" s="4" t="s">
        <v>12</v>
      </c>
      <c r="M4133" s="4" t="s">
        <v>12</v>
      </c>
      <c r="N4133" s="4" t="s">
        <v>12</v>
      </c>
      <c r="O4133" s="4" t="s">
        <v>12</v>
      </c>
      <c r="P4133" s="4" t="s">
        <v>8</v>
      </c>
      <c r="Q4133" s="4" t="s">
        <v>8</v>
      </c>
      <c r="R4133" s="4" t="s">
        <v>13</v>
      </c>
      <c r="S4133" s="4" t="s">
        <v>7</v>
      </c>
      <c r="T4133" s="4" t="s">
        <v>13</v>
      </c>
      <c r="U4133" s="4" t="s">
        <v>13</v>
      </c>
      <c r="V4133" s="4" t="s">
        <v>11</v>
      </c>
    </row>
    <row r="4134" spans="1:22">
      <c r="A4134" t="n">
        <v>37075</v>
      </c>
      <c r="B4134" s="27" t="n">
        <v>19</v>
      </c>
      <c r="C4134" s="7" t="n">
        <v>92</v>
      </c>
      <c r="D4134" s="7" t="s">
        <v>99</v>
      </c>
      <c r="E4134" s="7" t="s">
        <v>100</v>
      </c>
      <c r="F4134" s="7" t="s">
        <v>14</v>
      </c>
      <c r="G4134" s="7" t="n">
        <v>0</v>
      </c>
      <c r="H4134" s="7" t="n">
        <v>1</v>
      </c>
      <c r="I4134" s="7" t="n">
        <v>0</v>
      </c>
      <c r="J4134" s="7" t="n">
        <v>0</v>
      </c>
      <c r="K4134" s="7" t="n">
        <v>67.0599975585938</v>
      </c>
      <c r="L4134" s="7" t="n">
        <v>180</v>
      </c>
      <c r="M4134" s="7" t="n">
        <v>1</v>
      </c>
      <c r="N4134" s="7" t="n">
        <v>1.60000002384186</v>
      </c>
      <c r="O4134" s="7" t="n">
        <v>0.0900000035762787</v>
      </c>
      <c r="P4134" s="7" t="s">
        <v>14</v>
      </c>
      <c r="Q4134" s="7" t="s">
        <v>14</v>
      </c>
      <c r="R4134" s="7" t="n">
        <v>-1</v>
      </c>
      <c r="S4134" s="7" t="n">
        <v>0</v>
      </c>
      <c r="T4134" s="7" t="n">
        <v>0</v>
      </c>
      <c r="U4134" s="7" t="n">
        <v>0</v>
      </c>
      <c r="V4134" s="7" t="n">
        <v>0</v>
      </c>
    </row>
    <row r="4135" spans="1:22">
      <c r="A4135" t="s">
        <v>4</v>
      </c>
      <c r="B4135" s="4" t="s">
        <v>5</v>
      </c>
      <c r="C4135" s="4" t="s">
        <v>11</v>
      </c>
      <c r="D4135" s="4" t="s">
        <v>8</v>
      </c>
      <c r="E4135" s="4" t="s">
        <v>8</v>
      </c>
      <c r="F4135" s="4" t="s">
        <v>8</v>
      </c>
      <c r="G4135" s="4" t="s">
        <v>7</v>
      </c>
      <c r="H4135" s="4" t="s">
        <v>13</v>
      </c>
      <c r="I4135" s="4" t="s">
        <v>12</v>
      </c>
      <c r="J4135" s="4" t="s">
        <v>12</v>
      </c>
      <c r="K4135" s="4" t="s">
        <v>12</v>
      </c>
      <c r="L4135" s="4" t="s">
        <v>12</v>
      </c>
      <c r="M4135" s="4" t="s">
        <v>12</v>
      </c>
      <c r="N4135" s="4" t="s">
        <v>12</v>
      </c>
      <c r="O4135" s="4" t="s">
        <v>12</v>
      </c>
      <c r="P4135" s="4" t="s">
        <v>8</v>
      </c>
      <c r="Q4135" s="4" t="s">
        <v>8</v>
      </c>
      <c r="R4135" s="4" t="s">
        <v>13</v>
      </c>
      <c r="S4135" s="4" t="s">
        <v>7</v>
      </c>
      <c r="T4135" s="4" t="s">
        <v>13</v>
      </c>
      <c r="U4135" s="4" t="s">
        <v>13</v>
      </c>
      <c r="V4135" s="4" t="s">
        <v>11</v>
      </c>
    </row>
    <row r="4136" spans="1:22">
      <c r="A4136" t="n">
        <v>37146</v>
      </c>
      <c r="B4136" s="27" t="n">
        <v>19</v>
      </c>
      <c r="C4136" s="7" t="n">
        <v>101</v>
      </c>
      <c r="D4136" s="7" t="s">
        <v>101</v>
      </c>
      <c r="E4136" s="7" t="s">
        <v>102</v>
      </c>
      <c r="F4136" s="7" t="s">
        <v>14</v>
      </c>
      <c r="G4136" s="7" t="n">
        <v>0</v>
      </c>
      <c r="H4136" s="7" t="n">
        <v>1</v>
      </c>
      <c r="I4136" s="7" t="n">
        <v>0</v>
      </c>
      <c r="J4136" s="7" t="n">
        <v>0</v>
      </c>
      <c r="K4136" s="7" t="n">
        <v>67.0599975585938</v>
      </c>
      <c r="L4136" s="7" t="n">
        <v>180</v>
      </c>
      <c r="M4136" s="7" t="n">
        <v>1</v>
      </c>
      <c r="N4136" s="7" t="n">
        <v>1.60000002384186</v>
      </c>
      <c r="O4136" s="7" t="n">
        <v>0.0900000035762787</v>
      </c>
      <c r="P4136" s="7" t="s">
        <v>14</v>
      </c>
      <c r="Q4136" s="7" t="s">
        <v>14</v>
      </c>
      <c r="R4136" s="7" t="n">
        <v>-1</v>
      </c>
      <c r="S4136" s="7" t="n">
        <v>0</v>
      </c>
      <c r="T4136" s="7" t="n">
        <v>0</v>
      </c>
      <c r="U4136" s="7" t="n">
        <v>0</v>
      </c>
      <c r="V4136" s="7" t="n">
        <v>0</v>
      </c>
    </row>
    <row r="4137" spans="1:22">
      <c r="A4137" t="s">
        <v>4</v>
      </c>
      <c r="B4137" s="4" t="s">
        <v>5</v>
      </c>
      <c r="C4137" s="4" t="s">
        <v>11</v>
      </c>
      <c r="D4137" s="4" t="s">
        <v>8</v>
      </c>
      <c r="E4137" s="4" t="s">
        <v>8</v>
      </c>
      <c r="F4137" s="4" t="s">
        <v>8</v>
      </c>
      <c r="G4137" s="4" t="s">
        <v>7</v>
      </c>
      <c r="H4137" s="4" t="s">
        <v>13</v>
      </c>
      <c r="I4137" s="4" t="s">
        <v>12</v>
      </c>
      <c r="J4137" s="4" t="s">
        <v>12</v>
      </c>
      <c r="K4137" s="4" t="s">
        <v>12</v>
      </c>
      <c r="L4137" s="4" t="s">
        <v>12</v>
      </c>
      <c r="M4137" s="4" t="s">
        <v>12</v>
      </c>
      <c r="N4137" s="4" t="s">
        <v>12</v>
      </c>
      <c r="O4137" s="4" t="s">
        <v>12</v>
      </c>
      <c r="P4137" s="4" t="s">
        <v>8</v>
      </c>
      <c r="Q4137" s="4" t="s">
        <v>8</v>
      </c>
      <c r="R4137" s="4" t="s">
        <v>13</v>
      </c>
      <c r="S4137" s="4" t="s">
        <v>7</v>
      </c>
      <c r="T4137" s="4" t="s">
        <v>13</v>
      </c>
      <c r="U4137" s="4" t="s">
        <v>13</v>
      </c>
      <c r="V4137" s="4" t="s">
        <v>11</v>
      </c>
    </row>
    <row r="4138" spans="1:22">
      <c r="A4138" t="n">
        <v>37217</v>
      </c>
      <c r="B4138" s="27" t="n">
        <v>19</v>
      </c>
      <c r="C4138" s="7" t="n">
        <v>83</v>
      </c>
      <c r="D4138" s="7" t="s">
        <v>103</v>
      </c>
      <c r="E4138" s="7" t="s">
        <v>104</v>
      </c>
      <c r="F4138" s="7" t="s">
        <v>14</v>
      </c>
      <c r="G4138" s="7" t="n">
        <v>0</v>
      </c>
      <c r="H4138" s="7" t="n">
        <v>1</v>
      </c>
      <c r="I4138" s="7" t="n">
        <v>0</v>
      </c>
      <c r="J4138" s="7" t="n">
        <v>0</v>
      </c>
      <c r="K4138" s="7" t="n">
        <v>67.0599975585938</v>
      </c>
      <c r="L4138" s="7" t="n">
        <v>180</v>
      </c>
      <c r="M4138" s="7" t="n">
        <v>1</v>
      </c>
      <c r="N4138" s="7" t="n">
        <v>1.60000002384186</v>
      </c>
      <c r="O4138" s="7" t="n">
        <v>0.0900000035762787</v>
      </c>
      <c r="P4138" s="7" t="s">
        <v>14</v>
      </c>
      <c r="Q4138" s="7" t="s">
        <v>14</v>
      </c>
      <c r="R4138" s="7" t="n">
        <v>-1</v>
      </c>
      <c r="S4138" s="7" t="n">
        <v>0</v>
      </c>
      <c r="T4138" s="7" t="n">
        <v>0</v>
      </c>
      <c r="U4138" s="7" t="n">
        <v>0</v>
      </c>
      <c r="V4138" s="7" t="n">
        <v>0</v>
      </c>
    </row>
    <row r="4139" spans="1:22">
      <c r="A4139" t="s">
        <v>4</v>
      </c>
      <c r="B4139" s="4" t="s">
        <v>5</v>
      </c>
      <c r="C4139" s="4" t="s">
        <v>11</v>
      </c>
      <c r="D4139" s="4" t="s">
        <v>8</v>
      </c>
      <c r="E4139" s="4" t="s">
        <v>8</v>
      </c>
      <c r="F4139" s="4" t="s">
        <v>8</v>
      </c>
      <c r="G4139" s="4" t="s">
        <v>7</v>
      </c>
      <c r="H4139" s="4" t="s">
        <v>13</v>
      </c>
      <c r="I4139" s="4" t="s">
        <v>12</v>
      </c>
      <c r="J4139" s="4" t="s">
        <v>12</v>
      </c>
      <c r="K4139" s="4" t="s">
        <v>12</v>
      </c>
      <c r="L4139" s="4" t="s">
        <v>12</v>
      </c>
      <c r="M4139" s="4" t="s">
        <v>12</v>
      </c>
      <c r="N4139" s="4" t="s">
        <v>12</v>
      </c>
      <c r="O4139" s="4" t="s">
        <v>12</v>
      </c>
      <c r="P4139" s="4" t="s">
        <v>8</v>
      </c>
      <c r="Q4139" s="4" t="s">
        <v>8</v>
      </c>
      <c r="R4139" s="4" t="s">
        <v>13</v>
      </c>
      <c r="S4139" s="4" t="s">
        <v>7</v>
      </c>
      <c r="T4139" s="4" t="s">
        <v>13</v>
      </c>
      <c r="U4139" s="4" t="s">
        <v>13</v>
      </c>
      <c r="V4139" s="4" t="s">
        <v>11</v>
      </c>
    </row>
    <row r="4140" spans="1:22">
      <c r="A4140" t="n">
        <v>37298</v>
      </c>
      <c r="B4140" s="27" t="n">
        <v>19</v>
      </c>
      <c r="C4140" s="7" t="n">
        <v>86</v>
      </c>
      <c r="D4140" s="7" t="s">
        <v>105</v>
      </c>
      <c r="E4140" s="7" t="s">
        <v>106</v>
      </c>
      <c r="F4140" s="7" t="s">
        <v>14</v>
      </c>
      <c r="G4140" s="7" t="n">
        <v>0</v>
      </c>
      <c r="H4140" s="7" t="n">
        <v>1</v>
      </c>
      <c r="I4140" s="7" t="n">
        <v>0</v>
      </c>
      <c r="J4140" s="7" t="n">
        <v>0</v>
      </c>
      <c r="K4140" s="7" t="n">
        <v>67.0599975585938</v>
      </c>
      <c r="L4140" s="7" t="n">
        <v>180</v>
      </c>
      <c r="M4140" s="7" t="n">
        <v>1</v>
      </c>
      <c r="N4140" s="7" t="n">
        <v>1.60000002384186</v>
      </c>
      <c r="O4140" s="7" t="n">
        <v>0.0900000035762787</v>
      </c>
      <c r="P4140" s="7" t="s">
        <v>14</v>
      </c>
      <c r="Q4140" s="7" t="s">
        <v>14</v>
      </c>
      <c r="R4140" s="7" t="n">
        <v>-1</v>
      </c>
      <c r="S4140" s="7" t="n">
        <v>0</v>
      </c>
      <c r="T4140" s="7" t="n">
        <v>0</v>
      </c>
      <c r="U4140" s="7" t="n">
        <v>0</v>
      </c>
      <c r="V4140" s="7" t="n">
        <v>0</v>
      </c>
    </row>
    <row r="4141" spans="1:22">
      <c r="A4141" t="s">
        <v>4</v>
      </c>
      <c r="B4141" s="4" t="s">
        <v>5</v>
      </c>
      <c r="C4141" s="4" t="s">
        <v>11</v>
      </c>
      <c r="D4141" s="4" t="s">
        <v>8</v>
      </c>
      <c r="E4141" s="4" t="s">
        <v>8</v>
      </c>
      <c r="F4141" s="4" t="s">
        <v>8</v>
      </c>
      <c r="G4141" s="4" t="s">
        <v>7</v>
      </c>
      <c r="H4141" s="4" t="s">
        <v>13</v>
      </c>
      <c r="I4141" s="4" t="s">
        <v>12</v>
      </c>
      <c r="J4141" s="4" t="s">
        <v>12</v>
      </c>
      <c r="K4141" s="4" t="s">
        <v>12</v>
      </c>
      <c r="L4141" s="4" t="s">
        <v>12</v>
      </c>
      <c r="M4141" s="4" t="s">
        <v>12</v>
      </c>
      <c r="N4141" s="4" t="s">
        <v>12</v>
      </c>
      <c r="O4141" s="4" t="s">
        <v>12</v>
      </c>
      <c r="P4141" s="4" t="s">
        <v>8</v>
      </c>
      <c r="Q4141" s="4" t="s">
        <v>8</v>
      </c>
      <c r="R4141" s="4" t="s">
        <v>13</v>
      </c>
      <c r="S4141" s="4" t="s">
        <v>7</v>
      </c>
      <c r="T4141" s="4" t="s">
        <v>13</v>
      </c>
      <c r="U4141" s="4" t="s">
        <v>13</v>
      </c>
      <c r="V4141" s="4" t="s">
        <v>11</v>
      </c>
    </row>
    <row r="4142" spans="1:22">
      <c r="A4142" t="n">
        <v>37380</v>
      </c>
      <c r="B4142" s="27" t="n">
        <v>19</v>
      </c>
      <c r="C4142" s="7" t="n">
        <v>82</v>
      </c>
      <c r="D4142" s="7" t="s">
        <v>316</v>
      </c>
      <c r="E4142" s="7" t="s">
        <v>317</v>
      </c>
      <c r="F4142" s="7" t="s">
        <v>14</v>
      </c>
      <c r="G4142" s="7" t="n">
        <v>0</v>
      </c>
      <c r="H4142" s="7" t="n">
        <v>1</v>
      </c>
      <c r="I4142" s="7" t="n">
        <v>0</v>
      </c>
      <c r="J4142" s="7" t="n">
        <v>0</v>
      </c>
      <c r="K4142" s="7" t="n">
        <v>67.0599975585938</v>
      </c>
      <c r="L4142" s="7" t="n">
        <v>180</v>
      </c>
      <c r="M4142" s="7" t="n">
        <v>1</v>
      </c>
      <c r="N4142" s="7" t="n">
        <v>1.60000002384186</v>
      </c>
      <c r="O4142" s="7" t="n">
        <v>0.0900000035762787</v>
      </c>
      <c r="P4142" s="7" t="s">
        <v>14</v>
      </c>
      <c r="Q4142" s="7" t="s">
        <v>14</v>
      </c>
      <c r="R4142" s="7" t="n">
        <v>-1</v>
      </c>
      <c r="S4142" s="7" t="n">
        <v>0</v>
      </c>
      <c r="T4142" s="7" t="n">
        <v>0</v>
      </c>
      <c r="U4142" s="7" t="n">
        <v>0</v>
      </c>
      <c r="V4142" s="7" t="n">
        <v>0</v>
      </c>
    </row>
    <row r="4143" spans="1:22">
      <c r="A4143" t="s">
        <v>4</v>
      </c>
      <c r="B4143" s="4" t="s">
        <v>5</v>
      </c>
      <c r="C4143" s="4" t="s">
        <v>11</v>
      </c>
      <c r="D4143" s="4" t="s">
        <v>8</v>
      </c>
      <c r="E4143" s="4" t="s">
        <v>8</v>
      </c>
      <c r="F4143" s="4" t="s">
        <v>8</v>
      </c>
      <c r="G4143" s="4" t="s">
        <v>7</v>
      </c>
      <c r="H4143" s="4" t="s">
        <v>13</v>
      </c>
      <c r="I4143" s="4" t="s">
        <v>12</v>
      </c>
      <c r="J4143" s="4" t="s">
        <v>12</v>
      </c>
      <c r="K4143" s="4" t="s">
        <v>12</v>
      </c>
      <c r="L4143" s="4" t="s">
        <v>12</v>
      </c>
      <c r="M4143" s="4" t="s">
        <v>12</v>
      </c>
      <c r="N4143" s="4" t="s">
        <v>12</v>
      </c>
      <c r="O4143" s="4" t="s">
        <v>12</v>
      </c>
      <c r="P4143" s="4" t="s">
        <v>8</v>
      </c>
      <c r="Q4143" s="4" t="s">
        <v>8</v>
      </c>
      <c r="R4143" s="4" t="s">
        <v>13</v>
      </c>
      <c r="S4143" s="4" t="s">
        <v>7</v>
      </c>
      <c r="T4143" s="4" t="s">
        <v>13</v>
      </c>
      <c r="U4143" s="4" t="s">
        <v>13</v>
      </c>
      <c r="V4143" s="4" t="s">
        <v>11</v>
      </c>
    </row>
    <row r="4144" spans="1:22">
      <c r="A4144" t="n">
        <v>37463</v>
      </c>
      <c r="B4144" s="27" t="n">
        <v>19</v>
      </c>
      <c r="C4144" s="7" t="n">
        <v>7006</v>
      </c>
      <c r="D4144" s="7" t="s">
        <v>318</v>
      </c>
      <c r="E4144" s="7" t="s">
        <v>319</v>
      </c>
      <c r="F4144" s="7" t="s">
        <v>14</v>
      </c>
      <c r="G4144" s="7" t="n">
        <v>0</v>
      </c>
      <c r="H4144" s="7" t="n">
        <v>1</v>
      </c>
      <c r="I4144" s="7" t="n">
        <v>0</v>
      </c>
      <c r="J4144" s="7" t="n">
        <v>0</v>
      </c>
      <c r="K4144" s="7" t="n">
        <v>67.0599975585938</v>
      </c>
      <c r="L4144" s="7" t="n">
        <v>180</v>
      </c>
      <c r="M4144" s="7" t="n">
        <v>1</v>
      </c>
      <c r="N4144" s="7" t="n">
        <v>1.60000002384186</v>
      </c>
      <c r="O4144" s="7" t="n">
        <v>0.0900000035762787</v>
      </c>
      <c r="P4144" s="7" t="s">
        <v>14</v>
      </c>
      <c r="Q4144" s="7" t="s">
        <v>14</v>
      </c>
      <c r="R4144" s="7" t="n">
        <v>-1</v>
      </c>
      <c r="S4144" s="7" t="n">
        <v>0</v>
      </c>
      <c r="T4144" s="7" t="n">
        <v>0</v>
      </c>
      <c r="U4144" s="7" t="n">
        <v>0</v>
      </c>
      <c r="V4144" s="7" t="n">
        <v>0</v>
      </c>
    </row>
    <row r="4145" spans="1:22">
      <c r="A4145" t="s">
        <v>4</v>
      </c>
      <c r="B4145" s="4" t="s">
        <v>5</v>
      </c>
      <c r="C4145" s="4" t="s">
        <v>11</v>
      </c>
      <c r="D4145" s="4" t="s">
        <v>8</v>
      </c>
      <c r="E4145" s="4" t="s">
        <v>8</v>
      </c>
      <c r="F4145" s="4" t="s">
        <v>8</v>
      </c>
      <c r="G4145" s="4" t="s">
        <v>7</v>
      </c>
      <c r="H4145" s="4" t="s">
        <v>13</v>
      </c>
      <c r="I4145" s="4" t="s">
        <v>12</v>
      </c>
      <c r="J4145" s="4" t="s">
        <v>12</v>
      </c>
      <c r="K4145" s="4" t="s">
        <v>12</v>
      </c>
      <c r="L4145" s="4" t="s">
        <v>12</v>
      </c>
      <c r="M4145" s="4" t="s">
        <v>12</v>
      </c>
      <c r="N4145" s="4" t="s">
        <v>12</v>
      </c>
      <c r="O4145" s="4" t="s">
        <v>12</v>
      </c>
      <c r="P4145" s="4" t="s">
        <v>8</v>
      </c>
      <c r="Q4145" s="4" t="s">
        <v>8</v>
      </c>
      <c r="R4145" s="4" t="s">
        <v>13</v>
      </c>
      <c r="S4145" s="4" t="s">
        <v>7</v>
      </c>
      <c r="T4145" s="4" t="s">
        <v>13</v>
      </c>
      <c r="U4145" s="4" t="s">
        <v>13</v>
      </c>
      <c r="V4145" s="4" t="s">
        <v>11</v>
      </c>
    </row>
    <row r="4146" spans="1:22">
      <c r="A4146" t="n">
        <v>37539</v>
      </c>
      <c r="B4146" s="27" t="n">
        <v>19</v>
      </c>
      <c r="C4146" s="7" t="n">
        <v>1660</v>
      </c>
      <c r="D4146" s="7" t="s">
        <v>107</v>
      </c>
      <c r="E4146" s="7" t="s">
        <v>108</v>
      </c>
      <c r="F4146" s="7" t="s">
        <v>14</v>
      </c>
      <c r="G4146" s="7" t="n">
        <v>0</v>
      </c>
      <c r="H4146" s="7" t="n">
        <v>1</v>
      </c>
      <c r="I4146" s="7" t="n">
        <v>0</v>
      </c>
      <c r="J4146" s="7" t="n">
        <v>0</v>
      </c>
      <c r="K4146" s="7" t="n">
        <v>67.0599975585938</v>
      </c>
      <c r="L4146" s="7" t="n">
        <v>180</v>
      </c>
      <c r="M4146" s="7" t="n">
        <v>1</v>
      </c>
      <c r="N4146" s="7" t="n">
        <v>1.60000002384186</v>
      </c>
      <c r="O4146" s="7" t="n">
        <v>0.0900000035762787</v>
      </c>
      <c r="P4146" s="7" t="s">
        <v>109</v>
      </c>
      <c r="Q4146" s="7" t="s">
        <v>14</v>
      </c>
      <c r="R4146" s="7" t="n">
        <v>-1</v>
      </c>
      <c r="S4146" s="7" t="n">
        <v>0</v>
      </c>
      <c r="T4146" s="7" t="n">
        <v>0</v>
      </c>
      <c r="U4146" s="7" t="n">
        <v>0</v>
      </c>
      <c r="V4146" s="7" t="n">
        <v>0</v>
      </c>
    </row>
    <row r="4147" spans="1:22">
      <c r="A4147" t="s">
        <v>4</v>
      </c>
      <c r="B4147" s="4" t="s">
        <v>5</v>
      </c>
      <c r="C4147" s="4" t="s">
        <v>11</v>
      </c>
      <c r="D4147" s="4" t="s">
        <v>8</v>
      </c>
      <c r="E4147" s="4" t="s">
        <v>8</v>
      </c>
      <c r="F4147" s="4" t="s">
        <v>8</v>
      </c>
      <c r="G4147" s="4" t="s">
        <v>7</v>
      </c>
      <c r="H4147" s="4" t="s">
        <v>13</v>
      </c>
      <c r="I4147" s="4" t="s">
        <v>12</v>
      </c>
      <c r="J4147" s="4" t="s">
        <v>12</v>
      </c>
      <c r="K4147" s="4" t="s">
        <v>12</v>
      </c>
      <c r="L4147" s="4" t="s">
        <v>12</v>
      </c>
      <c r="M4147" s="4" t="s">
        <v>12</v>
      </c>
      <c r="N4147" s="4" t="s">
        <v>12</v>
      </c>
      <c r="O4147" s="4" t="s">
        <v>12</v>
      </c>
      <c r="P4147" s="4" t="s">
        <v>8</v>
      </c>
      <c r="Q4147" s="4" t="s">
        <v>8</v>
      </c>
      <c r="R4147" s="4" t="s">
        <v>13</v>
      </c>
      <c r="S4147" s="4" t="s">
        <v>7</v>
      </c>
      <c r="T4147" s="4" t="s">
        <v>13</v>
      </c>
      <c r="U4147" s="4" t="s">
        <v>13</v>
      </c>
      <c r="V4147" s="4" t="s">
        <v>11</v>
      </c>
    </row>
    <row r="4148" spans="1:22">
      <c r="A4148" t="n">
        <v>37630</v>
      </c>
      <c r="B4148" s="27" t="n">
        <v>19</v>
      </c>
      <c r="C4148" s="7" t="n">
        <v>1661</v>
      </c>
      <c r="D4148" s="7" t="s">
        <v>110</v>
      </c>
      <c r="E4148" s="7" t="s">
        <v>111</v>
      </c>
      <c r="F4148" s="7" t="s">
        <v>14</v>
      </c>
      <c r="G4148" s="7" t="n">
        <v>0</v>
      </c>
      <c r="H4148" s="7" t="n">
        <v>1</v>
      </c>
      <c r="I4148" s="7" t="n">
        <v>0</v>
      </c>
      <c r="J4148" s="7" t="n">
        <v>0</v>
      </c>
      <c r="K4148" s="7" t="n">
        <v>67.0599975585938</v>
      </c>
      <c r="L4148" s="7" t="n">
        <v>180</v>
      </c>
      <c r="M4148" s="7" t="n">
        <v>1</v>
      </c>
      <c r="N4148" s="7" t="n">
        <v>1.60000002384186</v>
      </c>
      <c r="O4148" s="7" t="n">
        <v>0.0900000035762787</v>
      </c>
      <c r="P4148" s="7" t="s">
        <v>112</v>
      </c>
      <c r="Q4148" s="7" t="s">
        <v>14</v>
      </c>
      <c r="R4148" s="7" t="n">
        <v>-1</v>
      </c>
      <c r="S4148" s="7" t="n">
        <v>0</v>
      </c>
      <c r="T4148" s="7" t="n">
        <v>0</v>
      </c>
      <c r="U4148" s="7" t="n">
        <v>0</v>
      </c>
      <c r="V4148" s="7" t="n">
        <v>0</v>
      </c>
    </row>
    <row r="4149" spans="1:22">
      <c r="A4149" t="s">
        <v>4</v>
      </c>
      <c r="B4149" s="4" t="s">
        <v>5</v>
      </c>
      <c r="C4149" s="4" t="s">
        <v>11</v>
      </c>
      <c r="D4149" s="4" t="s">
        <v>8</v>
      </c>
      <c r="E4149" s="4" t="s">
        <v>8</v>
      </c>
      <c r="F4149" s="4" t="s">
        <v>8</v>
      </c>
      <c r="G4149" s="4" t="s">
        <v>7</v>
      </c>
      <c r="H4149" s="4" t="s">
        <v>13</v>
      </c>
      <c r="I4149" s="4" t="s">
        <v>12</v>
      </c>
      <c r="J4149" s="4" t="s">
        <v>12</v>
      </c>
      <c r="K4149" s="4" t="s">
        <v>12</v>
      </c>
      <c r="L4149" s="4" t="s">
        <v>12</v>
      </c>
      <c r="M4149" s="4" t="s">
        <v>12</v>
      </c>
      <c r="N4149" s="4" t="s">
        <v>12</v>
      </c>
      <c r="O4149" s="4" t="s">
        <v>12</v>
      </c>
      <c r="P4149" s="4" t="s">
        <v>8</v>
      </c>
      <c r="Q4149" s="4" t="s">
        <v>8</v>
      </c>
      <c r="R4149" s="4" t="s">
        <v>13</v>
      </c>
      <c r="S4149" s="4" t="s">
        <v>7</v>
      </c>
      <c r="T4149" s="4" t="s">
        <v>13</v>
      </c>
      <c r="U4149" s="4" t="s">
        <v>13</v>
      </c>
      <c r="V4149" s="4" t="s">
        <v>11</v>
      </c>
    </row>
    <row r="4150" spans="1:22">
      <c r="A4150" t="n">
        <v>37714</v>
      </c>
      <c r="B4150" s="27" t="n">
        <v>19</v>
      </c>
      <c r="C4150" s="7" t="n">
        <v>1662</v>
      </c>
      <c r="D4150" s="7" t="s">
        <v>113</v>
      </c>
      <c r="E4150" s="7" t="s">
        <v>114</v>
      </c>
      <c r="F4150" s="7" t="s">
        <v>14</v>
      </c>
      <c r="G4150" s="7" t="n">
        <v>0</v>
      </c>
      <c r="H4150" s="7" t="n">
        <v>1</v>
      </c>
      <c r="I4150" s="7" t="n">
        <v>0</v>
      </c>
      <c r="J4150" s="7" t="n">
        <v>0</v>
      </c>
      <c r="K4150" s="7" t="n">
        <v>67.0599975585938</v>
      </c>
      <c r="L4150" s="7" t="n">
        <v>180</v>
      </c>
      <c r="M4150" s="7" t="n">
        <v>1</v>
      </c>
      <c r="N4150" s="7" t="n">
        <v>1.60000002384186</v>
      </c>
      <c r="O4150" s="7" t="n">
        <v>0.0900000035762787</v>
      </c>
      <c r="P4150" s="7" t="s">
        <v>115</v>
      </c>
      <c r="Q4150" s="7" t="s">
        <v>14</v>
      </c>
      <c r="R4150" s="7" t="n">
        <v>-1</v>
      </c>
      <c r="S4150" s="7" t="n">
        <v>0</v>
      </c>
      <c r="T4150" s="7" t="n">
        <v>0</v>
      </c>
      <c r="U4150" s="7" t="n">
        <v>0</v>
      </c>
      <c r="V4150" s="7" t="n">
        <v>0</v>
      </c>
    </row>
    <row r="4151" spans="1:22">
      <c r="A4151" t="s">
        <v>4</v>
      </c>
      <c r="B4151" s="4" t="s">
        <v>5</v>
      </c>
      <c r="C4151" s="4" t="s">
        <v>11</v>
      </c>
      <c r="D4151" s="4" t="s">
        <v>8</v>
      </c>
      <c r="E4151" s="4" t="s">
        <v>8</v>
      </c>
      <c r="F4151" s="4" t="s">
        <v>8</v>
      </c>
      <c r="G4151" s="4" t="s">
        <v>7</v>
      </c>
      <c r="H4151" s="4" t="s">
        <v>13</v>
      </c>
      <c r="I4151" s="4" t="s">
        <v>12</v>
      </c>
      <c r="J4151" s="4" t="s">
        <v>12</v>
      </c>
      <c r="K4151" s="4" t="s">
        <v>12</v>
      </c>
      <c r="L4151" s="4" t="s">
        <v>12</v>
      </c>
      <c r="M4151" s="4" t="s">
        <v>12</v>
      </c>
      <c r="N4151" s="4" t="s">
        <v>12</v>
      </c>
      <c r="O4151" s="4" t="s">
        <v>12</v>
      </c>
      <c r="P4151" s="4" t="s">
        <v>8</v>
      </c>
      <c r="Q4151" s="4" t="s">
        <v>8</v>
      </c>
      <c r="R4151" s="4" t="s">
        <v>13</v>
      </c>
      <c r="S4151" s="4" t="s">
        <v>7</v>
      </c>
      <c r="T4151" s="4" t="s">
        <v>13</v>
      </c>
      <c r="U4151" s="4" t="s">
        <v>13</v>
      </c>
      <c r="V4151" s="4" t="s">
        <v>11</v>
      </c>
    </row>
    <row r="4152" spans="1:22">
      <c r="A4152" t="n">
        <v>37798</v>
      </c>
      <c r="B4152" s="27" t="n">
        <v>19</v>
      </c>
      <c r="C4152" s="7" t="n">
        <v>1663</v>
      </c>
      <c r="D4152" s="7" t="s">
        <v>110</v>
      </c>
      <c r="E4152" s="7" t="s">
        <v>111</v>
      </c>
      <c r="F4152" s="7" t="s">
        <v>14</v>
      </c>
      <c r="G4152" s="7" t="n">
        <v>0</v>
      </c>
      <c r="H4152" s="7" t="n">
        <v>1</v>
      </c>
      <c r="I4152" s="7" t="n">
        <v>0</v>
      </c>
      <c r="J4152" s="7" t="n">
        <v>0</v>
      </c>
      <c r="K4152" s="7" t="n">
        <v>67.0599975585938</v>
      </c>
      <c r="L4152" s="7" t="n">
        <v>180</v>
      </c>
      <c r="M4152" s="7" t="n">
        <v>1</v>
      </c>
      <c r="N4152" s="7" t="n">
        <v>1.60000002384186</v>
      </c>
      <c r="O4152" s="7" t="n">
        <v>0.0900000035762787</v>
      </c>
      <c r="P4152" s="7" t="s">
        <v>112</v>
      </c>
      <c r="Q4152" s="7" t="s">
        <v>14</v>
      </c>
      <c r="R4152" s="7" t="n">
        <v>-1</v>
      </c>
      <c r="S4152" s="7" t="n">
        <v>0</v>
      </c>
      <c r="T4152" s="7" t="n">
        <v>0</v>
      </c>
      <c r="U4152" s="7" t="n">
        <v>0</v>
      </c>
      <c r="V4152" s="7" t="n">
        <v>0</v>
      </c>
    </row>
    <row r="4153" spans="1:22">
      <c r="A4153" t="s">
        <v>4</v>
      </c>
      <c r="B4153" s="4" t="s">
        <v>5</v>
      </c>
      <c r="C4153" s="4" t="s">
        <v>11</v>
      </c>
      <c r="D4153" s="4" t="s">
        <v>8</v>
      </c>
      <c r="E4153" s="4" t="s">
        <v>8</v>
      </c>
      <c r="F4153" s="4" t="s">
        <v>8</v>
      </c>
      <c r="G4153" s="4" t="s">
        <v>7</v>
      </c>
      <c r="H4153" s="4" t="s">
        <v>13</v>
      </c>
      <c r="I4153" s="4" t="s">
        <v>12</v>
      </c>
      <c r="J4153" s="4" t="s">
        <v>12</v>
      </c>
      <c r="K4153" s="4" t="s">
        <v>12</v>
      </c>
      <c r="L4153" s="4" t="s">
        <v>12</v>
      </c>
      <c r="M4153" s="4" t="s">
        <v>12</v>
      </c>
      <c r="N4153" s="4" t="s">
        <v>12</v>
      </c>
      <c r="O4153" s="4" t="s">
        <v>12</v>
      </c>
      <c r="P4153" s="4" t="s">
        <v>8</v>
      </c>
      <c r="Q4153" s="4" t="s">
        <v>8</v>
      </c>
      <c r="R4153" s="4" t="s">
        <v>13</v>
      </c>
      <c r="S4153" s="4" t="s">
        <v>7</v>
      </c>
      <c r="T4153" s="4" t="s">
        <v>13</v>
      </c>
      <c r="U4153" s="4" t="s">
        <v>13</v>
      </c>
      <c r="V4153" s="4" t="s">
        <v>11</v>
      </c>
    </row>
    <row r="4154" spans="1:22">
      <c r="A4154" t="n">
        <v>37882</v>
      </c>
      <c r="B4154" s="27" t="n">
        <v>19</v>
      </c>
      <c r="C4154" s="7" t="n">
        <v>1664</v>
      </c>
      <c r="D4154" s="7" t="s">
        <v>107</v>
      </c>
      <c r="E4154" s="7" t="s">
        <v>108</v>
      </c>
      <c r="F4154" s="7" t="s">
        <v>14</v>
      </c>
      <c r="G4154" s="7" t="n">
        <v>0</v>
      </c>
      <c r="H4154" s="7" t="n">
        <v>1</v>
      </c>
      <c r="I4154" s="7" t="n">
        <v>0</v>
      </c>
      <c r="J4154" s="7" t="n">
        <v>0</v>
      </c>
      <c r="K4154" s="7" t="n">
        <v>67.0599975585938</v>
      </c>
      <c r="L4154" s="7" t="n">
        <v>180</v>
      </c>
      <c r="M4154" s="7" t="n">
        <v>1</v>
      </c>
      <c r="N4154" s="7" t="n">
        <v>1.60000002384186</v>
      </c>
      <c r="O4154" s="7" t="n">
        <v>0.0900000035762787</v>
      </c>
      <c r="P4154" s="7" t="s">
        <v>109</v>
      </c>
      <c r="Q4154" s="7" t="s">
        <v>14</v>
      </c>
      <c r="R4154" s="7" t="n">
        <v>-1</v>
      </c>
      <c r="S4154" s="7" t="n">
        <v>0</v>
      </c>
      <c r="T4154" s="7" t="n">
        <v>0</v>
      </c>
      <c r="U4154" s="7" t="n">
        <v>0</v>
      </c>
      <c r="V4154" s="7" t="n">
        <v>0</v>
      </c>
    </row>
    <row r="4155" spans="1:22">
      <c r="A4155" t="s">
        <v>4</v>
      </c>
      <c r="B4155" s="4" t="s">
        <v>5</v>
      </c>
      <c r="C4155" s="4" t="s">
        <v>11</v>
      </c>
      <c r="D4155" s="4" t="s">
        <v>8</v>
      </c>
      <c r="E4155" s="4" t="s">
        <v>8</v>
      </c>
      <c r="F4155" s="4" t="s">
        <v>8</v>
      </c>
      <c r="G4155" s="4" t="s">
        <v>7</v>
      </c>
      <c r="H4155" s="4" t="s">
        <v>13</v>
      </c>
      <c r="I4155" s="4" t="s">
        <v>12</v>
      </c>
      <c r="J4155" s="4" t="s">
        <v>12</v>
      </c>
      <c r="K4155" s="4" t="s">
        <v>12</v>
      </c>
      <c r="L4155" s="4" t="s">
        <v>12</v>
      </c>
      <c r="M4155" s="4" t="s">
        <v>12</v>
      </c>
      <c r="N4155" s="4" t="s">
        <v>12</v>
      </c>
      <c r="O4155" s="4" t="s">
        <v>12</v>
      </c>
      <c r="P4155" s="4" t="s">
        <v>8</v>
      </c>
      <c r="Q4155" s="4" t="s">
        <v>8</v>
      </c>
      <c r="R4155" s="4" t="s">
        <v>13</v>
      </c>
      <c r="S4155" s="4" t="s">
        <v>7</v>
      </c>
      <c r="T4155" s="4" t="s">
        <v>13</v>
      </c>
      <c r="U4155" s="4" t="s">
        <v>13</v>
      </c>
      <c r="V4155" s="4" t="s">
        <v>11</v>
      </c>
    </row>
    <row r="4156" spans="1:22">
      <c r="A4156" t="n">
        <v>37973</v>
      </c>
      <c r="B4156" s="27" t="n">
        <v>19</v>
      </c>
      <c r="C4156" s="7" t="n">
        <v>1665</v>
      </c>
      <c r="D4156" s="7" t="s">
        <v>113</v>
      </c>
      <c r="E4156" s="7" t="s">
        <v>114</v>
      </c>
      <c r="F4156" s="7" t="s">
        <v>14</v>
      </c>
      <c r="G4156" s="7" t="n">
        <v>0</v>
      </c>
      <c r="H4156" s="7" t="n">
        <v>1</v>
      </c>
      <c r="I4156" s="7" t="n">
        <v>0</v>
      </c>
      <c r="J4156" s="7" t="n">
        <v>0</v>
      </c>
      <c r="K4156" s="7" t="n">
        <v>67.0599975585938</v>
      </c>
      <c r="L4156" s="7" t="n">
        <v>180</v>
      </c>
      <c r="M4156" s="7" t="n">
        <v>1</v>
      </c>
      <c r="N4156" s="7" t="n">
        <v>1.60000002384186</v>
      </c>
      <c r="O4156" s="7" t="n">
        <v>0.0900000035762787</v>
      </c>
      <c r="P4156" s="7" t="s">
        <v>115</v>
      </c>
      <c r="Q4156" s="7" t="s">
        <v>14</v>
      </c>
      <c r="R4156" s="7" t="n">
        <v>-1</v>
      </c>
      <c r="S4156" s="7" t="n">
        <v>0</v>
      </c>
      <c r="T4156" s="7" t="n">
        <v>0</v>
      </c>
      <c r="U4156" s="7" t="n">
        <v>0</v>
      </c>
      <c r="V4156" s="7" t="n">
        <v>0</v>
      </c>
    </row>
    <row r="4157" spans="1:22">
      <c r="A4157" t="s">
        <v>4</v>
      </c>
      <c r="B4157" s="4" t="s">
        <v>5</v>
      </c>
      <c r="C4157" s="4" t="s">
        <v>11</v>
      </c>
      <c r="D4157" s="4" t="s">
        <v>7</v>
      </c>
      <c r="E4157" s="4" t="s">
        <v>7</v>
      </c>
      <c r="F4157" s="4" t="s">
        <v>8</v>
      </c>
    </row>
    <row r="4158" spans="1:22">
      <c r="A4158" t="n">
        <v>38057</v>
      </c>
      <c r="B4158" s="14" t="n">
        <v>20</v>
      </c>
      <c r="C4158" s="7" t="n">
        <v>1660</v>
      </c>
      <c r="D4158" s="7" t="n">
        <v>3</v>
      </c>
      <c r="E4158" s="7" t="n">
        <v>10</v>
      </c>
      <c r="F4158" s="7" t="s">
        <v>118</v>
      </c>
    </row>
    <row r="4159" spans="1:22">
      <c r="A4159" t="s">
        <v>4</v>
      </c>
      <c r="B4159" s="4" t="s">
        <v>5</v>
      </c>
      <c r="C4159" s="4" t="s">
        <v>11</v>
      </c>
    </row>
    <row r="4160" spans="1:22">
      <c r="A4160" t="n">
        <v>38075</v>
      </c>
      <c r="B4160" s="25" t="n">
        <v>16</v>
      </c>
      <c r="C4160" s="7" t="n">
        <v>0</v>
      </c>
    </row>
    <row r="4161" spans="1:22">
      <c r="A4161" t="s">
        <v>4</v>
      </c>
      <c r="B4161" s="4" t="s">
        <v>5</v>
      </c>
      <c r="C4161" s="4" t="s">
        <v>11</v>
      </c>
      <c r="D4161" s="4" t="s">
        <v>7</v>
      </c>
      <c r="E4161" s="4" t="s">
        <v>7</v>
      </c>
      <c r="F4161" s="4" t="s">
        <v>8</v>
      </c>
    </row>
    <row r="4162" spans="1:22">
      <c r="A4162" t="n">
        <v>38078</v>
      </c>
      <c r="B4162" s="14" t="n">
        <v>20</v>
      </c>
      <c r="C4162" s="7" t="n">
        <v>1661</v>
      </c>
      <c r="D4162" s="7" t="n">
        <v>3</v>
      </c>
      <c r="E4162" s="7" t="n">
        <v>10</v>
      </c>
      <c r="F4162" s="7" t="s">
        <v>118</v>
      </c>
    </row>
    <row r="4163" spans="1:22">
      <c r="A4163" t="s">
        <v>4</v>
      </c>
      <c r="B4163" s="4" t="s">
        <v>5</v>
      </c>
      <c r="C4163" s="4" t="s">
        <v>11</v>
      </c>
    </row>
    <row r="4164" spans="1:22">
      <c r="A4164" t="n">
        <v>38096</v>
      </c>
      <c r="B4164" s="25" t="n">
        <v>16</v>
      </c>
      <c r="C4164" s="7" t="n">
        <v>0</v>
      </c>
    </row>
    <row r="4165" spans="1:22">
      <c r="A4165" t="s">
        <v>4</v>
      </c>
      <c r="B4165" s="4" t="s">
        <v>5</v>
      </c>
      <c r="C4165" s="4" t="s">
        <v>11</v>
      </c>
      <c r="D4165" s="4" t="s">
        <v>7</v>
      </c>
      <c r="E4165" s="4" t="s">
        <v>7</v>
      </c>
      <c r="F4165" s="4" t="s">
        <v>8</v>
      </c>
    </row>
    <row r="4166" spans="1:22">
      <c r="A4166" t="n">
        <v>38099</v>
      </c>
      <c r="B4166" s="14" t="n">
        <v>20</v>
      </c>
      <c r="C4166" s="7" t="n">
        <v>1662</v>
      </c>
      <c r="D4166" s="7" t="n">
        <v>3</v>
      </c>
      <c r="E4166" s="7" t="n">
        <v>10</v>
      </c>
      <c r="F4166" s="7" t="s">
        <v>118</v>
      </c>
    </row>
    <row r="4167" spans="1:22">
      <c r="A4167" t="s">
        <v>4</v>
      </c>
      <c r="B4167" s="4" t="s">
        <v>5</v>
      </c>
      <c r="C4167" s="4" t="s">
        <v>11</v>
      </c>
    </row>
    <row r="4168" spans="1:22">
      <c r="A4168" t="n">
        <v>38117</v>
      </c>
      <c r="B4168" s="25" t="n">
        <v>16</v>
      </c>
      <c r="C4168" s="7" t="n">
        <v>0</v>
      </c>
    </row>
    <row r="4169" spans="1:22">
      <c r="A4169" t="s">
        <v>4</v>
      </c>
      <c r="B4169" s="4" t="s">
        <v>5</v>
      </c>
      <c r="C4169" s="4" t="s">
        <v>11</v>
      </c>
      <c r="D4169" s="4" t="s">
        <v>7</v>
      </c>
      <c r="E4169" s="4" t="s">
        <v>7</v>
      </c>
      <c r="F4169" s="4" t="s">
        <v>8</v>
      </c>
    </row>
    <row r="4170" spans="1:22">
      <c r="A4170" t="n">
        <v>38120</v>
      </c>
      <c r="B4170" s="14" t="n">
        <v>20</v>
      </c>
      <c r="C4170" s="7" t="n">
        <v>1663</v>
      </c>
      <c r="D4170" s="7" t="n">
        <v>3</v>
      </c>
      <c r="E4170" s="7" t="n">
        <v>10</v>
      </c>
      <c r="F4170" s="7" t="s">
        <v>118</v>
      </c>
    </row>
    <row r="4171" spans="1:22">
      <c r="A4171" t="s">
        <v>4</v>
      </c>
      <c r="B4171" s="4" t="s">
        <v>5</v>
      </c>
      <c r="C4171" s="4" t="s">
        <v>11</v>
      </c>
    </row>
    <row r="4172" spans="1:22">
      <c r="A4172" t="n">
        <v>38138</v>
      </c>
      <c r="B4172" s="25" t="n">
        <v>16</v>
      </c>
      <c r="C4172" s="7" t="n">
        <v>0</v>
      </c>
    </row>
    <row r="4173" spans="1:22">
      <c r="A4173" t="s">
        <v>4</v>
      </c>
      <c r="B4173" s="4" t="s">
        <v>5</v>
      </c>
      <c r="C4173" s="4" t="s">
        <v>11</v>
      </c>
      <c r="D4173" s="4" t="s">
        <v>7</v>
      </c>
      <c r="E4173" s="4" t="s">
        <v>7</v>
      </c>
      <c r="F4173" s="4" t="s">
        <v>8</v>
      </c>
    </row>
    <row r="4174" spans="1:22">
      <c r="A4174" t="n">
        <v>38141</v>
      </c>
      <c r="B4174" s="14" t="n">
        <v>20</v>
      </c>
      <c r="C4174" s="7" t="n">
        <v>1664</v>
      </c>
      <c r="D4174" s="7" t="n">
        <v>3</v>
      </c>
      <c r="E4174" s="7" t="n">
        <v>10</v>
      </c>
      <c r="F4174" s="7" t="s">
        <v>118</v>
      </c>
    </row>
    <row r="4175" spans="1:22">
      <c r="A4175" t="s">
        <v>4</v>
      </c>
      <c r="B4175" s="4" t="s">
        <v>5</v>
      </c>
      <c r="C4175" s="4" t="s">
        <v>11</v>
      </c>
    </row>
    <row r="4176" spans="1:22">
      <c r="A4176" t="n">
        <v>38159</v>
      </c>
      <c r="B4176" s="25" t="n">
        <v>16</v>
      </c>
      <c r="C4176" s="7" t="n">
        <v>0</v>
      </c>
    </row>
    <row r="4177" spans="1:6">
      <c r="A4177" t="s">
        <v>4</v>
      </c>
      <c r="B4177" s="4" t="s">
        <v>5</v>
      </c>
      <c r="C4177" s="4" t="s">
        <v>11</v>
      </c>
      <c r="D4177" s="4" t="s">
        <v>7</v>
      </c>
      <c r="E4177" s="4" t="s">
        <v>7</v>
      </c>
      <c r="F4177" s="4" t="s">
        <v>8</v>
      </c>
    </row>
    <row r="4178" spans="1:6">
      <c r="A4178" t="n">
        <v>38162</v>
      </c>
      <c r="B4178" s="14" t="n">
        <v>20</v>
      </c>
      <c r="C4178" s="7" t="n">
        <v>1665</v>
      </c>
      <c r="D4178" s="7" t="n">
        <v>3</v>
      </c>
      <c r="E4178" s="7" t="n">
        <v>10</v>
      </c>
      <c r="F4178" s="7" t="s">
        <v>118</v>
      </c>
    </row>
    <row r="4179" spans="1:6">
      <c r="A4179" t="s">
        <v>4</v>
      </c>
      <c r="B4179" s="4" t="s">
        <v>5</v>
      </c>
      <c r="C4179" s="4" t="s">
        <v>11</v>
      </c>
    </row>
    <row r="4180" spans="1:6">
      <c r="A4180" t="n">
        <v>38180</v>
      </c>
      <c r="B4180" s="25" t="n">
        <v>16</v>
      </c>
      <c r="C4180" s="7" t="n">
        <v>0</v>
      </c>
    </row>
    <row r="4181" spans="1:6">
      <c r="A4181" t="s">
        <v>4</v>
      </c>
      <c r="B4181" s="4" t="s">
        <v>5</v>
      </c>
      <c r="C4181" s="4" t="s">
        <v>11</v>
      </c>
      <c r="D4181" s="4" t="s">
        <v>7</v>
      </c>
      <c r="E4181" s="4" t="s">
        <v>7</v>
      </c>
      <c r="F4181" s="4" t="s">
        <v>8</v>
      </c>
    </row>
    <row r="4182" spans="1:6">
      <c r="A4182" t="n">
        <v>38183</v>
      </c>
      <c r="B4182" s="14" t="n">
        <v>20</v>
      </c>
      <c r="C4182" s="7" t="n">
        <v>30</v>
      </c>
      <c r="D4182" s="7" t="n">
        <v>3</v>
      </c>
      <c r="E4182" s="7" t="n">
        <v>10</v>
      </c>
      <c r="F4182" s="7" t="s">
        <v>118</v>
      </c>
    </row>
    <row r="4183" spans="1:6">
      <c r="A4183" t="s">
        <v>4</v>
      </c>
      <c r="B4183" s="4" t="s">
        <v>5</v>
      </c>
      <c r="C4183" s="4" t="s">
        <v>11</v>
      </c>
    </row>
    <row r="4184" spans="1:6">
      <c r="A4184" t="n">
        <v>38201</v>
      </c>
      <c r="B4184" s="25" t="n">
        <v>16</v>
      </c>
      <c r="C4184" s="7" t="n">
        <v>0</v>
      </c>
    </row>
    <row r="4185" spans="1:6">
      <c r="A4185" t="s">
        <v>4</v>
      </c>
      <c r="B4185" s="4" t="s">
        <v>5</v>
      </c>
      <c r="C4185" s="4" t="s">
        <v>11</v>
      </c>
      <c r="D4185" s="4" t="s">
        <v>7</v>
      </c>
      <c r="E4185" s="4" t="s">
        <v>7</v>
      </c>
      <c r="F4185" s="4" t="s">
        <v>8</v>
      </c>
    </row>
    <row r="4186" spans="1:6">
      <c r="A4186" t="n">
        <v>38204</v>
      </c>
      <c r="B4186" s="14" t="n">
        <v>20</v>
      </c>
      <c r="C4186" s="7" t="n">
        <v>89</v>
      </c>
      <c r="D4186" s="7" t="n">
        <v>3</v>
      </c>
      <c r="E4186" s="7" t="n">
        <v>10</v>
      </c>
      <c r="F4186" s="7" t="s">
        <v>118</v>
      </c>
    </row>
    <row r="4187" spans="1:6">
      <c r="A4187" t="s">
        <v>4</v>
      </c>
      <c r="B4187" s="4" t="s">
        <v>5</v>
      </c>
      <c r="C4187" s="4" t="s">
        <v>11</v>
      </c>
    </row>
    <row r="4188" spans="1:6">
      <c r="A4188" t="n">
        <v>38222</v>
      </c>
      <c r="B4188" s="25" t="n">
        <v>16</v>
      </c>
      <c r="C4188" s="7" t="n">
        <v>0</v>
      </c>
    </row>
    <row r="4189" spans="1:6">
      <c r="A4189" t="s">
        <v>4</v>
      </c>
      <c r="B4189" s="4" t="s">
        <v>5</v>
      </c>
      <c r="C4189" s="4" t="s">
        <v>11</v>
      </c>
      <c r="D4189" s="4" t="s">
        <v>7</v>
      </c>
      <c r="E4189" s="4" t="s">
        <v>7</v>
      </c>
      <c r="F4189" s="4" t="s">
        <v>8</v>
      </c>
    </row>
    <row r="4190" spans="1:6">
      <c r="A4190" t="n">
        <v>38225</v>
      </c>
      <c r="B4190" s="14" t="n">
        <v>20</v>
      </c>
      <c r="C4190" s="7" t="n">
        <v>83</v>
      </c>
      <c r="D4190" s="7" t="n">
        <v>3</v>
      </c>
      <c r="E4190" s="7" t="n">
        <v>10</v>
      </c>
      <c r="F4190" s="7" t="s">
        <v>118</v>
      </c>
    </row>
    <row r="4191" spans="1:6">
      <c r="A4191" t="s">
        <v>4</v>
      </c>
      <c r="B4191" s="4" t="s">
        <v>5</v>
      </c>
      <c r="C4191" s="4" t="s">
        <v>11</v>
      </c>
    </row>
    <row r="4192" spans="1:6">
      <c r="A4192" t="n">
        <v>38243</v>
      </c>
      <c r="B4192" s="25" t="n">
        <v>16</v>
      </c>
      <c r="C4192" s="7" t="n">
        <v>0</v>
      </c>
    </row>
    <row r="4193" spans="1:6">
      <c r="A4193" t="s">
        <v>4</v>
      </c>
      <c r="B4193" s="4" t="s">
        <v>5</v>
      </c>
      <c r="C4193" s="4" t="s">
        <v>11</v>
      </c>
      <c r="D4193" s="4" t="s">
        <v>7</v>
      </c>
      <c r="E4193" s="4" t="s">
        <v>7</v>
      </c>
      <c r="F4193" s="4" t="s">
        <v>8</v>
      </c>
    </row>
    <row r="4194" spans="1:6">
      <c r="A4194" t="n">
        <v>38246</v>
      </c>
      <c r="B4194" s="14" t="n">
        <v>20</v>
      </c>
      <c r="C4194" s="7" t="n">
        <v>86</v>
      </c>
      <c r="D4194" s="7" t="n">
        <v>3</v>
      </c>
      <c r="E4194" s="7" t="n">
        <v>10</v>
      </c>
      <c r="F4194" s="7" t="s">
        <v>118</v>
      </c>
    </row>
    <row r="4195" spans="1:6">
      <c r="A4195" t="s">
        <v>4</v>
      </c>
      <c r="B4195" s="4" t="s">
        <v>5</v>
      </c>
      <c r="C4195" s="4" t="s">
        <v>11</v>
      </c>
    </row>
    <row r="4196" spans="1:6">
      <c r="A4196" t="n">
        <v>38264</v>
      </c>
      <c r="B4196" s="25" t="n">
        <v>16</v>
      </c>
      <c r="C4196" s="7" t="n">
        <v>0</v>
      </c>
    </row>
    <row r="4197" spans="1:6">
      <c r="A4197" t="s">
        <v>4</v>
      </c>
      <c r="B4197" s="4" t="s">
        <v>5</v>
      </c>
      <c r="C4197" s="4" t="s">
        <v>11</v>
      </c>
      <c r="D4197" s="4" t="s">
        <v>7</v>
      </c>
      <c r="E4197" s="4" t="s">
        <v>7</v>
      </c>
      <c r="F4197" s="4" t="s">
        <v>8</v>
      </c>
    </row>
    <row r="4198" spans="1:6">
      <c r="A4198" t="n">
        <v>38267</v>
      </c>
      <c r="B4198" s="14" t="n">
        <v>20</v>
      </c>
      <c r="C4198" s="7" t="n">
        <v>118</v>
      </c>
      <c r="D4198" s="7" t="n">
        <v>3</v>
      </c>
      <c r="E4198" s="7" t="n">
        <v>10</v>
      </c>
      <c r="F4198" s="7" t="s">
        <v>118</v>
      </c>
    </row>
    <row r="4199" spans="1:6">
      <c r="A4199" t="s">
        <v>4</v>
      </c>
      <c r="B4199" s="4" t="s">
        <v>5</v>
      </c>
      <c r="C4199" s="4" t="s">
        <v>11</v>
      </c>
    </row>
    <row r="4200" spans="1:6">
      <c r="A4200" t="n">
        <v>38285</v>
      </c>
      <c r="B4200" s="25" t="n">
        <v>16</v>
      </c>
      <c r="C4200" s="7" t="n">
        <v>0</v>
      </c>
    </row>
    <row r="4201" spans="1:6">
      <c r="A4201" t="s">
        <v>4</v>
      </c>
      <c r="B4201" s="4" t="s">
        <v>5</v>
      </c>
      <c r="C4201" s="4" t="s">
        <v>11</v>
      </c>
      <c r="D4201" s="4" t="s">
        <v>7</v>
      </c>
      <c r="E4201" s="4" t="s">
        <v>7</v>
      </c>
      <c r="F4201" s="4" t="s">
        <v>8</v>
      </c>
    </row>
    <row r="4202" spans="1:6">
      <c r="A4202" t="n">
        <v>38288</v>
      </c>
      <c r="B4202" s="14" t="n">
        <v>20</v>
      </c>
      <c r="C4202" s="7" t="n">
        <v>95</v>
      </c>
      <c r="D4202" s="7" t="n">
        <v>3</v>
      </c>
      <c r="E4202" s="7" t="n">
        <v>10</v>
      </c>
      <c r="F4202" s="7" t="s">
        <v>118</v>
      </c>
    </row>
    <row r="4203" spans="1:6">
      <c r="A4203" t="s">
        <v>4</v>
      </c>
      <c r="B4203" s="4" t="s">
        <v>5</v>
      </c>
      <c r="C4203" s="4" t="s">
        <v>11</v>
      </c>
    </row>
    <row r="4204" spans="1:6">
      <c r="A4204" t="n">
        <v>38306</v>
      </c>
      <c r="B4204" s="25" t="n">
        <v>16</v>
      </c>
      <c r="C4204" s="7" t="n">
        <v>0</v>
      </c>
    </row>
    <row r="4205" spans="1:6">
      <c r="A4205" t="s">
        <v>4</v>
      </c>
      <c r="B4205" s="4" t="s">
        <v>5</v>
      </c>
      <c r="C4205" s="4" t="s">
        <v>11</v>
      </c>
      <c r="D4205" s="4" t="s">
        <v>7</v>
      </c>
      <c r="E4205" s="4" t="s">
        <v>7</v>
      </c>
      <c r="F4205" s="4" t="s">
        <v>8</v>
      </c>
    </row>
    <row r="4206" spans="1:6">
      <c r="A4206" t="n">
        <v>38309</v>
      </c>
      <c r="B4206" s="14" t="n">
        <v>20</v>
      </c>
      <c r="C4206" s="7" t="n">
        <v>119</v>
      </c>
      <c r="D4206" s="7" t="n">
        <v>3</v>
      </c>
      <c r="E4206" s="7" t="n">
        <v>10</v>
      </c>
      <c r="F4206" s="7" t="s">
        <v>118</v>
      </c>
    </row>
    <row r="4207" spans="1:6">
      <c r="A4207" t="s">
        <v>4</v>
      </c>
      <c r="B4207" s="4" t="s">
        <v>5</v>
      </c>
      <c r="C4207" s="4" t="s">
        <v>11</v>
      </c>
    </row>
    <row r="4208" spans="1:6">
      <c r="A4208" t="n">
        <v>38327</v>
      </c>
      <c r="B4208" s="25" t="n">
        <v>16</v>
      </c>
      <c r="C4208" s="7" t="n">
        <v>0</v>
      </c>
    </row>
    <row r="4209" spans="1:6">
      <c r="A4209" t="s">
        <v>4</v>
      </c>
      <c r="B4209" s="4" t="s">
        <v>5</v>
      </c>
      <c r="C4209" s="4" t="s">
        <v>11</v>
      </c>
      <c r="D4209" s="4" t="s">
        <v>7</v>
      </c>
      <c r="E4209" s="4" t="s">
        <v>7</v>
      </c>
      <c r="F4209" s="4" t="s">
        <v>8</v>
      </c>
    </row>
    <row r="4210" spans="1:6">
      <c r="A4210" t="n">
        <v>38330</v>
      </c>
      <c r="B4210" s="14" t="n">
        <v>20</v>
      </c>
      <c r="C4210" s="7" t="n">
        <v>110</v>
      </c>
      <c r="D4210" s="7" t="n">
        <v>3</v>
      </c>
      <c r="E4210" s="7" t="n">
        <v>10</v>
      </c>
      <c r="F4210" s="7" t="s">
        <v>118</v>
      </c>
    </row>
    <row r="4211" spans="1:6">
      <c r="A4211" t="s">
        <v>4</v>
      </c>
      <c r="B4211" s="4" t="s">
        <v>5</v>
      </c>
      <c r="C4211" s="4" t="s">
        <v>11</v>
      </c>
    </row>
    <row r="4212" spans="1:6">
      <c r="A4212" t="n">
        <v>38348</v>
      </c>
      <c r="B4212" s="25" t="n">
        <v>16</v>
      </c>
      <c r="C4212" s="7" t="n">
        <v>0</v>
      </c>
    </row>
    <row r="4213" spans="1:6">
      <c r="A4213" t="s">
        <v>4</v>
      </c>
      <c r="B4213" s="4" t="s">
        <v>5</v>
      </c>
      <c r="C4213" s="4" t="s">
        <v>11</v>
      </c>
      <c r="D4213" s="4" t="s">
        <v>7</v>
      </c>
      <c r="E4213" s="4" t="s">
        <v>7</v>
      </c>
      <c r="F4213" s="4" t="s">
        <v>8</v>
      </c>
    </row>
    <row r="4214" spans="1:6">
      <c r="A4214" t="n">
        <v>38351</v>
      </c>
      <c r="B4214" s="14" t="n">
        <v>20</v>
      </c>
      <c r="C4214" s="7" t="n">
        <v>100</v>
      </c>
      <c r="D4214" s="7" t="n">
        <v>3</v>
      </c>
      <c r="E4214" s="7" t="n">
        <v>10</v>
      </c>
      <c r="F4214" s="7" t="s">
        <v>118</v>
      </c>
    </row>
    <row r="4215" spans="1:6">
      <c r="A4215" t="s">
        <v>4</v>
      </c>
      <c r="B4215" s="4" t="s">
        <v>5</v>
      </c>
      <c r="C4215" s="4" t="s">
        <v>11</v>
      </c>
    </row>
    <row r="4216" spans="1:6">
      <c r="A4216" t="n">
        <v>38369</v>
      </c>
      <c r="B4216" s="25" t="n">
        <v>16</v>
      </c>
      <c r="C4216" s="7" t="n">
        <v>0</v>
      </c>
    </row>
    <row r="4217" spans="1:6">
      <c r="A4217" t="s">
        <v>4</v>
      </c>
      <c r="B4217" s="4" t="s">
        <v>5</v>
      </c>
      <c r="C4217" s="4" t="s">
        <v>11</v>
      </c>
      <c r="D4217" s="4" t="s">
        <v>7</v>
      </c>
      <c r="E4217" s="4" t="s">
        <v>7</v>
      </c>
      <c r="F4217" s="4" t="s">
        <v>8</v>
      </c>
    </row>
    <row r="4218" spans="1:6">
      <c r="A4218" t="n">
        <v>38372</v>
      </c>
      <c r="B4218" s="14" t="n">
        <v>20</v>
      </c>
      <c r="C4218" s="7" t="n">
        <v>88</v>
      </c>
      <c r="D4218" s="7" t="n">
        <v>3</v>
      </c>
      <c r="E4218" s="7" t="n">
        <v>10</v>
      </c>
      <c r="F4218" s="7" t="s">
        <v>118</v>
      </c>
    </row>
    <row r="4219" spans="1:6">
      <c r="A4219" t="s">
        <v>4</v>
      </c>
      <c r="B4219" s="4" t="s">
        <v>5</v>
      </c>
      <c r="C4219" s="4" t="s">
        <v>11</v>
      </c>
    </row>
    <row r="4220" spans="1:6">
      <c r="A4220" t="n">
        <v>38390</v>
      </c>
      <c r="B4220" s="25" t="n">
        <v>16</v>
      </c>
      <c r="C4220" s="7" t="n">
        <v>0</v>
      </c>
    </row>
    <row r="4221" spans="1:6">
      <c r="A4221" t="s">
        <v>4</v>
      </c>
      <c r="B4221" s="4" t="s">
        <v>5</v>
      </c>
      <c r="C4221" s="4" t="s">
        <v>11</v>
      </c>
      <c r="D4221" s="4" t="s">
        <v>7</v>
      </c>
      <c r="E4221" s="4" t="s">
        <v>7</v>
      </c>
      <c r="F4221" s="4" t="s">
        <v>8</v>
      </c>
    </row>
    <row r="4222" spans="1:6">
      <c r="A4222" t="n">
        <v>38393</v>
      </c>
      <c r="B4222" s="14" t="n">
        <v>20</v>
      </c>
      <c r="C4222" s="7" t="n">
        <v>120</v>
      </c>
      <c r="D4222" s="7" t="n">
        <v>3</v>
      </c>
      <c r="E4222" s="7" t="n">
        <v>10</v>
      </c>
      <c r="F4222" s="7" t="s">
        <v>118</v>
      </c>
    </row>
    <row r="4223" spans="1:6">
      <c r="A4223" t="s">
        <v>4</v>
      </c>
      <c r="B4223" s="4" t="s">
        <v>5</v>
      </c>
      <c r="C4223" s="4" t="s">
        <v>11</v>
      </c>
    </row>
    <row r="4224" spans="1:6">
      <c r="A4224" t="n">
        <v>38411</v>
      </c>
      <c r="B4224" s="25" t="n">
        <v>16</v>
      </c>
      <c r="C4224" s="7" t="n">
        <v>0</v>
      </c>
    </row>
    <row r="4225" spans="1:6">
      <c r="A4225" t="s">
        <v>4</v>
      </c>
      <c r="B4225" s="4" t="s">
        <v>5</v>
      </c>
      <c r="C4225" s="4" t="s">
        <v>11</v>
      </c>
      <c r="D4225" s="4" t="s">
        <v>7</v>
      </c>
      <c r="E4225" s="4" t="s">
        <v>7</v>
      </c>
      <c r="F4225" s="4" t="s">
        <v>8</v>
      </c>
    </row>
    <row r="4226" spans="1:6">
      <c r="A4226" t="n">
        <v>38414</v>
      </c>
      <c r="B4226" s="14" t="n">
        <v>20</v>
      </c>
      <c r="C4226" s="7" t="n">
        <v>92</v>
      </c>
      <c r="D4226" s="7" t="n">
        <v>3</v>
      </c>
      <c r="E4226" s="7" t="n">
        <v>10</v>
      </c>
      <c r="F4226" s="7" t="s">
        <v>118</v>
      </c>
    </row>
    <row r="4227" spans="1:6">
      <c r="A4227" t="s">
        <v>4</v>
      </c>
      <c r="B4227" s="4" t="s">
        <v>5</v>
      </c>
      <c r="C4227" s="4" t="s">
        <v>11</v>
      </c>
    </row>
    <row r="4228" spans="1:6">
      <c r="A4228" t="n">
        <v>38432</v>
      </c>
      <c r="B4228" s="25" t="n">
        <v>16</v>
      </c>
      <c r="C4228" s="7" t="n">
        <v>0</v>
      </c>
    </row>
    <row r="4229" spans="1:6">
      <c r="A4229" t="s">
        <v>4</v>
      </c>
      <c r="B4229" s="4" t="s">
        <v>5</v>
      </c>
      <c r="C4229" s="4" t="s">
        <v>11</v>
      </c>
      <c r="D4229" s="4" t="s">
        <v>7</v>
      </c>
      <c r="E4229" s="4" t="s">
        <v>7</v>
      </c>
      <c r="F4229" s="4" t="s">
        <v>8</v>
      </c>
    </row>
    <row r="4230" spans="1:6">
      <c r="A4230" t="n">
        <v>38435</v>
      </c>
      <c r="B4230" s="14" t="n">
        <v>20</v>
      </c>
      <c r="C4230" s="7" t="n">
        <v>101</v>
      </c>
      <c r="D4230" s="7" t="n">
        <v>3</v>
      </c>
      <c r="E4230" s="7" t="n">
        <v>10</v>
      </c>
      <c r="F4230" s="7" t="s">
        <v>118</v>
      </c>
    </row>
    <row r="4231" spans="1:6">
      <c r="A4231" t="s">
        <v>4</v>
      </c>
      <c r="B4231" s="4" t="s">
        <v>5</v>
      </c>
      <c r="C4231" s="4" t="s">
        <v>11</v>
      </c>
    </row>
    <row r="4232" spans="1:6">
      <c r="A4232" t="n">
        <v>38453</v>
      </c>
      <c r="B4232" s="25" t="n">
        <v>16</v>
      </c>
      <c r="C4232" s="7" t="n">
        <v>0</v>
      </c>
    </row>
    <row r="4233" spans="1:6">
      <c r="A4233" t="s">
        <v>4</v>
      </c>
      <c r="B4233" s="4" t="s">
        <v>5</v>
      </c>
      <c r="C4233" s="4" t="s">
        <v>11</v>
      </c>
      <c r="D4233" s="4" t="s">
        <v>7</v>
      </c>
      <c r="E4233" s="4" t="s">
        <v>7</v>
      </c>
      <c r="F4233" s="4" t="s">
        <v>8</v>
      </c>
    </row>
    <row r="4234" spans="1:6">
      <c r="A4234" t="n">
        <v>38456</v>
      </c>
      <c r="B4234" s="14" t="n">
        <v>20</v>
      </c>
      <c r="C4234" s="7" t="n">
        <v>82</v>
      </c>
      <c r="D4234" s="7" t="n">
        <v>3</v>
      </c>
      <c r="E4234" s="7" t="n">
        <v>10</v>
      </c>
      <c r="F4234" s="7" t="s">
        <v>118</v>
      </c>
    </row>
    <row r="4235" spans="1:6">
      <c r="A4235" t="s">
        <v>4</v>
      </c>
      <c r="B4235" s="4" t="s">
        <v>5</v>
      </c>
      <c r="C4235" s="4" t="s">
        <v>11</v>
      </c>
    </row>
    <row r="4236" spans="1:6">
      <c r="A4236" t="n">
        <v>38474</v>
      </c>
      <c r="B4236" s="25" t="n">
        <v>16</v>
      </c>
      <c r="C4236" s="7" t="n">
        <v>0</v>
      </c>
    </row>
    <row r="4237" spans="1:6">
      <c r="A4237" t="s">
        <v>4</v>
      </c>
      <c r="B4237" s="4" t="s">
        <v>5</v>
      </c>
      <c r="C4237" s="4" t="s">
        <v>11</v>
      </c>
      <c r="D4237" s="4" t="s">
        <v>7</v>
      </c>
      <c r="E4237" s="4" t="s">
        <v>7</v>
      </c>
      <c r="F4237" s="4" t="s">
        <v>8</v>
      </c>
    </row>
    <row r="4238" spans="1:6">
      <c r="A4238" t="n">
        <v>38477</v>
      </c>
      <c r="B4238" s="14" t="n">
        <v>20</v>
      </c>
      <c r="C4238" s="7" t="n">
        <v>7006</v>
      </c>
      <c r="D4238" s="7" t="n">
        <v>3</v>
      </c>
      <c r="E4238" s="7" t="n">
        <v>10</v>
      </c>
      <c r="F4238" s="7" t="s">
        <v>118</v>
      </c>
    </row>
    <row r="4239" spans="1:6">
      <c r="A4239" t="s">
        <v>4</v>
      </c>
      <c r="B4239" s="4" t="s">
        <v>5</v>
      </c>
      <c r="C4239" s="4" t="s">
        <v>11</v>
      </c>
    </row>
    <row r="4240" spans="1:6">
      <c r="A4240" t="n">
        <v>38495</v>
      </c>
      <c r="B4240" s="25" t="n">
        <v>16</v>
      </c>
      <c r="C4240" s="7" t="n">
        <v>0</v>
      </c>
    </row>
    <row r="4241" spans="1:6">
      <c r="A4241" t="s">
        <v>4</v>
      </c>
      <c r="B4241" s="4" t="s">
        <v>5</v>
      </c>
      <c r="C4241" s="4" t="s">
        <v>7</v>
      </c>
      <c r="D4241" s="4" t="s">
        <v>7</v>
      </c>
      <c r="E4241" s="4" t="s">
        <v>7</v>
      </c>
      <c r="F4241" s="4" t="s">
        <v>7</v>
      </c>
    </row>
    <row r="4242" spans="1:6">
      <c r="A4242" t="n">
        <v>38498</v>
      </c>
      <c r="B4242" s="16" t="n">
        <v>14</v>
      </c>
      <c r="C4242" s="7" t="n">
        <v>0</v>
      </c>
      <c r="D4242" s="7" t="n">
        <v>0</v>
      </c>
      <c r="E4242" s="7" t="n">
        <v>32</v>
      </c>
      <c r="F4242" s="7" t="n">
        <v>0</v>
      </c>
    </row>
    <row r="4243" spans="1:6">
      <c r="A4243" t="s">
        <v>4</v>
      </c>
      <c r="B4243" s="4" t="s">
        <v>5</v>
      </c>
      <c r="C4243" s="4" t="s">
        <v>7</v>
      </c>
      <c r="D4243" s="4" t="s">
        <v>11</v>
      </c>
      <c r="E4243" s="4" t="s">
        <v>13</v>
      </c>
      <c r="F4243" s="4" t="s">
        <v>11</v>
      </c>
      <c r="G4243" s="4" t="s">
        <v>13</v>
      </c>
      <c r="H4243" s="4" t="s">
        <v>7</v>
      </c>
    </row>
    <row r="4244" spans="1:6">
      <c r="A4244" t="n">
        <v>38503</v>
      </c>
      <c r="B4244" s="43" t="n">
        <v>49</v>
      </c>
      <c r="C4244" s="7" t="n">
        <v>0</v>
      </c>
      <c r="D4244" s="7" t="n">
        <v>308</v>
      </c>
      <c r="E4244" s="7" t="n">
        <v>1065353216</v>
      </c>
      <c r="F4244" s="7" t="n">
        <v>0</v>
      </c>
      <c r="G4244" s="7" t="n">
        <v>0</v>
      </c>
      <c r="H4244" s="7" t="n">
        <v>0</v>
      </c>
    </row>
    <row r="4245" spans="1:6">
      <c r="A4245" t="s">
        <v>4</v>
      </c>
      <c r="B4245" s="4" t="s">
        <v>5</v>
      </c>
      <c r="C4245" s="4" t="s">
        <v>7</v>
      </c>
      <c r="D4245" s="4" t="s">
        <v>11</v>
      </c>
    </row>
    <row r="4246" spans="1:6">
      <c r="A4246" t="n">
        <v>38518</v>
      </c>
      <c r="B4246" s="43" t="n">
        <v>49</v>
      </c>
      <c r="C4246" s="7" t="n">
        <v>6</v>
      </c>
      <c r="D4246" s="7" t="n">
        <v>308</v>
      </c>
    </row>
    <row r="4247" spans="1:6">
      <c r="A4247" t="s">
        <v>4</v>
      </c>
      <c r="B4247" s="4" t="s">
        <v>5</v>
      </c>
      <c r="C4247" s="4" t="s">
        <v>11</v>
      </c>
      <c r="D4247" s="4" t="s">
        <v>7</v>
      </c>
      <c r="E4247" s="4" t="s">
        <v>7</v>
      </c>
      <c r="F4247" s="4" t="s">
        <v>8</v>
      </c>
    </row>
    <row r="4248" spans="1:6">
      <c r="A4248" t="n">
        <v>38522</v>
      </c>
      <c r="B4248" s="19" t="n">
        <v>47</v>
      </c>
      <c r="C4248" s="7" t="n">
        <v>30</v>
      </c>
      <c r="D4248" s="7" t="n">
        <v>0</v>
      </c>
      <c r="E4248" s="7" t="n">
        <v>0</v>
      </c>
      <c r="F4248" s="7" t="s">
        <v>171</v>
      </c>
    </row>
    <row r="4249" spans="1:6">
      <c r="A4249" t="s">
        <v>4</v>
      </c>
      <c r="B4249" s="4" t="s">
        <v>5</v>
      </c>
      <c r="C4249" s="4" t="s">
        <v>11</v>
      </c>
      <c r="D4249" s="4" t="s">
        <v>7</v>
      </c>
      <c r="E4249" s="4" t="s">
        <v>7</v>
      </c>
      <c r="F4249" s="4" t="s">
        <v>8</v>
      </c>
    </row>
    <row r="4250" spans="1:6">
      <c r="A4250" t="n">
        <v>38543</v>
      </c>
      <c r="B4250" s="19" t="n">
        <v>47</v>
      </c>
      <c r="C4250" s="7" t="n">
        <v>95</v>
      </c>
      <c r="D4250" s="7" t="n">
        <v>0</v>
      </c>
      <c r="E4250" s="7" t="n">
        <v>0</v>
      </c>
      <c r="F4250" s="7" t="s">
        <v>171</v>
      </c>
    </row>
    <row r="4251" spans="1:6">
      <c r="A4251" t="s">
        <v>4</v>
      </c>
      <c r="B4251" s="4" t="s">
        <v>5</v>
      </c>
      <c r="C4251" s="4" t="s">
        <v>11</v>
      </c>
      <c r="D4251" s="4" t="s">
        <v>7</v>
      </c>
      <c r="E4251" s="4" t="s">
        <v>7</v>
      </c>
      <c r="F4251" s="4" t="s">
        <v>8</v>
      </c>
    </row>
    <row r="4252" spans="1:6">
      <c r="A4252" t="n">
        <v>38564</v>
      </c>
      <c r="B4252" s="19" t="n">
        <v>47</v>
      </c>
      <c r="C4252" s="7" t="n">
        <v>118</v>
      </c>
      <c r="D4252" s="7" t="n">
        <v>0</v>
      </c>
      <c r="E4252" s="7" t="n">
        <v>0</v>
      </c>
      <c r="F4252" s="7" t="s">
        <v>171</v>
      </c>
    </row>
    <row r="4253" spans="1:6">
      <c r="A4253" t="s">
        <v>4</v>
      </c>
      <c r="B4253" s="4" t="s">
        <v>5</v>
      </c>
      <c r="C4253" s="4" t="s">
        <v>11</v>
      </c>
      <c r="D4253" s="4" t="s">
        <v>7</v>
      </c>
      <c r="E4253" s="4" t="s">
        <v>7</v>
      </c>
      <c r="F4253" s="4" t="s">
        <v>8</v>
      </c>
    </row>
    <row r="4254" spans="1:6">
      <c r="A4254" t="n">
        <v>38585</v>
      </c>
      <c r="B4254" s="19" t="n">
        <v>47</v>
      </c>
      <c r="C4254" s="7" t="n">
        <v>100</v>
      </c>
      <c r="D4254" s="7" t="n">
        <v>0</v>
      </c>
      <c r="E4254" s="7" t="n">
        <v>0</v>
      </c>
      <c r="F4254" s="7" t="s">
        <v>171</v>
      </c>
    </row>
    <row r="4255" spans="1:6">
      <c r="A4255" t="s">
        <v>4</v>
      </c>
      <c r="B4255" s="4" t="s">
        <v>5</v>
      </c>
      <c r="C4255" s="4" t="s">
        <v>11</v>
      </c>
      <c r="D4255" s="4" t="s">
        <v>7</v>
      </c>
      <c r="E4255" s="4" t="s">
        <v>7</v>
      </c>
      <c r="F4255" s="4" t="s">
        <v>8</v>
      </c>
    </row>
    <row r="4256" spans="1:6">
      <c r="A4256" t="n">
        <v>38606</v>
      </c>
      <c r="B4256" s="19" t="n">
        <v>47</v>
      </c>
      <c r="C4256" s="7" t="n">
        <v>110</v>
      </c>
      <c r="D4256" s="7" t="n">
        <v>0</v>
      </c>
      <c r="E4256" s="7" t="n">
        <v>0</v>
      </c>
      <c r="F4256" s="7" t="s">
        <v>171</v>
      </c>
    </row>
    <row r="4257" spans="1:8">
      <c r="A4257" t="s">
        <v>4</v>
      </c>
      <c r="B4257" s="4" t="s">
        <v>5</v>
      </c>
      <c r="C4257" s="4" t="s">
        <v>11</v>
      </c>
      <c r="D4257" s="4" t="s">
        <v>7</v>
      </c>
      <c r="E4257" s="4" t="s">
        <v>7</v>
      </c>
      <c r="F4257" s="4" t="s">
        <v>8</v>
      </c>
    </row>
    <row r="4258" spans="1:8">
      <c r="A4258" t="n">
        <v>38627</v>
      </c>
      <c r="B4258" s="19" t="n">
        <v>47</v>
      </c>
      <c r="C4258" s="7" t="n">
        <v>119</v>
      </c>
      <c r="D4258" s="7" t="n">
        <v>0</v>
      </c>
      <c r="E4258" s="7" t="n">
        <v>0</v>
      </c>
      <c r="F4258" s="7" t="s">
        <v>171</v>
      </c>
    </row>
    <row r="4259" spans="1:8">
      <c r="A4259" t="s">
        <v>4</v>
      </c>
      <c r="B4259" s="4" t="s">
        <v>5</v>
      </c>
      <c r="C4259" s="4" t="s">
        <v>11</v>
      </c>
      <c r="D4259" s="4" t="s">
        <v>7</v>
      </c>
      <c r="E4259" s="4" t="s">
        <v>7</v>
      </c>
      <c r="F4259" s="4" t="s">
        <v>8</v>
      </c>
    </row>
    <row r="4260" spans="1:8">
      <c r="A4260" t="n">
        <v>38648</v>
      </c>
      <c r="B4260" s="19" t="n">
        <v>47</v>
      </c>
      <c r="C4260" s="7" t="n">
        <v>120</v>
      </c>
      <c r="D4260" s="7" t="n">
        <v>0</v>
      </c>
      <c r="E4260" s="7" t="n">
        <v>0</v>
      </c>
      <c r="F4260" s="7" t="s">
        <v>171</v>
      </c>
    </row>
    <row r="4261" spans="1:8">
      <c r="A4261" t="s">
        <v>4</v>
      </c>
      <c r="B4261" s="4" t="s">
        <v>5</v>
      </c>
      <c r="C4261" s="4" t="s">
        <v>11</v>
      </c>
      <c r="D4261" s="4" t="s">
        <v>7</v>
      </c>
      <c r="E4261" s="4" t="s">
        <v>7</v>
      </c>
      <c r="F4261" s="4" t="s">
        <v>8</v>
      </c>
    </row>
    <row r="4262" spans="1:8">
      <c r="A4262" t="n">
        <v>38669</v>
      </c>
      <c r="B4262" s="19" t="n">
        <v>47</v>
      </c>
      <c r="C4262" s="7" t="n">
        <v>92</v>
      </c>
      <c r="D4262" s="7" t="n">
        <v>0</v>
      </c>
      <c r="E4262" s="7" t="n">
        <v>0</v>
      </c>
      <c r="F4262" s="7" t="s">
        <v>171</v>
      </c>
    </row>
    <row r="4263" spans="1:8">
      <c r="A4263" t="s">
        <v>4</v>
      </c>
      <c r="B4263" s="4" t="s">
        <v>5</v>
      </c>
      <c r="C4263" s="4" t="s">
        <v>11</v>
      </c>
      <c r="D4263" s="4" t="s">
        <v>7</v>
      </c>
      <c r="E4263" s="4" t="s">
        <v>7</v>
      </c>
      <c r="F4263" s="4" t="s">
        <v>8</v>
      </c>
    </row>
    <row r="4264" spans="1:8">
      <c r="A4264" t="n">
        <v>38690</v>
      </c>
      <c r="B4264" s="19" t="n">
        <v>47</v>
      </c>
      <c r="C4264" s="7" t="n">
        <v>101</v>
      </c>
      <c r="D4264" s="7" t="n">
        <v>0</v>
      </c>
      <c r="E4264" s="7" t="n">
        <v>0</v>
      </c>
      <c r="F4264" s="7" t="s">
        <v>171</v>
      </c>
    </row>
    <row r="4265" spans="1:8">
      <c r="A4265" t="s">
        <v>4</v>
      </c>
      <c r="B4265" s="4" t="s">
        <v>5</v>
      </c>
      <c r="C4265" s="4" t="s">
        <v>11</v>
      </c>
      <c r="D4265" s="4" t="s">
        <v>12</v>
      </c>
      <c r="E4265" s="4" t="s">
        <v>12</v>
      </c>
      <c r="F4265" s="4" t="s">
        <v>12</v>
      </c>
      <c r="G4265" s="4" t="s">
        <v>12</v>
      </c>
    </row>
    <row r="4266" spans="1:8">
      <c r="A4266" t="n">
        <v>38711</v>
      </c>
      <c r="B4266" s="37" t="n">
        <v>46</v>
      </c>
      <c r="C4266" s="7" t="n">
        <v>30</v>
      </c>
      <c r="D4266" s="7" t="n">
        <v>19.2399997711182</v>
      </c>
      <c r="E4266" s="7" t="n">
        <v>0</v>
      </c>
      <c r="F4266" s="7" t="n">
        <v>51.0699996948242</v>
      </c>
      <c r="G4266" s="7" t="n">
        <v>303.399993896484</v>
      </c>
    </row>
    <row r="4267" spans="1:8">
      <c r="A4267" t="s">
        <v>4</v>
      </c>
      <c r="B4267" s="4" t="s">
        <v>5</v>
      </c>
      <c r="C4267" s="4" t="s">
        <v>11</v>
      </c>
      <c r="D4267" s="4" t="s">
        <v>12</v>
      </c>
      <c r="E4267" s="4" t="s">
        <v>12</v>
      </c>
      <c r="F4267" s="4" t="s">
        <v>12</v>
      </c>
      <c r="G4267" s="4" t="s">
        <v>12</v>
      </c>
    </row>
    <row r="4268" spans="1:8">
      <c r="A4268" t="n">
        <v>38730</v>
      </c>
      <c r="B4268" s="37" t="n">
        <v>46</v>
      </c>
      <c r="C4268" s="7" t="n">
        <v>89</v>
      </c>
      <c r="D4268" s="7" t="n">
        <v>21.2199993133545</v>
      </c>
      <c r="E4268" s="7" t="n">
        <v>-0.0700000002980232</v>
      </c>
      <c r="F4268" s="7" t="n">
        <v>50.8899993896484</v>
      </c>
      <c r="G4268" s="7" t="n">
        <v>338</v>
      </c>
    </row>
    <row r="4269" spans="1:8">
      <c r="A4269" t="s">
        <v>4</v>
      </c>
      <c r="B4269" s="4" t="s">
        <v>5</v>
      </c>
      <c r="C4269" s="4" t="s">
        <v>11</v>
      </c>
      <c r="D4269" s="4" t="s">
        <v>12</v>
      </c>
      <c r="E4269" s="4" t="s">
        <v>12</v>
      </c>
      <c r="F4269" s="4" t="s">
        <v>12</v>
      </c>
      <c r="G4269" s="4" t="s">
        <v>12</v>
      </c>
    </row>
    <row r="4270" spans="1:8">
      <c r="A4270" t="n">
        <v>38749</v>
      </c>
      <c r="B4270" s="37" t="n">
        <v>46</v>
      </c>
      <c r="C4270" s="7" t="n">
        <v>95</v>
      </c>
      <c r="D4270" s="7" t="n">
        <v>-2.58999991416931</v>
      </c>
      <c r="E4270" s="7" t="n">
        <v>0</v>
      </c>
      <c r="F4270" s="7" t="n">
        <v>39.8300018310547</v>
      </c>
      <c r="G4270" s="7" t="n">
        <v>57.7999992370605</v>
      </c>
    </row>
    <row r="4271" spans="1:8">
      <c r="A4271" t="s">
        <v>4</v>
      </c>
      <c r="B4271" s="4" t="s">
        <v>5</v>
      </c>
      <c r="C4271" s="4" t="s">
        <v>11</v>
      </c>
      <c r="D4271" s="4" t="s">
        <v>12</v>
      </c>
      <c r="E4271" s="4" t="s">
        <v>12</v>
      </c>
      <c r="F4271" s="4" t="s">
        <v>12</v>
      </c>
      <c r="G4271" s="4" t="s">
        <v>12</v>
      </c>
    </row>
    <row r="4272" spans="1:8">
      <c r="A4272" t="n">
        <v>38768</v>
      </c>
      <c r="B4272" s="37" t="n">
        <v>46</v>
      </c>
      <c r="C4272" s="7" t="n">
        <v>118</v>
      </c>
      <c r="D4272" s="7" t="n">
        <v>19.9500007629395</v>
      </c>
      <c r="E4272" s="7" t="n">
        <v>-0.0700000002980232</v>
      </c>
      <c r="F4272" s="7" t="n">
        <v>49.3699989318848</v>
      </c>
      <c r="G4272" s="7" t="n">
        <v>302.5</v>
      </c>
    </row>
    <row r="4273" spans="1:7">
      <c r="A4273" t="s">
        <v>4</v>
      </c>
      <c r="B4273" s="4" t="s">
        <v>5</v>
      </c>
      <c r="C4273" s="4" t="s">
        <v>11</v>
      </c>
      <c r="D4273" s="4" t="s">
        <v>12</v>
      </c>
      <c r="E4273" s="4" t="s">
        <v>12</v>
      </c>
      <c r="F4273" s="4" t="s">
        <v>12</v>
      </c>
      <c r="G4273" s="4" t="s">
        <v>12</v>
      </c>
    </row>
    <row r="4274" spans="1:7">
      <c r="A4274" t="n">
        <v>38787</v>
      </c>
      <c r="B4274" s="37" t="n">
        <v>46</v>
      </c>
      <c r="C4274" s="7" t="n">
        <v>100</v>
      </c>
      <c r="D4274" s="7" t="n">
        <v>-18.1700000762939</v>
      </c>
      <c r="E4274" s="7" t="n">
        <v>0</v>
      </c>
      <c r="F4274" s="7" t="n">
        <v>47.189998626709</v>
      </c>
      <c r="G4274" s="7" t="n">
        <v>300.299987792969</v>
      </c>
    </row>
    <row r="4275" spans="1:7">
      <c r="A4275" t="s">
        <v>4</v>
      </c>
      <c r="B4275" s="4" t="s">
        <v>5</v>
      </c>
      <c r="C4275" s="4" t="s">
        <v>11</v>
      </c>
      <c r="D4275" s="4" t="s">
        <v>12</v>
      </c>
      <c r="E4275" s="4" t="s">
        <v>12</v>
      </c>
      <c r="F4275" s="4" t="s">
        <v>12</v>
      </c>
      <c r="G4275" s="4" t="s">
        <v>12</v>
      </c>
    </row>
    <row r="4276" spans="1:7">
      <c r="A4276" t="n">
        <v>38806</v>
      </c>
      <c r="B4276" s="37" t="n">
        <v>46</v>
      </c>
      <c r="C4276" s="7" t="n">
        <v>88</v>
      </c>
      <c r="D4276" s="7" t="n">
        <v>-15.5500001907349</v>
      </c>
      <c r="E4276" s="7" t="n">
        <v>0</v>
      </c>
      <c r="F4276" s="7" t="n">
        <v>45.2000007629395</v>
      </c>
      <c r="G4276" s="7" t="n">
        <v>251.699996948242</v>
      </c>
    </row>
    <row r="4277" spans="1:7">
      <c r="A4277" t="s">
        <v>4</v>
      </c>
      <c r="B4277" s="4" t="s">
        <v>5</v>
      </c>
      <c r="C4277" s="4" t="s">
        <v>11</v>
      </c>
      <c r="D4277" s="4" t="s">
        <v>12</v>
      </c>
      <c r="E4277" s="4" t="s">
        <v>12</v>
      </c>
      <c r="F4277" s="4" t="s">
        <v>12</v>
      </c>
      <c r="G4277" s="4" t="s">
        <v>12</v>
      </c>
    </row>
    <row r="4278" spans="1:7">
      <c r="A4278" t="n">
        <v>38825</v>
      </c>
      <c r="B4278" s="37" t="n">
        <v>46</v>
      </c>
      <c r="C4278" s="7" t="n">
        <v>110</v>
      </c>
      <c r="D4278" s="7" t="n">
        <v>-6</v>
      </c>
      <c r="E4278" s="7" t="n">
        <v>0</v>
      </c>
      <c r="F4278" s="7" t="n">
        <v>39.2900009155273</v>
      </c>
      <c r="G4278" s="7" t="n">
        <v>102.699996948242</v>
      </c>
    </row>
    <row r="4279" spans="1:7">
      <c r="A4279" t="s">
        <v>4</v>
      </c>
      <c r="B4279" s="4" t="s">
        <v>5</v>
      </c>
      <c r="C4279" s="4" t="s">
        <v>11</v>
      </c>
      <c r="D4279" s="4" t="s">
        <v>12</v>
      </c>
      <c r="E4279" s="4" t="s">
        <v>12</v>
      </c>
      <c r="F4279" s="4" t="s">
        <v>12</v>
      </c>
      <c r="G4279" s="4" t="s">
        <v>12</v>
      </c>
    </row>
    <row r="4280" spans="1:7">
      <c r="A4280" t="n">
        <v>38844</v>
      </c>
      <c r="B4280" s="37" t="n">
        <v>46</v>
      </c>
      <c r="C4280" s="7" t="n">
        <v>119</v>
      </c>
      <c r="D4280" s="7" t="n">
        <v>-5.09000015258789</v>
      </c>
      <c r="E4280" s="7" t="n">
        <v>0</v>
      </c>
      <c r="F4280" s="7" t="n">
        <v>40.4000015258789</v>
      </c>
      <c r="G4280" s="7" t="n">
        <v>117.099998474121</v>
      </c>
    </row>
    <row r="4281" spans="1:7">
      <c r="A4281" t="s">
        <v>4</v>
      </c>
      <c r="B4281" s="4" t="s">
        <v>5</v>
      </c>
      <c r="C4281" s="4" t="s">
        <v>11</v>
      </c>
      <c r="D4281" s="4" t="s">
        <v>12</v>
      </c>
      <c r="E4281" s="4" t="s">
        <v>12</v>
      </c>
      <c r="F4281" s="4" t="s">
        <v>12</v>
      </c>
      <c r="G4281" s="4" t="s">
        <v>12</v>
      </c>
    </row>
    <row r="4282" spans="1:7">
      <c r="A4282" t="n">
        <v>38863</v>
      </c>
      <c r="B4282" s="37" t="n">
        <v>46</v>
      </c>
      <c r="C4282" s="7" t="n">
        <v>120</v>
      </c>
      <c r="D4282" s="7" t="n">
        <v>-3.15000009536743</v>
      </c>
      <c r="E4282" s="7" t="n">
        <v>0</v>
      </c>
      <c r="F4282" s="7" t="n">
        <v>38.4300003051758</v>
      </c>
      <c r="G4282" s="7" t="n">
        <v>85.5</v>
      </c>
    </row>
    <row r="4283" spans="1:7">
      <c r="A4283" t="s">
        <v>4</v>
      </c>
      <c r="B4283" s="4" t="s">
        <v>5</v>
      </c>
      <c r="C4283" s="4" t="s">
        <v>11</v>
      </c>
      <c r="D4283" s="4" t="s">
        <v>12</v>
      </c>
      <c r="E4283" s="4" t="s">
        <v>12</v>
      </c>
      <c r="F4283" s="4" t="s">
        <v>12</v>
      </c>
      <c r="G4283" s="4" t="s">
        <v>12</v>
      </c>
    </row>
    <row r="4284" spans="1:7">
      <c r="A4284" t="n">
        <v>38882</v>
      </c>
      <c r="B4284" s="37" t="n">
        <v>46</v>
      </c>
      <c r="C4284" s="7" t="n">
        <v>92</v>
      </c>
      <c r="D4284" s="7" t="n">
        <v>-5.61999988555908</v>
      </c>
      <c r="E4284" s="7" t="n">
        <v>0.0199999995529652</v>
      </c>
      <c r="F4284" s="7" t="n">
        <v>38.1699981689453</v>
      </c>
      <c r="G4284" s="7" t="n">
        <v>99.8000030517578</v>
      </c>
    </row>
    <row r="4285" spans="1:7">
      <c r="A4285" t="s">
        <v>4</v>
      </c>
      <c r="B4285" s="4" t="s">
        <v>5</v>
      </c>
      <c r="C4285" s="4" t="s">
        <v>11</v>
      </c>
      <c r="D4285" s="4" t="s">
        <v>12</v>
      </c>
      <c r="E4285" s="4" t="s">
        <v>12</v>
      </c>
      <c r="F4285" s="4" t="s">
        <v>12</v>
      </c>
      <c r="G4285" s="4" t="s">
        <v>12</v>
      </c>
    </row>
    <row r="4286" spans="1:7">
      <c r="A4286" t="n">
        <v>38901</v>
      </c>
      <c r="B4286" s="37" t="n">
        <v>46</v>
      </c>
      <c r="C4286" s="7" t="n">
        <v>101</v>
      </c>
      <c r="D4286" s="7" t="n">
        <v>-17.2900009155273</v>
      </c>
      <c r="E4286" s="7" t="n">
        <v>0</v>
      </c>
      <c r="F4286" s="7" t="n">
        <v>49.0200004577637</v>
      </c>
      <c r="G4286" s="7" t="n">
        <v>294.5</v>
      </c>
    </row>
    <row r="4287" spans="1:7">
      <c r="A4287" t="s">
        <v>4</v>
      </c>
      <c r="B4287" s="4" t="s">
        <v>5</v>
      </c>
      <c r="C4287" s="4" t="s">
        <v>11</v>
      </c>
      <c r="D4287" s="4" t="s">
        <v>12</v>
      </c>
      <c r="E4287" s="4" t="s">
        <v>12</v>
      </c>
      <c r="F4287" s="4" t="s">
        <v>12</v>
      </c>
      <c r="G4287" s="4" t="s">
        <v>12</v>
      </c>
    </row>
    <row r="4288" spans="1:7">
      <c r="A4288" t="n">
        <v>38920</v>
      </c>
      <c r="B4288" s="37" t="n">
        <v>46</v>
      </c>
      <c r="C4288" s="7" t="n">
        <v>83</v>
      </c>
      <c r="D4288" s="7" t="n">
        <v>-14</v>
      </c>
      <c r="E4288" s="7" t="n">
        <v>0</v>
      </c>
      <c r="F4288" s="7" t="n">
        <v>47.8499984741211</v>
      </c>
      <c r="G4288" s="7" t="n">
        <v>293.600006103516</v>
      </c>
    </row>
    <row r="4289" spans="1:7">
      <c r="A4289" t="s">
        <v>4</v>
      </c>
      <c r="B4289" s="4" t="s">
        <v>5</v>
      </c>
      <c r="C4289" s="4" t="s">
        <v>11</v>
      </c>
      <c r="D4289" s="4" t="s">
        <v>12</v>
      </c>
      <c r="E4289" s="4" t="s">
        <v>12</v>
      </c>
      <c r="F4289" s="4" t="s">
        <v>12</v>
      </c>
      <c r="G4289" s="4" t="s">
        <v>12</v>
      </c>
    </row>
    <row r="4290" spans="1:7">
      <c r="A4290" t="n">
        <v>38939</v>
      </c>
      <c r="B4290" s="37" t="n">
        <v>46</v>
      </c>
      <c r="C4290" s="7" t="n">
        <v>86</v>
      </c>
      <c r="D4290" s="7" t="n">
        <v>-15.4700002670288</v>
      </c>
      <c r="E4290" s="7" t="n">
        <v>0</v>
      </c>
      <c r="F4290" s="7" t="n">
        <v>43.3300018310547</v>
      </c>
      <c r="G4290" s="7" t="n">
        <v>254.5</v>
      </c>
    </row>
    <row r="4291" spans="1:7">
      <c r="A4291" t="s">
        <v>4</v>
      </c>
      <c r="B4291" s="4" t="s">
        <v>5</v>
      </c>
      <c r="C4291" s="4" t="s">
        <v>11</v>
      </c>
      <c r="D4291" s="4" t="s">
        <v>12</v>
      </c>
      <c r="E4291" s="4" t="s">
        <v>12</v>
      </c>
      <c r="F4291" s="4" t="s">
        <v>12</v>
      </c>
      <c r="G4291" s="4" t="s">
        <v>12</v>
      </c>
    </row>
    <row r="4292" spans="1:7">
      <c r="A4292" t="n">
        <v>38958</v>
      </c>
      <c r="B4292" s="37" t="n">
        <v>46</v>
      </c>
      <c r="C4292" s="7" t="n">
        <v>82</v>
      </c>
      <c r="D4292" s="7" t="n">
        <v>-1.66999995708466</v>
      </c>
      <c r="E4292" s="7" t="n">
        <v>0</v>
      </c>
      <c r="F4292" s="7" t="n">
        <v>76.4700012207031</v>
      </c>
      <c r="G4292" s="7" t="n">
        <v>157.100006103516</v>
      </c>
    </row>
    <row r="4293" spans="1:7">
      <c r="A4293" t="s">
        <v>4</v>
      </c>
      <c r="B4293" s="4" t="s">
        <v>5</v>
      </c>
      <c r="C4293" s="4" t="s">
        <v>11</v>
      </c>
      <c r="D4293" s="4" t="s">
        <v>12</v>
      </c>
      <c r="E4293" s="4" t="s">
        <v>12</v>
      </c>
      <c r="F4293" s="4" t="s">
        <v>12</v>
      </c>
      <c r="G4293" s="4" t="s">
        <v>12</v>
      </c>
    </row>
    <row r="4294" spans="1:7">
      <c r="A4294" t="n">
        <v>38977</v>
      </c>
      <c r="B4294" s="37" t="n">
        <v>46</v>
      </c>
      <c r="C4294" s="7" t="n">
        <v>7006</v>
      </c>
      <c r="D4294" s="7" t="n">
        <v>3.75999999046326</v>
      </c>
      <c r="E4294" s="7" t="n">
        <v>0</v>
      </c>
      <c r="F4294" s="7" t="n">
        <v>57.1800003051758</v>
      </c>
      <c r="G4294" s="7" t="n">
        <v>228.699996948242</v>
      </c>
    </row>
    <row r="4295" spans="1:7">
      <c r="A4295" t="s">
        <v>4</v>
      </c>
      <c r="B4295" s="4" t="s">
        <v>5</v>
      </c>
      <c r="C4295" s="4" t="s">
        <v>11</v>
      </c>
      <c r="D4295" s="4" t="s">
        <v>12</v>
      </c>
      <c r="E4295" s="4" t="s">
        <v>12</v>
      </c>
      <c r="F4295" s="4" t="s">
        <v>12</v>
      </c>
      <c r="G4295" s="4" t="s">
        <v>12</v>
      </c>
    </row>
    <row r="4296" spans="1:7">
      <c r="A4296" t="n">
        <v>38996</v>
      </c>
      <c r="B4296" s="37" t="n">
        <v>46</v>
      </c>
      <c r="C4296" s="7" t="n">
        <v>1660</v>
      </c>
      <c r="D4296" s="7" t="n">
        <v>-3.16000008583069</v>
      </c>
      <c r="E4296" s="7" t="n">
        <v>0</v>
      </c>
      <c r="F4296" s="7" t="n">
        <v>51.3699989318848</v>
      </c>
      <c r="G4296" s="7" t="n">
        <v>65.9000015258789</v>
      </c>
    </row>
    <row r="4297" spans="1:7">
      <c r="A4297" t="s">
        <v>4</v>
      </c>
      <c r="B4297" s="4" t="s">
        <v>5</v>
      </c>
      <c r="C4297" s="4" t="s">
        <v>11</v>
      </c>
      <c r="D4297" s="4" t="s">
        <v>12</v>
      </c>
      <c r="E4297" s="4" t="s">
        <v>12</v>
      </c>
      <c r="F4297" s="4" t="s">
        <v>12</v>
      </c>
      <c r="G4297" s="4" t="s">
        <v>12</v>
      </c>
    </row>
    <row r="4298" spans="1:7">
      <c r="A4298" t="n">
        <v>39015</v>
      </c>
      <c r="B4298" s="37" t="n">
        <v>46</v>
      </c>
      <c r="C4298" s="7" t="n">
        <v>1661</v>
      </c>
      <c r="D4298" s="7" t="n">
        <v>-20.4099998474121</v>
      </c>
      <c r="E4298" s="7" t="n">
        <v>0</v>
      </c>
      <c r="F4298" s="7" t="n">
        <v>43.1300010681152</v>
      </c>
      <c r="G4298" s="7" t="n">
        <v>65.9000015258789</v>
      </c>
    </row>
    <row r="4299" spans="1:7">
      <c r="A4299" t="s">
        <v>4</v>
      </c>
      <c r="B4299" s="4" t="s">
        <v>5</v>
      </c>
      <c r="C4299" s="4" t="s">
        <v>11</v>
      </c>
      <c r="D4299" s="4" t="s">
        <v>12</v>
      </c>
      <c r="E4299" s="4" t="s">
        <v>12</v>
      </c>
      <c r="F4299" s="4" t="s">
        <v>12</v>
      </c>
      <c r="G4299" s="4" t="s">
        <v>12</v>
      </c>
    </row>
    <row r="4300" spans="1:7">
      <c r="A4300" t="n">
        <v>39034</v>
      </c>
      <c r="B4300" s="37" t="n">
        <v>46</v>
      </c>
      <c r="C4300" s="7" t="n">
        <v>1662</v>
      </c>
      <c r="D4300" s="7" t="n">
        <v>4.23999977111816</v>
      </c>
      <c r="E4300" s="7" t="n">
        <v>0</v>
      </c>
      <c r="F4300" s="7" t="n">
        <v>38.5800018310547</v>
      </c>
      <c r="G4300" s="7" t="n">
        <v>275</v>
      </c>
    </row>
    <row r="4301" spans="1:7">
      <c r="A4301" t="s">
        <v>4</v>
      </c>
      <c r="B4301" s="4" t="s">
        <v>5</v>
      </c>
      <c r="C4301" s="4" t="s">
        <v>11</v>
      </c>
      <c r="D4301" s="4" t="s">
        <v>12</v>
      </c>
      <c r="E4301" s="4" t="s">
        <v>12</v>
      </c>
      <c r="F4301" s="4" t="s">
        <v>12</v>
      </c>
      <c r="G4301" s="4" t="s">
        <v>12</v>
      </c>
    </row>
    <row r="4302" spans="1:7">
      <c r="A4302" t="n">
        <v>39053</v>
      </c>
      <c r="B4302" s="37" t="n">
        <v>46</v>
      </c>
      <c r="C4302" s="7" t="n">
        <v>1663</v>
      </c>
      <c r="D4302" s="7" t="n">
        <v>21.3799991607666</v>
      </c>
      <c r="E4302" s="7" t="n">
        <v>0</v>
      </c>
      <c r="F4302" s="7" t="n">
        <v>55.9799995422363</v>
      </c>
      <c r="G4302" s="7" t="n">
        <v>265.5</v>
      </c>
    </row>
    <row r="4303" spans="1:7">
      <c r="A4303" t="s">
        <v>4</v>
      </c>
      <c r="B4303" s="4" t="s">
        <v>5</v>
      </c>
      <c r="C4303" s="4" t="s">
        <v>11</v>
      </c>
      <c r="D4303" s="4" t="s">
        <v>12</v>
      </c>
      <c r="E4303" s="4" t="s">
        <v>12</v>
      </c>
      <c r="F4303" s="4" t="s">
        <v>12</v>
      </c>
      <c r="G4303" s="4" t="s">
        <v>12</v>
      </c>
    </row>
    <row r="4304" spans="1:7">
      <c r="A4304" t="n">
        <v>39072</v>
      </c>
      <c r="B4304" s="37" t="n">
        <v>46</v>
      </c>
      <c r="C4304" s="7" t="n">
        <v>1664</v>
      </c>
      <c r="D4304" s="7" t="n">
        <v>5.53000020980835</v>
      </c>
      <c r="E4304" s="7" t="n">
        <v>0</v>
      </c>
      <c r="F4304" s="7" t="n">
        <v>59.8199996948242</v>
      </c>
      <c r="G4304" s="7" t="n">
        <v>215.100006103516</v>
      </c>
    </row>
    <row r="4305" spans="1:7">
      <c r="A4305" t="s">
        <v>4</v>
      </c>
      <c r="B4305" s="4" t="s">
        <v>5</v>
      </c>
      <c r="C4305" s="4" t="s">
        <v>11</v>
      </c>
      <c r="D4305" s="4" t="s">
        <v>12</v>
      </c>
      <c r="E4305" s="4" t="s">
        <v>12</v>
      </c>
      <c r="F4305" s="4" t="s">
        <v>12</v>
      </c>
      <c r="G4305" s="4" t="s">
        <v>12</v>
      </c>
    </row>
    <row r="4306" spans="1:7">
      <c r="A4306" t="n">
        <v>39091</v>
      </c>
      <c r="B4306" s="37" t="n">
        <v>46</v>
      </c>
      <c r="C4306" s="7" t="n">
        <v>1665</v>
      </c>
      <c r="D4306" s="7" t="n">
        <v>-21.8700008392334</v>
      </c>
      <c r="E4306" s="7" t="n">
        <v>0</v>
      </c>
      <c r="F4306" s="7" t="n">
        <v>50.2099990844727</v>
      </c>
      <c r="G4306" s="7" t="n">
        <v>114.599998474121</v>
      </c>
    </row>
    <row r="4307" spans="1:7">
      <c r="A4307" t="s">
        <v>4</v>
      </c>
      <c r="B4307" s="4" t="s">
        <v>5</v>
      </c>
      <c r="C4307" s="4" t="s">
        <v>11</v>
      </c>
      <c r="D4307" s="4" t="s">
        <v>11</v>
      </c>
      <c r="E4307" s="4" t="s">
        <v>11</v>
      </c>
    </row>
    <row r="4308" spans="1:7">
      <c r="A4308" t="n">
        <v>39110</v>
      </c>
      <c r="B4308" s="51" t="n">
        <v>61</v>
      </c>
      <c r="C4308" s="7" t="n">
        <v>30</v>
      </c>
      <c r="D4308" s="7" t="n">
        <v>7006</v>
      </c>
      <c r="E4308" s="7" t="n">
        <v>1000</v>
      </c>
    </row>
    <row r="4309" spans="1:7">
      <c r="A4309" t="s">
        <v>4</v>
      </c>
      <c r="B4309" s="4" t="s">
        <v>5</v>
      </c>
      <c r="C4309" s="4" t="s">
        <v>11</v>
      </c>
      <c r="D4309" s="4" t="s">
        <v>11</v>
      </c>
      <c r="E4309" s="4" t="s">
        <v>11</v>
      </c>
    </row>
    <row r="4310" spans="1:7">
      <c r="A4310" t="n">
        <v>39117</v>
      </c>
      <c r="B4310" s="51" t="n">
        <v>61</v>
      </c>
      <c r="C4310" s="7" t="n">
        <v>89</v>
      </c>
      <c r="D4310" s="7" t="n">
        <v>7006</v>
      </c>
      <c r="E4310" s="7" t="n">
        <v>1000</v>
      </c>
    </row>
    <row r="4311" spans="1:7">
      <c r="A4311" t="s">
        <v>4</v>
      </c>
      <c r="B4311" s="4" t="s">
        <v>5</v>
      </c>
      <c r="C4311" s="4" t="s">
        <v>11</v>
      </c>
      <c r="D4311" s="4" t="s">
        <v>11</v>
      </c>
      <c r="E4311" s="4" t="s">
        <v>11</v>
      </c>
    </row>
    <row r="4312" spans="1:7">
      <c r="A4312" t="n">
        <v>39124</v>
      </c>
      <c r="B4312" s="51" t="n">
        <v>61</v>
      </c>
      <c r="C4312" s="7" t="n">
        <v>95</v>
      </c>
      <c r="D4312" s="7" t="n">
        <v>7006</v>
      </c>
      <c r="E4312" s="7" t="n">
        <v>1000</v>
      </c>
    </row>
    <row r="4313" spans="1:7">
      <c r="A4313" t="s">
        <v>4</v>
      </c>
      <c r="B4313" s="4" t="s">
        <v>5</v>
      </c>
      <c r="C4313" s="4" t="s">
        <v>11</v>
      </c>
      <c r="D4313" s="4" t="s">
        <v>11</v>
      </c>
      <c r="E4313" s="4" t="s">
        <v>11</v>
      </c>
    </row>
    <row r="4314" spans="1:7">
      <c r="A4314" t="n">
        <v>39131</v>
      </c>
      <c r="B4314" s="51" t="n">
        <v>61</v>
      </c>
      <c r="C4314" s="7" t="n">
        <v>118</v>
      </c>
      <c r="D4314" s="7" t="n">
        <v>7006</v>
      </c>
      <c r="E4314" s="7" t="n">
        <v>1000</v>
      </c>
    </row>
    <row r="4315" spans="1:7">
      <c r="A4315" t="s">
        <v>4</v>
      </c>
      <c r="B4315" s="4" t="s">
        <v>5</v>
      </c>
      <c r="C4315" s="4" t="s">
        <v>11</v>
      </c>
      <c r="D4315" s="4" t="s">
        <v>11</v>
      </c>
      <c r="E4315" s="4" t="s">
        <v>11</v>
      </c>
    </row>
    <row r="4316" spans="1:7">
      <c r="A4316" t="n">
        <v>39138</v>
      </c>
      <c r="B4316" s="51" t="n">
        <v>61</v>
      </c>
      <c r="C4316" s="7" t="n">
        <v>100</v>
      </c>
      <c r="D4316" s="7" t="n">
        <v>7006</v>
      </c>
      <c r="E4316" s="7" t="n">
        <v>1000</v>
      </c>
    </row>
    <row r="4317" spans="1:7">
      <c r="A4317" t="s">
        <v>4</v>
      </c>
      <c r="B4317" s="4" t="s">
        <v>5</v>
      </c>
      <c r="C4317" s="4" t="s">
        <v>11</v>
      </c>
      <c r="D4317" s="4" t="s">
        <v>11</v>
      </c>
      <c r="E4317" s="4" t="s">
        <v>11</v>
      </c>
    </row>
    <row r="4318" spans="1:7">
      <c r="A4318" t="n">
        <v>39145</v>
      </c>
      <c r="B4318" s="51" t="n">
        <v>61</v>
      </c>
      <c r="C4318" s="7" t="n">
        <v>88</v>
      </c>
      <c r="D4318" s="7" t="n">
        <v>7006</v>
      </c>
      <c r="E4318" s="7" t="n">
        <v>1000</v>
      </c>
    </row>
    <row r="4319" spans="1:7">
      <c r="A4319" t="s">
        <v>4</v>
      </c>
      <c r="B4319" s="4" t="s">
        <v>5</v>
      </c>
      <c r="C4319" s="4" t="s">
        <v>11</v>
      </c>
      <c r="D4319" s="4" t="s">
        <v>11</v>
      </c>
      <c r="E4319" s="4" t="s">
        <v>11</v>
      </c>
    </row>
    <row r="4320" spans="1:7">
      <c r="A4320" t="n">
        <v>39152</v>
      </c>
      <c r="B4320" s="51" t="n">
        <v>61</v>
      </c>
      <c r="C4320" s="7" t="n">
        <v>110</v>
      </c>
      <c r="D4320" s="7" t="n">
        <v>7006</v>
      </c>
      <c r="E4320" s="7" t="n">
        <v>1000</v>
      </c>
    </row>
    <row r="4321" spans="1:7">
      <c r="A4321" t="s">
        <v>4</v>
      </c>
      <c r="B4321" s="4" t="s">
        <v>5</v>
      </c>
      <c r="C4321" s="4" t="s">
        <v>11</v>
      </c>
      <c r="D4321" s="4" t="s">
        <v>11</v>
      </c>
      <c r="E4321" s="4" t="s">
        <v>11</v>
      </c>
    </row>
    <row r="4322" spans="1:7">
      <c r="A4322" t="n">
        <v>39159</v>
      </c>
      <c r="B4322" s="51" t="n">
        <v>61</v>
      </c>
      <c r="C4322" s="7" t="n">
        <v>119</v>
      </c>
      <c r="D4322" s="7" t="n">
        <v>7006</v>
      </c>
      <c r="E4322" s="7" t="n">
        <v>1000</v>
      </c>
    </row>
    <row r="4323" spans="1:7">
      <c r="A4323" t="s">
        <v>4</v>
      </c>
      <c r="B4323" s="4" t="s">
        <v>5</v>
      </c>
      <c r="C4323" s="4" t="s">
        <v>11</v>
      </c>
      <c r="D4323" s="4" t="s">
        <v>11</v>
      </c>
      <c r="E4323" s="4" t="s">
        <v>11</v>
      </c>
    </row>
    <row r="4324" spans="1:7">
      <c r="A4324" t="n">
        <v>39166</v>
      </c>
      <c r="B4324" s="51" t="n">
        <v>61</v>
      </c>
      <c r="C4324" s="7" t="n">
        <v>120</v>
      </c>
      <c r="D4324" s="7" t="n">
        <v>7006</v>
      </c>
      <c r="E4324" s="7" t="n">
        <v>1000</v>
      </c>
    </row>
    <row r="4325" spans="1:7">
      <c r="A4325" t="s">
        <v>4</v>
      </c>
      <c r="B4325" s="4" t="s">
        <v>5</v>
      </c>
      <c r="C4325" s="4" t="s">
        <v>11</v>
      </c>
      <c r="D4325" s="4" t="s">
        <v>11</v>
      </c>
      <c r="E4325" s="4" t="s">
        <v>11</v>
      </c>
    </row>
    <row r="4326" spans="1:7">
      <c r="A4326" t="n">
        <v>39173</v>
      </c>
      <c r="B4326" s="51" t="n">
        <v>61</v>
      </c>
      <c r="C4326" s="7" t="n">
        <v>92</v>
      </c>
      <c r="D4326" s="7" t="n">
        <v>7006</v>
      </c>
      <c r="E4326" s="7" t="n">
        <v>1000</v>
      </c>
    </row>
    <row r="4327" spans="1:7">
      <c r="A4327" t="s">
        <v>4</v>
      </c>
      <c r="B4327" s="4" t="s">
        <v>5</v>
      </c>
      <c r="C4327" s="4" t="s">
        <v>11</v>
      </c>
      <c r="D4327" s="4" t="s">
        <v>11</v>
      </c>
      <c r="E4327" s="4" t="s">
        <v>11</v>
      </c>
    </row>
    <row r="4328" spans="1:7">
      <c r="A4328" t="n">
        <v>39180</v>
      </c>
      <c r="B4328" s="51" t="n">
        <v>61</v>
      </c>
      <c r="C4328" s="7" t="n">
        <v>101</v>
      </c>
      <c r="D4328" s="7" t="n">
        <v>7006</v>
      </c>
      <c r="E4328" s="7" t="n">
        <v>1000</v>
      </c>
    </row>
    <row r="4329" spans="1:7">
      <c r="A4329" t="s">
        <v>4</v>
      </c>
      <c r="B4329" s="4" t="s">
        <v>5</v>
      </c>
      <c r="C4329" s="4" t="s">
        <v>11</v>
      </c>
      <c r="D4329" s="4" t="s">
        <v>11</v>
      </c>
      <c r="E4329" s="4" t="s">
        <v>11</v>
      </c>
    </row>
    <row r="4330" spans="1:7">
      <c r="A4330" t="n">
        <v>39187</v>
      </c>
      <c r="B4330" s="51" t="n">
        <v>61</v>
      </c>
      <c r="C4330" s="7" t="n">
        <v>83</v>
      </c>
      <c r="D4330" s="7" t="n">
        <v>7006</v>
      </c>
      <c r="E4330" s="7" t="n">
        <v>1000</v>
      </c>
    </row>
    <row r="4331" spans="1:7">
      <c r="A4331" t="s">
        <v>4</v>
      </c>
      <c r="B4331" s="4" t="s">
        <v>5</v>
      </c>
      <c r="C4331" s="4" t="s">
        <v>11</v>
      </c>
      <c r="D4331" s="4" t="s">
        <v>11</v>
      </c>
      <c r="E4331" s="4" t="s">
        <v>11</v>
      </c>
    </row>
    <row r="4332" spans="1:7">
      <c r="A4332" t="n">
        <v>39194</v>
      </c>
      <c r="B4332" s="51" t="n">
        <v>61</v>
      </c>
      <c r="C4332" s="7" t="n">
        <v>86</v>
      </c>
      <c r="D4332" s="7" t="n">
        <v>7006</v>
      </c>
      <c r="E4332" s="7" t="n">
        <v>1000</v>
      </c>
    </row>
    <row r="4333" spans="1:7">
      <c r="A4333" t="s">
        <v>4</v>
      </c>
      <c r="B4333" s="4" t="s">
        <v>5</v>
      </c>
      <c r="C4333" s="4" t="s">
        <v>11</v>
      </c>
      <c r="D4333" s="4" t="s">
        <v>11</v>
      </c>
      <c r="E4333" s="4" t="s">
        <v>11</v>
      </c>
    </row>
    <row r="4334" spans="1:7">
      <c r="A4334" t="n">
        <v>39201</v>
      </c>
      <c r="B4334" s="51" t="n">
        <v>61</v>
      </c>
      <c r="C4334" s="7" t="n">
        <v>1661</v>
      </c>
      <c r="D4334" s="7" t="n">
        <v>7006</v>
      </c>
      <c r="E4334" s="7" t="n">
        <v>1000</v>
      </c>
    </row>
    <row r="4335" spans="1:7">
      <c r="A4335" t="s">
        <v>4</v>
      </c>
      <c r="B4335" s="4" t="s">
        <v>5</v>
      </c>
      <c r="C4335" s="4" t="s">
        <v>11</v>
      </c>
      <c r="D4335" s="4" t="s">
        <v>11</v>
      </c>
      <c r="E4335" s="4" t="s">
        <v>11</v>
      </c>
    </row>
    <row r="4336" spans="1:7">
      <c r="A4336" t="n">
        <v>39208</v>
      </c>
      <c r="B4336" s="51" t="n">
        <v>61</v>
      </c>
      <c r="C4336" s="7" t="n">
        <v>1662</v>
      </c>
      <c r="D4336" s="7" t="n">
        <v>7006</v>
      </c>
      <c r="E4336" s="7" t="n">
        <v>1000</v>
      </c>
    </row>
    <row r="4337" spans="1:5">
      <c r="A4337" t="s">
        <v>4</v>
      </c>
      <c r="B4337" s="4" t="s">
        <v>5</v>
      </c>
      <c r="C4337" s="4" t="s">
        <v>11</v>
      </c>
      <c r="D4337" s="4" t="s">
        <v>11</v>
      </c>
      <c r="E4337" s="4" t="s">
        <v>11</v>
      </c>
    </row>
    <row r="4338" spans="1:5">
      <c r="A4338" t="n">
        <v>39215</v>
      </c>
      <c r="B4338" s="51" t="n">
        <v>61</v>
      </c>
      <c r="C4338" s="7" t="n">
        <v>1663</v>
      </c>
      <c r="D4338" s="7" t="n">
        <v>7006</v>
      </c>
      <c r="E4338" s="7" t="n">
        <v>1000</v>
      </c>
    </row>
    <row r="4339" spans="1:5">
      <c r="A4339" t="s">
        <v>4</v>
      </c>
      <c r="B4339" s="4" t="s">
        <v>5</v>
      </c>
      <c r="C4339" s="4" t="s">
        <v>11</v>
      </c>
      <c r="D4339" s="4" t="s">
        <v>11</v>
      </c>
      <c r="E4339" s="4" t="s">
        <v>11</v>
      </c>
    </row>
    <row r="4340" spans="1:5">
      <c r="A4340" t="n">
        <v>39222</v>
      </c>
      <c r="B4340" s="51" t="n">
        <v>61</v>
      </c>
      <c r="C4340" s="7" t="n">
        <v>1664</v>
      </c>
      <c r="D4340" s="7" t="n">
        <v>7006</v>
      </c>
      <c r="E4340" s="7" t="n">
        <v>1000</v>
      </c>
    </row>
    <row r="4341" spans="1:5">
      <c r="A4341" t="s">
        <v>4</v>
      </c>
      <c r="B4341" s="4" t="s">
        <v>5</v>
      </c>
      <c r="C4341" s="4" t="s">
        <v>11</v>
      </c>
      <c r="D4341" s="4" t="s">
        <v>11</v>
      </c>
      <c r="E4341" s="4" t="s">
        <v>11</v>
      </c>
    </row>
    <row r="4342" spans="1:5">
      <c r="A4342" t="n">
        <v>39229</v>
      </c>
      <c r="B4342" s="51" t="n">
        <v>61</v>
      </c>
      <c r="C4342" s="7" t="n">
        <v>1665</v>
      </c>
      <c r="D4342" s="7" t="n">
        <v>7006</v>
      </c>
      <c r="E4342" s="7" t="n">
        <v>1000</v>
      </c>
    </row>
    <row r="4343" spans="1:5">
      <c r="A4343" t="s">
        <v>4</v>
      </c>
      <c r="B4343" s="4" t="s">
        <v>5</v>
      </c>
      <c r="C4343" s="4" t="s">
        <v>11</v>
      </c>
      <c r="D4343" s="4" t="s">
        <v>11</v>
      </c>
      <c r="E4343" s="4" t="s">
        <v>11</v>
      </c>
    </row>
    <row r="4344" spans="1:5">
      <c r="A4344" t="n">
        <v>39236</v>
      </c>
      <c r="B4344" s="51" t="n">
        <v>61</v>
      </c>
      <c r="C4344" s="7" t="n">
        <v>7006</v>
      </c>
      <c r="D4344" s="7" t="n">
        <v>1660</v>
      </c>
      <c r="E4344" s="7" t="n">
        <v>1000</v>
      </c>
    </row>
    <row r="4345" spans="1:5">
      <c r="A4345" t="s">
        <v>4</v>
      </c>
      <c r="B4345" s="4" t="s">
        <v>5</v>
      </c>
      <c r="C4345" s="4" t="s">
        <v>11</v>
      </c>
      <c r="D4345" s="4" t="s">
        <v>7</v>
      </c>
      <c r="E4345" s="4" t="s">
        <v>7</v>
      </c>
      <c r="F4345" s="4" t="s">
        <v>8</v>
      </c>
    </row>
    <row r="4346" spans="1:5">
      <c r="A4346" t="n">
        <v>39243</v>
      </c>
      <c r="B4346" s="19" t="n">
        <v>47</v>
      </c>
      <c r="C4346" s="7" t="n">
        <v>1660</v>
      </c>
      <c r="D4346" s="7" t="n">
        <v>0</v>
      </c>
      <c r="E4346" s="7" t="n">
        <v>0</v>
      </c>
      <c r="F4346" s="7" t="s">
        <v>26</v>
      </c>
    </row>
    <row r="4347" spans="1:5">
      <c r="A4347" t="s">
        <v>4</v>
      </c>
      <c r="B4347" s="4" t="s">
        <v>5</v>
      </c>
      <c r="C4347" s="4" t="s">
        <v>11</v>
      </c>
      <c r="D4347" s="4" t="s">
        <v>7</v>
      </c>
      <c r="E4347" s="4" t="s">
        <v>7</v>
      </c>
      <c r="F4347" s="4" t="s">
        <v>8</v>
      </c>
    </row>
    <row r="4348" spans="1:5">
      <c r="A4348" t="n">
        <v>39256</v>
      </c>
      <c r="B4348" s="19" t="n">
        <v>47</v>
      </c>
      <c r="C4348" s="7" t="n">
        <v>1661</v>
      </c>
      <c r="D4348" s="7" t="n">
        <v>0</v>
      </c>
      <c r="E4348" s="7" t="n">
        <v>0</v>
      </c>
      <c r="F4348" s="7" t="s">
        <v>26</v>
      </c>
    </row>
    <row r="4349" spans="1:5">
      <c r="A4349" t="s">
        <v>4</v>
      </c>
      <c r="B4349" s="4" t="s">
        <v>5</v>
      </c>
      <c r="C4349" s="4" t="s">
        <v>11</v>
      </c>
      <c r="D4349" s="4" t="s">
        <v>7</v>
      </c>
      <c r="E4349" s="4" t="s">
        <v>7</v>
      </c>
      <c r="F4349" s="4" t="s">
        <v>8</v>
      </c>
    </row>
    <row r="4350" spans="1:5">
      <c r="A4350" t="n">
        <v>39269</v>
      </c>
      <c r="B4350" s="19" t="n">
        <v>47</v>
      </c>
      <c r="C4350" s="7" t="n">
        <v>1662</v>
      </c>
      <c r="D4350" s="7" t="n">
        <v>0</v>
      </c>
      <c r="E4350" s="7" t="n">
        <v>0</v>
      </c>
      <c r="F4350" s="7" t="s">
        <v>26</v>
      </c>
    </row>
    <row r="4351" spans="1:5">
      <c r="A4351" t="s">
        <v>4</v>
      </c>
      <c r="B4351" s="4" t="s">
        <v>5</v>
      </c>
      <c r="C4351" s="4" t="s">
        <v>11</v>
      </c>
      <c r="D4351" s="4" t="s">
        <v>7</v>
      </c>
      <c r="E4351" s="4" t="s">
        <v>7</v>
      </c>
      <c r="F4351" s="4" t="s">
        <v>8</v>
      </c>
    </row>
    <row r="4352" spans="1:5">
      <c r="A4352" t="n">
        <v>39282</v>
      </c>
      <c r="B4352" s="19" t="n">
        <v>47</v>
      </c>
      <c r="C4352" s="7" t="n">
        <v>1663</v>
      </c>
      <c r="D4352" s="7" t="n">
        <v>0</v>
      </c>
      <c r="E4352" s="7" t="n">
        <v>0</v>
      </c>
      <c r="F4352" s="7" t="s">
        <v>26</v>
      </c>
    </row>
    <row r="4353" spans="1:6">
      <c r="A4353" t="s">
        <v>4</v>
      </c>
      <c r="B4353" s="4" t="s">
        <v>5</v>
      </c>
      <c r="C4353" s="4" t="s">
        <v>11</v>
      </c>
      <c r="D4353" s="4" t="s">
        <v>7</v>
      </c>
      <c r="E4353" s="4" t="s">
        <v>7</v>
      </c>
      <c r="F4353" s="4" t="s">
        <v>8</v>
      </c>
    </row>
    <row r="4354" spans="1:6">
      <c r="A4354" t="n">
        <v>39295</v>
      </c>
      <c r="B4354" s="19" t="n">
        <v>47</v>
      </c>
      <c r="C4354" s="7" t="n">
        <v>1664</v>
      </c>
      <c r="D4354" s="7" t="n">
        <v>0</v>
      </c>
      <c r="E4354" s="7" t="n">
        <v>0</v>
      </c>
      <c r="F4354" s="7" t="s">
        <v>26</v>
      </c>
    </row>
    <row r="4355" spans="1:6">
      <c r="A4355" t="s">
        <v>4</v>
      </c>
      <c r="B4355" s="4" t="s">
        <v>5</v>
      </c>
      <c r="C4355" s="4" t="s">
        <v>11</v>
      </c>
      <c r="D4355" s="4" t="s">
        <v>7</v>
      </c>
      <c r="E4355" s="4" t="s">
        <v>7</v>
      </c>
      <c r="F4355" s="4" t="s">
        <v>8</v>
      </c>
    </row>
    <row r="4356" spans="1:6">
      <c r="A4356" t="n">
        <v>39308</v>
      </c>
      <c r="B4356" s="19" t="n">
        <v>47</v>
      </c>
      <c r="C4356" s="7" t="n">
        <v>1665</v>
      </c>
      <c r="D4356" s="7" t="n">
        <v>0</v>
      </c>
      <c r="E4356" s="7" t="n">
        <v>0</v>
      </c>
      <c r="F4356" s="7" t="s">
        <v>26</v>
      </c>
    </row>
    <row r="4357" spans="1:6">
      <c r="A4357" t="s">
        <v>4</v>
      </c>
      <c r="B4357" s="4" t="s">
        <v>5</v>
      </c>
      <c r="C4357" s="4" t="s">
        <v>11</v>
      </c>
      <c r="D4357" s="4" t="s">
        <v>13</v>
      </c>
    </row>
    <row r="4358" spans="1:6">
      <c r="A4358" t="n">
        <v>39321</v>
      </c>
      <c r="B4358" s="28" t="n">
        <v>43</v>
      </c>
      <c r="C4358" s="7" t="n">
        <v>1660</v>
      </c>
      <c r="D4358" s="7" t="n">
        <v>8388608</v>
      </c>
    </row>
    <row r="4359" spans="1:6">
      <c r="A4359" t="s">
        <v>4</v>
      </c>
      <c r="B4359" s="4" t="s">
        <v>5</v>
      </c>
      <c r="C4359" s="4" t="s">
        <v>11</v>
      </c>
      <c r="D4359" s="4" t="s">
        <v>13</v>
      </c>
    </row>
    <row r="4360" spans="1:6">
      <c r="A4360" t="n">
        <v>39328</v>
      </c>
      <c r="B4360" s="28" t="n">
        <v>43</v>
      </c>
      <c r="C4360" s="7" t="n">
        <v>1661</v>
      </c>
      <c r="D4360" s="7" t="n">
        <v>8388608</v>
      </c>
    </row>
    <row r="4361" spans="1:6">
      <c r="A4361" t="s">
        <v>4</v>
      </c>
      <c r="B4361" s="4" t="s">
        <v>5</v>
      </c>
      <c r="C4361" s="4" t="s">
        <v>11</v>
      </c>
      <c r="D4361" s="4" t="s">
        <v>13</v>
      </c>
    </row>
    <row r="4362" spans="1:6">
      <c r="A4362" t="n">
        <v>39335</v>
      </c>
      <c r="B4362" s="28" t="n">
        <v>43</v>
      </c>
      <c r="C4362" s="7" t="n">
        <v>1662</v>
      </c>
      <c r="D4362" s="7" t="n">
        <v>8388608</v>
      </c>
    </row>
    <row r="4363" spans="1:6">
      <c r="A4363" t="s">
        <v>4</v>
      </c>
      <c r="B4363" s="4" t="s">
        <v>5</v>
      </c>
      <c r="C4363" s="4" t="s">
        <v>11</v>
      </c>
      <c r="D4363" s="4" t="s">
        <v>13</v>
      </c>
    </row>
    <row r="4364" spans="1:6">
      <c r="A4364" t="n">
        <v>39342</v>
      </c>
      <c r="B4364" s="28" t="n">
        <v>43</v>
      </c>
      <c r="C4364" s="7" t="n">
        <v>1663</v>
      </c>
      <c r="D4364" s="7" t="n">
        <v>8388608</v>
      </c>
    </row>
    <row r="4365" spans="1:6">
      <c r="A4365" t="s">
        <v>4</v>
      </c>
      <c r="B4365" s="4" t="s">
        <v>5</v>
      </c>
      <c r="C4365" s="4" t="s">
        <v>11</v>
      </c>
      <c r="D4365" s="4" t="s">
        <v>13</v>
      </c>
    </row>
    <row r="4366" spans="1:6">
      <c r="A4366" t="n">
        <v>39349</v>
      </c>
      <c r="B4366" s="28" t="n">
        <v>43</v>
      </c>
      <c r="C4366" s="7" t="n">
        <v>1664</v>
      </c>
      <c r="D4366" s="7" t="n">
        <v>8388608</v>
      </c>
    </row>
    <row r="4367" spans="1:6">
      <c r="A4367" t="s">
        <v>4</v>
      </c>
      <c r="B4367" s="4" t="s">
        <v>5</v>
      </c>
      <c r="C4367" s="4" t="s">
        <v>11</v>
      </c>
      <c r="D4367" s="4" t="s">
        <v>13</v>
      </c>
    </row>
    <row r="4368" spans="1:6">
      <c r="A4368" t="n">
        <v>39356</v>
      </c>
      <c r="B4368" s="28" t="n">
        <v>43</v>
      </c>
      <c r="C4368" s="7" t="n">
        <v>1665</v>
      </c>
      <c r="D4368" s="7" t="n">
        <v>8388608</v>
      </c>
    </row>
    <row r="4369" spans="1:6">
      <c r="A4369" t="s">
        <v>4</v>
      </c>
      <c r="B4369" s="4" t="s">
        <v>5</v>
      </c>
      <c r="C4369" s="4" t="s">
        <v>11</v>
      </c>
      <c r="D4369" s="4" t="s">
        <v>13</v>
      </c>
    </row>
    <row r="4370" spans="1:6">
      <c r="A4370" t="n">
        <v>39363</v>
      </c>
      <c r="B4370" s="28" t="n">
        <v>43</v>
      </c>
      <c r="C4370" s="7" t="n">
        <v>1660</v>
      </c>
      <c r="D4370" s="7" t="n">
        <v>256</v>
      </c>
    </row>
    <row r="4371" spans="1:6">
      <c r="A4371" t="s">
        <v>4</v>
      </c>
      <c r="B4371" s="4" t="s">
        <v>5</v>
      </c>
      <c r="C4371" s="4" t="s">
        <v>11</v>
      </c>
      <c r="D4371" s="4" t="s">
        <v>13</v>
      </c>
    </row>
    <row r="4372" spans="1:6">
      <c r="A4372" t="n">
        <v>39370</v>
      </c>
      <c r="B4372" s="28" t="n">
        <v>43</v>
      </c>
      <c r="C4372" s="7" t="n">
        <v>1661</v>
      </c>
      <c r="D4372" s="7" t="n">
        <v>256</v>
      </c>
    </row>
    <row r="4373" spans="1:6">
      <c r="A4373" t="s">
        <v>4</v>
      </c>
      <c r="B4373" s="4" t="s">
        <v>5</v>
      </c>
      <c r="C4373" s="4" t="s">
        <v>11</v>
      </c>
      <c r="D4373" s="4" t="s">
        <v>13</v>
      </c>
    </row>
    <row r="4374" spans="1:6">
      <c r="A4374" t="n">
        <v>39377</v>
      </c>
      <c r="B4374" s="28" t="n">
        <v>43</v>
      </c>
      <c r="C4374" s="7" t="n">
        <v>1662</v>
      </c>
      <c r="D4374" s="7" t="n">
        <v>256</v>
      </c>
    </row>
    <row r="4375" spans="1:6">
      <c r="A4375" t="s">
        <v>4</v>
      </c>
      <c r="B4375" s="4" t="s">
        <v>5</v>
      </c>
      <c r="C4375" s="4" t="s">
        <v>11</v>
      </c>
      <c r="D4375" s="4" t="s">
        <v>13</v>
      </c>
    </row>
    <row r="4376" spans="1:6">
      <c r="A4376" t="n">
        <v>39384</v>
      </c>
      <c r="B4376" s="28" t="n">
        <v>43</v>
      </c>
      <c r="C4376" s="7" t="n">
        <v>1663</v>
      </c>
      <c r="D4376" s="7" t="n">
        <v>256</v>
      </c>
    </row>
    <row r="4377" spans="1:6">
      <c r="A4377" t="s">
        <v>4</v>
      </c>
      <c r="B4377" s="4" t="s">
        <v>5</v>
      </c>
      <c r="C4377" s="4" t="s">
        <v>11</v>
      </c>
      <c r="D4377" s="4" t="s">
        <v>13</v>
      </c>
    </row>
    <row r="4378" spans="1:6">
      <c r="A4378" t="n">
        <v>39391</v>
      </c>
      <c r="B4378" s="28" t="n">
        <v>43</v>
      </c>
      <c r="C4378" s="7" t="n">
        <v>1664</v>
      </c>
      <c r="D4378" s="7" t="n">
        <v>256</v>
      </c>
    </row>
    <row r="4379" spans="1:6">
      <c r="A4379" t="s">
        <v>4</v>
      </c>
      <c r="B4379" s="4" t="s">
        <v>5</v>
      </c>
      <c r="C4379" s="4" t="s">
        <v>11</v>
      </c>
      <c r="D4379" s="4" t="s">
        <v>13</v>
      </c>
    </row>
    <row r="4380" spans="1:6">
      <c r="A4380" t="n">
        <v>39398</v>
      </c>
      <c r="B4380" s="28" t="n">
        <v>43</v>
      </c>
      <c r="C4380" s="7" t="n">
        <v>1665</v>
      </c>
      <c r="D4380" s="7" t="n">
        <v>256</v>
      </c>
    </row>
    <row r="4381" spans="1:6">
      <c r="A4381" t="s">
        <v>4</v>
      </c>
      <c r="B4381" s="4" t="s">
        <v>5</v>
      </c>
      <c r="C4381" s="4" t="s">
        <v>11</v>
      </c>
      <c r="D4381" s="4" t="s">
        <v>13</v>
      </c>
      <c r="E4381" s="4" t="s">
        <v>13</v>
      </c>
      <c r="F4381" s="4" t="s">
        <v>13</v>
      </c>
      <c r="G4381" s="4" t="s">
        <v>13</v>
      </c>
      <c r="H4381" s="4" t="s">
        <v>11</v>
      </c>
      <c r="I4381" s="4" t="s">
        <v>7</v>
      </c>
    </row>
    <row r="4382" spans="1:6">
      <c r="A4382" t="n">
        <v>39405</v>
      </c>
      <c r="B4382" s="31" t="n">
        <v>66</v>
      </c>
      <c r="C4382" s="7" t="n">
        <v>1664</v>
      </c>
      <c r="D4382" s="7" t="n">
        <v>1065353216</v>
      </c>
      <c r="E4382" s="7" t="n">
        <v>1065353216</v>
      </c>
      <c r="F4382" s="7" t="n">
        <v>1065353216</v>
      </c>
      <c r="G4382" s="7" t="n">
        <v>0</v>
      </c>
      <c r="H4382" s="7" t="n">
        <v>0</v>
      </c>
      <c r="I4382" s="7" t="n">
        <v>3</v>
      </c>
    </row>
    <row r="4383" spans="1:6">
      <c r="A4383" t="s">
        <v>4</v>
      </c>
      <c r="B4383" s="4" t="s">
        <v>5</v>
      </c>
      <c r="C4383" s="4" t="s">
        <v>11</v>
      </c>
      <c r="D4383" s="4" t="s">
        <v>13</v>
      </c>
    </row>
    <row r="4384" spans="1:6">
      <c r="A4384" t="n">
        <v>39427</v>
      </c>
      <c r="B4384" s="28" t="n">
        <v>43</v>
      </c>
      <c r="C4384" s="7" t="n">
        <v>82</v>
      </c>
      <c r="D4384" s="7" t="n">
        <v>1</v>
      </c>
    </row>
    <row r="4385" spans="1:9">
      <c r="A4385" t="s">
        <v>4</v>
      </c>
      <c r="B4385" s="4" t="s">
        <v>5</v>
      </c>
      <c r="C4385" s="4" t="s">
        <v>7</v>
      </c>
      <c r="D4385" s="4" t="s">
        <v>11</v>
      </c>
      <c r="E4385" s="4" t="s">
        <v>7</v>
      </c>
      <c r="F4385" s="4" t="s">
        <v>8</v>
      </c>
      <c r="G4385" s="4" t="s">
        <v>8</v>
      </c>
      <c r="H4385" s="4" t="s">
        <v>8</v>
      </c>
      <c r="I4385" s="4" t="s">
        <v>8</v>
      </c>
      <c r="J4385" s="4" t="s">
        <v>8</v>
      </c>
      <c r="K4385" s="4" t="s">
        <v>8</v>
      </c>
      <c r="L4385" s="4" t="s">
        <v>8</v>
      </c>
      <c r="M4385" s="4" t="s">
        <v>8</v>
      </c>
      <c r="N4385" s="4" t="s">
        <v>8</v>
      </c>
      <c r="O4385" s="4" t="s">
        <v>8</v>
      </c>
      <c r="P4385" s="4" t="s">
        <v>8</v>
      </c>
      <c r="Q4385" s="4" t="s">
        <v>8</v>
      </c>
      <c r="R4385" s="4" t="s">
        <v>8</v>
      </c>
      <c r="S4385" s="4" t="s">
        <v>8</v>
      </c>
      <c r="T4385" s="4" t="s">
        <v>8</v>
      </c>
      <c r="U4385" s="4" t="s">
        <v>8</v>
      </c>
    </row>
    <row r="4386" spans="1:9">
      <c r="A4386" t="n">
        <v>39434</v>
      </c>
      <c r="B4386" s="32" t="n">
        <v>36</v>
      </c>
      <c r="C4386" s="7" t="n">
        <v>8</v>
      </c>
      <c r="D4386" s="7" t="n">
        <v>7006</v>
      </c>
      <c r="E4386" s="7" t="n">
        <v>0</v>
      </c>
      <c r="F4386" s="7" t="s">
        <v>126</v>
      </c>
      <c r="G4386" s="7" t="s">
        <v>320</v>
      </c>
      <c r="H4386" s="7" t="s">
        <v>321</v>
      </c>
      <c r="I4386" s="7" t="s">
        <v>322</v>
      </c>
      <c r="J4386" s="7" t="s">
        <v>323</v>
      </c>
      <c r="K4386" s="7" t="s">
        <v>324</v>
      </c>
      <c r="L4386" s="7" t="s">
        <v>325</v>
      </c>
      <c r="M4386" s="7" t="s">
        <v>326</v>
      </c>
      <c r="N4386" s="7" t="s">
        <v>14</v>
      </c>
      <c r="O4386" s="7" t="s">
        <v>14</v>
      </c>
      <c r="P4386" s="7" t="s">
        <v>14</v>
      </c>
      <c r="Q4386" s="7" t="s">
        <v>14</v>
      </c>
      <c r="R4386" s="7" t="s">
        <v>14</v>
      </c>
      <c r="S4386" s="7" t="s">
        <v>14</v>
      </c>
      <c r="T4386" s="7" t="s">
        <v>14</v>
      </c>
      <c r="U4386" s="7" t="s">
        <v>14</v>
      </c>
    </row>
    <row r="4387" spans="1:9">
      <c r="A4387" t="s">
        <v>4</v>
      </c>
      <c r="B4387" s="4" t="s">
        <v>5</v>
      </c>
      <c r="C4387" s="4" t="s">
        <v>7</v>
      </c>
      <c r="D4387" s="4" t="s">
        <v>11</v>
      </c>
      <c r="E4387" s="4" t="s">
        <v>7</v>
      </c>
      <c r="F4387" s="4" t="s">
        <v>8</v>
      </c>
      <c r="G4387" s="4" t="s">
        <v>8</v>
      </c>
      <c r="H4387" s="4" t="s">
        <v>8</v>
      </c>
      <c r="I4387" s="4" t="s">
        <v>8</v>
      </c>
      <c r="J4387" s="4" t="s">
        <v>8</v>
      </c>
      <c r="K4387" s="4" t="s">
        <v>8</v>
      </c>
      <c r="L4387" s="4" t="s">
        <v>8</v>
      </c>
      <c r="M4387" s="4" t="s">
        <v>8</v>
      </c>
      <c r="N4387" s="4" t="s">
        <v>8</v>
      </c>
      <c r="O4387" s="4" t="s">
        <v>8</v>
      </c>
      <c r="P4387" s="4" t="s">
        <v>8</v>
      </c>
      <c r="Q4387" s="4" t="s">
        <v>8</v>
      </c>
      <c r="R4387" s="4" t="s">
        <v>8</v>
      </c>
      <c r="S4387" s="4" t="s">
        <v>8</v>
      </c>
      <c r="T4387" s="4" t="s">
        <v>8</v>
      </c>
      <c r="U4387" s="4" t="s">
        <v>8</v>
      </c>
    </row>
    <row r="4388" spans="1:9">
      <c r="A4388" t="n">
        <v>39529</v>
      </c>
      <c r="B4388" s="32" t="n">
        <v>36</v>
      </c>
      <c r="C4388" s="7" t="n">
        <v>8</v>
      </c>
      <c r="D4388" s="7" t="n">
        <v>82</v>
      </c>
      <c r="E4388" s="7" t="n">
        <v>0</v>
      </c>
      <c r="F4388" s="7" t="s">
        <v>320</v>
      </c>
      <c r="G4388" s="7" t="s">
        <v>324</v>
      </c>
      <c r="H4388" s="7" t="s">
        <v>327</v>
      </c>
      <c r="I4388" s="7" t="s">
        <v>326</v>
      </c>
      <c r="J4388" s="7" t="s">
        <v>126</v>
      </c>
      <c r="K4388" s="7" t="s">
        <v>328</v>
      </c>
      <c r="L4388" s="7" t="s">
        <v>127</v>
      </c>
      <c r="M4388" s="7" t="s">
        <v>329</v>
      </c>
      <c r="N4388" s="7" t="s">
        <v>330</v>
      </c>
      <c r="O4388" s="7" t="s">
        <v>14</v>
      </c>
      <c r="P4388" s="7" t="s">
        <v>14</v>
      </c>
      <c r="Q4388" s="7" t="s">
        <v>14</v>
      </c>
      <c r="R4388" s="7" t="s">
        <v>14</v>
      </c>
      <c r="S4388" s="7" t="s">
        <v>14</v>
      </c>
      <c r="T4388" s="7" t="s">
        <v>14</v>
      </c>
      <c r="U4388" s="7" t="s">
        <v>14</v>
      </c>
    </row>
    <row r="4389" spans="1:9">
      <c r="A4389" t="s">
        <v>4</v>
      </c>
      <c r="B4389" s="4" t="s">
        <v>5</v>
      </c>
      <c r="C4389" s="4" t="s">
        <v>7</v>
      </c>
      <c r="D4389" s="4" t="s">
        <v>11</v>
      </c>
      <c r="E4389" s="4" t="s">
        <v>7</v>
      </c>
      <c r="F4389" s="4" t="s">
        <v>8</v>
      </c>
      <c r="G4389" s="4" t="s">
        <v>8</v>
      </c>
      <c r="H4389" s="4" t="s">
        <v>8</v>
      </c>
      <c r="I4389" s="4" t="s">
        <v>8</v>
      </c>
      <c r="J4389" s="4" t="s">
        <v>8</v>
      </c>
      <c r="K4389" s="4" t="s">
        <v>8</v>
      </c>
      <c r="L4389" s="4" t="s">
        <v>8</v>
      </c>
      <c r="M4389" s="4" t="s">
        <v>8</v>
      </c>
      <c r="N4389" s="4" t="s">
        <v>8</v>
      </c>
      <c r="O4389" s="4" t="s">
        <v>8</v>
      </c>
      <c r="P4389" s="4" t="s">
        <v>8</v>
      </c>
      <c r="Q4389" s="4" t="s">
        <v>8</v>
      </c>
      <c r="R4389" s="4" t="s">
        <v>8</v>
      </c>
      <c r="S4389" s="4" t="s">
        <v>8</v>
      </c>
      <c r="T4389" s="4" t="s">
        <v>8</v>
      </c>
      <c r="U4389" s="4" t="s">
        <v>8</v>
      </c>
    </row>
    <row r="4390" spans="1:9">
      <c r="A4390" t="n">
        <v>39634</v>
      </c>
      <c r="B4390" s="32" t="n">
        <v>36</v>
      </c>
      <c r="C4390" s="7" t="n">
        <v>8</v>
      </c>
      <c r="D4390" s="7" t="n">
        <v>30</v>
      </c>
      <c r="E4390" s="7" t="n">
        <v>0</v>
      </c>
      <c r="F4390" s="7" t="s">
        <v>331</v>
      </c>
      <c r="G4390" s="7" t="s">
        <v>14</v>
      </c>
      <c r="H4390" s="7" t="s">
        <v>14</v>
      </c>
      <c r="I4390" s="7" t="s">
        <v>14</v>
      </c>
      <c r="J4390" s="7" t="s">
        <v>14</v>
      </c>
      <c r="K4390" s="7" t="s">
        <v>14</v>
      </c>
      <c r="L4390" s="7" t="s">
        <v>14</v>
      </c>
      <c r="M4390" s="7" t="s">
        <v>14</v>
      </c>
      <c r="N4390" s="7" t="s">
        <v>14</v>
      </c>
      <c r="O4390" s="7" t="s">
        <v>14</v>
      </c>
      <c r="P4390" s="7" t="s">
        <v>14</v>
      </c>
      <c r="Q4390" s="7" t="s">
        <v>14</v>
      </c>
      <c r="R4390" s="7" t="s">
        <v>14</v>
      </c>
      <c r="S4390" s="7" t="s">
        <v>14</v>
      </c>
      <c r="T4390" s="7" t="s">
        <v>14</v>
      </c>
      <c r="U4390" s="7" t="s">
        <v>14</v>
      </c>
    </row>
    <row r="4391" spans="1:9">
      <c r="A4391" t="s">
        <v>4</v>
      </c>
      <c r="B4391" s="4" t="s">
        <v>5</v>
      </c>
      <c r="C4391" s="4" t="s">
        <v>7</v>
      </c>
      <c r="D4391" s="4" t="s">
        <v>11</v>
      </c>
      <c r="E4391" s="4" t="s">
        <v>7</v>
      </c>
      <c r="F4391" s="4" t="s">
        <v>8</v>
      </c>
      <c r="G4391" s="4" t="s">
        <v>8</v>
      </c>
      <c r="H4391" s="4" t="s">
        <v>8</v>
      </c>
      <c r="I4391" s="4" t="s">
        <v>8</v>
      </c>
      <c r="J4391" s="4" t="s">
        <v>8</v>
      </c>
      <c r="K4391" s="4" t="s">
        <v>8</v>
      </c>
      <c r="L4391" s="4" t="s">
        <v>8</v>
      </c>
      <c r="M4391" s="4" t="s">
        <v>8</v>
      </c>
      <c r="N4391" s="4" t="s">
        <v>8</v>
      </c>
      <c r="O4391" s="4" t="s">
        <v>8</v>
      </c>
      <c r="P4391" s="4" t="s">
        <v>8</v>
      </c>
      <c r="Q4391" s="4" t="s">
        <v>8</v>
      </c>
      <c r="R4391" s="4" t="s">
        <v>8</v>
      </c>
      <c r="S4391" s="4" t="s">
        <v>8</v>
      </c>
      <c r="T4391" s="4" t="s">
        <v>8</v>
      </c>
      <c r="U4391" s="4" t="s">
        <v>8</v>
      </c>
    </row>
    <row r="4392" spans="1:9">
      <c r="A4392" t="n">
        <v>39664</v>
      </c>
      <c r="B4392" s="32" t="n">
        <v>36</v>
      </c>
      <c r="C4392" s="7" t="n">
        <v>8</v>
      </c>
      <c r="D4392" s="7" t="n">
        <v>89</v>
      </c>
      <c r="E4392" s="7" t="n">
        <v>0</v>
      </c>
      <c r="F4392" s="7" t="s">
        <v>331</v>
      </c>
      <c r="G4392" s="7" t="s">
        <v>14</v>
      </c>
      <c r="H4392" s="7" t="s">
        <v>14</v>
      </c>
      <c r="I4392" s="7" t="s">
        <v>14</v>
      </c>
      <c r="J4392" s="7" t="s">
        <v>14</v>
      </c>
      <c r="K4392" s="7" t="s">
        <v>14</v>
      </c>
      <c r="L4392" s="7" t="s">
        <v>14</v>
      </c>
      <c r="M4392" s="7" t="s">
        <v>14</v>
      </c>
      <c r="N4392" s="7" t="s">
        <v>14</v>
      </c>
      <c r="O4392" s="7" t="s">
        <v>14</v>
      </c>
      <c r="P4392" s="7" t="s">
        <v>14</v>
      </c>
      <c r="Q4392" s="7" t="s">
        <v>14</v>
      </c>
      <c r="R4392" s="7" t="s">
        <v>14</v>
      </c>
      <c r="S4392" s="7" t="s">
        <v>14</v>
      </c>
      <c r="T4392" s="7" t="s">
        <v>14</v>
      </c>
      <c r="U4392" s="7" t="s">
        <v>14</v>
      </c>
    </row>
    <row r="4393" spans="1:9">
      <c r="A4393" t="s">
        <v>4</v>
      </c>
      <c r="B4393" s="4" t="s">
        <v>5</v>
      </c>
      <c r="C4393" s="4" t="s">
        <v>7</v>
      </c>
      <c r="D4393" s="4" t="s">
        <v>11</v>
      </c>
      <c r="E4393" s="4" t="s">
        <v>7</v>
      </c>
      <c r="F4393" s="4" t="s">
        <v>8</v>
      </c>
      <c r="G4393" s="4" t="s">
        <v>8</v>
      </c>
      <c r="H4393" s="4" t="s">
        <v>8</v>
      </c>
      <c r="I4393" s="4" t="s">
        <v>8</v>
      </c>
      <c r="J4393" s="4" t="s">
        <v>8</v>
      </c>
      <c r="K4393" s="4" t="s">
        <v>8</v>
      </c>
      <c r="L4393" s="4" t="s">
        <v>8</v>
      </c>
      <c r="M4393" s="4" t="s">
        <v>8</v>
      </c>
      <c r="N4393" s="4" t="s">
        <v>8</v>
      </c>
      <c r="O4393" s="4" t="s">
        <v>8</v>
      </c>
      <c r="P4393" s="4" t="s">
        <v>8</v>
      </c>
      <c r="Q4393" s="4" t="s">
        <v>8</v>
      </c>
      <c r="R4393" s="4" t="s">
        <v>8</v>
      </c>
      <c r="S4393" s="4" t="s">
        <v>8</v>
      </c>
      <c r="T4393" s="4" t="s">
        <v>8</v>
      </c>
      <c r="U4393" s="4" t="s">
        <v>8</v>
      </c>
    </row>
    <row r="4394" spans="1:9">
      <c r="A4394" t="n">
        <v>39694</v>
      </c>
      <c r="B4394" s="32" t="n">
        <v>36</v>
      </c>
      <c r="C4394" s="7" t="n">
        <v>8</v>
      </c>
      <c r="D4394" s="7" t="n">
        <v>118</v>
      </c>
      <c r="E4394" s="7" t="n">
        <v>0</v>
      </c>
      <c r="F4394" s="7" t="s">
        <v>331</v>
      </c>
      <c r="G4394" s="7" t="s">
        <v>14</v>
      </c>
      <c r="H4394" s="7" t="s">
        <v>14</v>
      </c>
      <c r="I4394" s="7" t="s">
        <v>14</v>
      </c>
      <c r="J4394" s="7" t="s">
        <v>14</v>
      </c>
      <c r="K4394" s="7" t="s">
        <v>14</v>
      </c>
      <c r="L4394" s="7" t="s">
        <v>14</v>
      </c>
      <c r="M4394" s="7" t="s">
        <v>14</v>
      </c>
      <c r="N4394" s="7" t="s">
        <v>14</v>
      </c>
      <c r="O4394" s="7" t="s">
        <v>14</v>
      </c>
      <c r="P4394" s="7" t="s">
        <v>14</v>
      </c>
      <c r="Q4394" s="7" t="s">
        <v>14</v>
      </c>
      <c r="R4394" s="7" t="s">
        <v>14</v>
      </c>
      <c r="S4394" s="7" t="s">
        <v>14</v>
      </c>
      <c r="T4394" s="7" t="s">
        <v>14</v>
      </c>
      <c r="U4394" s="7" t="s">
        <v>14</v>
      </c>
    </row>
    <row r="4395" spans="1:9">
      <c r="A4395" t="s">
        <v>4</v>
      </c>
      <c r="B4395" s="4" t="s">
        <v>5</v>
      </c>
      <c r="C4395" s="4" t="s">
        <v>7</v>
      </c>
      <c r="D4395" s="4" t="s">
        <v>11</v>
      </c>
      <c r="E4395" s="4" t="s">
        <v>7</v>
      </c>
      <c r="F4395" s="4" t="s">
        <v>8</v>
      </c>
      <c r="G4395" s="4" t="s">
        <v>8</v>
      </c>
      <c r="H4395" s="4" t="s">
        <v>8</v>
      </c>
      <c r="I4395" s="4" t="s">
        <v>8</v>
      </c>
      <c r="J4395" s="4" t="s">
        <v>8</v>
      </c>
      <c r="K4395" s="4" t="s">
        <v>8</v>
      </c>
      <c r="L4395" s="4" t="s">
        <v>8</v>
      </c>
      <c r="M4395" s="4" t="s">
        <v>8</v>
      </c>
      <c r="N4395" s="4" t="s">
        <v>8</v>
      </c>
      <c r="O4395" s="4" t="s">
        <v>8</v>
      </c>
      <c r="P4395" s="4" t="s">
        <v>8</v>
      </c>
      <c r="Q4395" s="4" t="s">
        <v>8</v>
      </c>
      <c r="R4395" s="4" t="s">
        <v>8</v>
      </c>
      <c r="S4395" s="4" t="s">
        <v>8</v>
      </c>
      <c r="T4395" s="4" t="s">
        <v>8</v>
      </c>
      <c r="U4395" s="4" t="s">
        <v>8</v>
      </c>
    </row>
    <row r="4396" spans="1:9">
      <c r="A4396" t="n">
        <v>39724</v>
      </c>
      <c r="B4396" s="32" t="n">
        <v>36</v>
      </c>
      <c r="C4396" s="7" t="n">
        <v>8</v>
      </c>
      <c r="D4396" s="7" t="n">
        <v>95</v>
      </c>
      <c r="E4396" s="7" t="n">
        <v>0</v>
      </c>
      <c r="F4396" s="7" t="s">
        <v>331</v>
      </c>
      <c r="G4396" s="7" t="s">
        <v>14</v>
      </c>
      <c r="H4396" s="7" t="s">
        <v>14</v>
      </c>
      <c r="I4396" s="7" t="s">
        <v>14</v>
      </c>
      <c r="J4396" s="7" t="s">
        <v>14</v>
      </c>
      <c r="K4396" s="7" t="s">
        <v>14</v>
      </c>
      <c r="L4396" s="7" t="s">
        <v>14</v>
      </c>
      <c r="M4396" s="7" t="s">
        <v>14</v>
      </c>
      <c r="N4396" s="7" t="s">
        <v>14</v>
      </c>
      <c r="O4396" s="7" t="s">
        <v>14</v>
      </c>
      <c r="P4396" s="7" t="s">
        <v>14</v>
      </c>
      <c r="Q4396" s="7" t="s">
        <v>14</v>
      </c>
      <c r="R4396" s="7" t="s">
        <v>14</v>
      </c>
      <c r="S4396" s="7" t="s">
        <v>14</v>
      </c>
      <c r="T4396" s="7" t="s">
        <v>14</v>
      </c>
      <c r="U4396" s="7" t="s">
        <v>14</v>
      </c>
    </row>
    <row r="4397" spans="1:9">
      <c r="A4397" t="s">
        <v>4</v>
      </c>
      <c r="B4397" s="4" t="s">
        <v>5</v>
      </c>
      <c r="C4397" s="4" t="s">
        <v>7</v>
      </c>
      <c r="D4397" s="4" t="s">
        <v>11</v>
      </c>
      <c r="E4397" s="4" t="s">
        <v>7</v>
      </c>
      <c r="F4397" s="4" t="s">
        <v>8</v>
      </c>
      <c r="G4397" s="4" t="s">
        <v>8</v>
      </c>
      <c r="H4397" s="4" t="s">
        <v>8</v>
      </c>
      <c r="I4397" s="4" t="s">
        <v>8</v>
      </c>
      <c r="J4397" s="4" t="s">
        <v>8</v>
      </c>
      <c r="K4397" s="4" t="s">
        <v>8</v>
      </c>
      <c r="L4397" s="4" t="s">
        <v>8</v>
      </c>
      <c r="M4397" s="4" t="s">
        <v>8</v>
      </c>
      <c r="N4397" s="4" t="s">
        <v>8</v>
      </c>
      <c r="O4397" s="4" t="s">
        <v>8</v>
      </c>
      <c r="P4397" s="4" t="s">
        <v>8</v>
      </c>
      <c r="Q4397" s="4" t="s">
        <v>8</v>
      </c>
      <c r="R4397" s="4" t="s">
        <v>8</v>
      </c>
      <c r="S4397" s="4" t="s">
        <v>8</v>
      </c>
      <c r="T4397" s="4" t="s">
        <v>8</v>
      </c>
      <c r="U4397" s="4" t="s">
        <v>8</v>
      </c>
    </row>
    <row r="4398" spans="1:9">
      <c r="A4398" t="n">
        <v>39754</v>
      </c>
      <c r="B4398" s="32" t="n">
        <v>36</v>
      </c>
      <c r="C4398" s="7" t="n">
        <v>8</v>
      </c>
      <c r="D4398" s="7" t="n">
        <v>100</v>
      </c>
      <c r="E4398" s="7" t="n">
        <v>0</v>
      </c>
      <c r="F4398" s="7" t="s">
        <v>331</v>
      </c>
      <c r="G4398" s="7" t="s">
        <v>153</v>
      </c>
      <c r="H4398" s="7" t="s">
        <v>14</v>
      </c>
      <c r="I4398" s="7" t="s">
        <v>14</v>
      </c>
      <c r="J4398" s="7" t="s">
        <v>14</v>
      </c>
      <c r="K4398" s="7" t="s">
        <v>14</v>
      </c>
      <c r="L4398" s="7" t="s">
        <v>14</v>
      </c>
      <c r="M4398" s="7" t="s">
        <v>14</v>
      </c>
      <c r="N4398" s="7" t="s">
        <v>14</v>
      </c>
      <c r="O4398" s="7" t="s">
        <v>14</v>
      </c>
      <c r="P4398" s="7" t="s">
        <v>14</v>
      </c>
      <c r="Q4398" s="7" t="s">
        <v>14</v>
      </c>
      <c r="R4398" s="7" t="s">
        <v>14</v>
      </c>
      <c r="S4398" s="7" t="s">
        <v>14</v>
      </c>
      <c r="T4398" s="7" t="s">
        <v>14</v>
      </c>
      <c r="U4398" s="7" t="s">
        <v>14</v>
      </c>
    </row>
    <row r="4399" spans="1:9">
      <c r="A4399" t="s">
        <v>4</v>
      </c>
      <c r="B4399" s="4" t="s">
        <v>5</v>
      </c>
      <c r="C4399" s="4" t="s">
        <v>7</v>
      </c>
      <c r="D4399" s="4" t="s">
        <v>11</v>
      </c>
      <c r="E4399" s="4" t="s">
        <v>7</v>
      </c>
      <c r="F4399" s="4" t="s">
        <v>8</v>
      </c>
      <c r="G4399" s="4" t="s">
        <v>8</v>
      </c>
      <c r="H4399" s="4" t="s">
        <v>8</v>
      </c>
      <c r="I4399" s="4" t="s">
        <v>8</v>
      </c>
      <c r="J4399" s="4" t="s">
        <v>8</v>
      </c>
      <c r="K4399" s="4" t="s">
        <v>8</v>
      </c>
      <c r="L4399" s="4" t="s">
        <v>8</v>
      </c>
      <c r="M4399" s="4" t="s">
        <v>8</v>
      </c>
      <c r="N4399" s="4" t="s">
        <v>8</v>
      </c>
      <c r="O4399" s="4" t="s">
        <v>8</v>
      </c>
      <c r="P4399" s="4" t="s">
        <v>8</v>
      </c>
      <c r="Q4399" s="4" t="s">
        <v>8</v>
      </c>
      <c r="R4399" s="4" t="s">
        <v>8</v>
      </c>
      <c r="S4399" s="4" t="s">
        <v>8</v>
      </c>
      <c r="T4399" s="4" t="s">
        <v>8</v>
      </c>
      <c r="U4399" s="4" t="s">
        <v>8</v>
      </c>
    </row>
    <row r="4400" spans="1:9">
      <c r="A4400" t="n">
        <v>39796</v>
      </c>
      <c r="B4400" s="32" t="n">
        <v>36</v>
      </c>
      <c r="C4400" s="7" t="n">
        <v>8</v>
      </c>
      <c r="D4400" s="7" t="n">
        <v>88</v>
      </c>
      <c r="E4400" s="7" t="n">
        <v>0</v>
      </c>
      <c r="F4400" s="7" t="s">
        <v>331</v>
      </c>
      <c r="G4400" s="7" t="s">
        <v>14</v>
      </c>
      <c r="H4400" s="7" t="s">
        <v>14</v>
      </c>
      <c r="I4400" s="7" t="s">
        <v>14</v>
      </c>
      <c r="J4400" s="7" t="s">
        <v>14</v>
      </c>
      <c r="K4400" s="7" t="s">
        <v>14</v>
      </c>
      <c r="L4400" s="7" t="s">
        <v>14</v>
      </c>
      <c r="M4400" s="7" t="s">
        <v>14</v>
      </c>
      <c r="N4400" s="7" t="s">
        <v>14</v>
      </c>
      <c r="O4400" s="7" t="s">
        <v>14</v>
      </c>
      <c r="P4400" s="7" t="s">
        <v>14</v>
      </c>
      <c r="Q4400" s="7" t="s">
        <v>14</v>
      </c>
      <c r="R4400" s="7" t="s">
        <v>14</v>
      </c>
      <c r="S4400" s="7" t="s">
        <v>14</v>
      </c>
      <c r="T4400" s="7" t="s">
        <v>14</v>
      </c>
      <c r="U4400" s="7" t="s">
        <v>14</v>
      </c>
    </row>
    <row r="4401" spans="1:21">
      <c r="A4401" t="s">
        <v>4</v>
      </c>
      <c r="B4401" s="4" t="s">
        <v>5</v>
      </c>
      <c r="C4401" s="4" t="s">
        <v>7</v>
      </c>
      <c r="D4401" s="4" t="s">
        <v>11</v>
      </c>
      <c r="E4401" s="4" t="s">
        <v>7</v>
      </c>
      <c r="F4401" s="4" t="s">
        <v>8</v>
      </c>
      <c r="G4401" s="4" t="s">
        <v>8</v>
      </c>
      <c r="H4401" s="4" t="s">
        <v>8</v>
      </c>
      <c r="I4401" s="4" t="s">
        <v>8</v>
      </c>
      <c r="J4401" s="4" t="s">
        <v>8</v>
      </c>
      <c r="K4401" s="4" t="s">
        <v>8</v>
      </c>
      <c r="L4401" s="4" t="s">
        <v>8</v>
      </c>
      <c r="M4401" s="4" t="s">
        <v>8</v>
      </c>
      <c r="N4401" s="4" t="s">
        <v>8</v>
      </c>
      <c r="O4401" s="4" t="s">
        <v>8</v>
      </c>
      <c r="P4401" s="4" t="s">
        <v>8</v>
      </c>
      <c r="Q4401" s="4" t="s">
        <v>8</v>
      </c>
      <c r="R4401" s="4" t="s">
        <v>8</v>
      </c>
      <c r="S4401" s="4" t="s">
        <v>8</v>
      </c>
      <c r="T4401" s="4" t="s">
        <v>8</v>
      </c>
      <c r="U4401" s="4" t="s">
        <v>8</v>
      </c>
    </row>
    <row r="4402" spans="1:21">
      <c r="A4402" t="n">
        <v>39826</v>
      </c>
      <c r="B4402" s="32" t="n">
        <v>36</v>
      </c>
      <c r="C4402" s="7" t="n">
        <v>8</v>
      </c>
      <c r="D4402" s="7" t="n">
        <v>101</v>
      </c>
      <c r="E4402" s="7" t="n">
        <v>0</v>
      </c>
      <c r="F4402" s="7" t="s">
        <v>331</v>
      </c>
      <c r="G4402" s="7" t="s">
        <v>14</v>
      </c>
      <c r="H4402" s="7" t="s">
        <v>14</v>
      </c>
      <c r="I4402" s="7" t="s">
        <v>14</v>
      </c>
      <c r="J4402" s="7" t="s">
        <v>14</v>
      </c>
      <c r="K4402" s="7" t="s">
        <v>14</v>
      </c>
      <c r="L4402" s="7" t="s">
        <v>14</v>
      </c>
      <c r="M4402" s="7" t="s">
        <v>14</v>
      </c>
      <c r="N4402" s="7" t="s">
        <v>14</v>
      </c>
      <c r="O4402" s="7" t="s">
        <v>14</v>
      </c>
      <c r="P4402" s="7" t="s">
        <v>14</v>
      </c>
      <c r="Q4402" s="7" t="s">
        <v>14</v>
      </c>
      <c r="R4402" s="7" t="s">
        <v>14</v>
      </c>
      <c r="S4402" s="7" t="s">
        <v>14</v>
      </c>
      <c r="T4402" s="7" t="s">
        <v>14</v>
      </c>
      <c r="U4402" s="7" t="s">
        <v>14</v>
      </c>
    </row>
    <row r="4403" spans="1:21">
      <c r="A4403" t="s">
        <v>4</v>
      </c>
      <c r="B4403" s="4" t="s">
        <v>5</v>
      </c>
      <c r="C4403" s="4" t="s">
        <v>7</v>
      </c>
      <c r="D4403" s="4" t="s">
        <v>11</v>
      </c>
      <c r="E4403" s="4" t="s">
        <v>7</v>
      </c>
      <c r="F4403" s="4" t="s">
        <v>8</v>
      </c>
      <c r="G4403" s="4" t="s">
        <v>8</v>
      </c>
      <c r="H4403" s="4" t="s">
        <v>8</v>
      </c>
      <c r="I4403" s="4" t="s">
        <v>8</v>
      </c>
      <c r="J4403" s="4" t="s">
        <v>8</v>
      </c>
      <c r="K4403" s="4" t="s">
        <v>8</v>
      </c>
      <c r="L4403" s="4" t="s">
        <v>8</v>
      </c>
      <c r="M4403" s="4" t="s">
        <v>8</v>
      </c>
      <c r="N4403" s="4" t="s">
        <v>8</v>
      </c>
      <c r="O4403" s="4" t="s">
        <v>8</v>
      </c>
      <c r="P4403" s="4" t="s">
        <v>8</v>
      </c>
      <c r="Q4403" s="4" t="s">
        <v>8</v>
      </c>
      <c r="R4403" s="4" t="s">
        <v>8</v>
      </c>
      <c r="S4403" s="4" t="s">
        <v>8</v>
      </c>
      <c r="T4403" s="4" t="s">
        <v>8</v>
      </c>
      <c r="U4403" s="4" t="s">
        <v>8</v>
      </c>
    </row>
    <row r="4404" spans="1:21">
      <c r="A4404" t="n">
        <v>39856</v>
      </c>
      <c r="B4404" s="32" t="n">
        <v>36</v>
      </c>
      <c r="C4404" s="7" t="n">
        <v>8</v>
      </c>
      <c r="D4404" s="7" t="n">
        <v>110</v>
      </c>
      <c r="E4404" s="7" t="n">
        <v>0</v>
      </c>
      <c r="F4404" s="7" t="s">
        <v>331</v>
      </c>
      <c r="G4404" s="7" t="s">
        <v>166</v>
      </c>
      <c r="H4404" s="7" t="s">
        <v>14</v>
      </c>
      <c r="I4404" s="7" t="s">
        <v>14</v>
      </c>
      <c r="J4404" s="7" t="s">
        <v>14</v>
      </c>
      <c r="K4404" s="7" t="s">
        <v>14</v>
      </c>
      <c r="L4404" s="7" t="s">
        <v>14</v>
      </c>
      <c r="M4404" s="7" t="s">
        <v>14</v>
      </c>
      <c r="N4404" s="7" t="s">
        <v>14</v>
      </c>
      <c r="O4404" s="7" t="s">
        <v>14</v>
      </c>
      <c r="P4404" s="7" t="s">
        <v>14</v>
      </c>
      <c r="Q4404" s="7" t="s">
        <v>14</v>
      </c>
      <c r="R4404" s="7" t="s">
        <v>14</v>
      </c>
      <c r="S4404" s="7" t="s">
        <v>14</v>
      </c>
      <c r="T4404" s="7" t="s">
        <v>14</v>
      </c>
      <c r="U4404" s="7" t="s">
        <v>14</v>
      </c>
    </row>
    <row r="4405" spans="1:21">
      <c r="A4405" t="s">
        <v>4</v>
      </c>
      <c r="B4405" s="4" t="s">
        <v>5</v>
      </c>
      <c r="C4405" s="4" t="s">
        <v>7</v>
      </c>
      <c r="D4405" s="4" t="s">
        <v>11</v>
      </c>
      <c r="E4405" s="4" t="s">
        <v>7</v>
      </c>
      <c r="F4405" s="4" t="s">
        <v>8</v>
      </c>
      <c r="G4405" s="4" t="s">
        <v>8</v>
      </c>
      <c r="H4405" s="4" t="s">
        <v>8</v>
      </c>
      <c r="I4405" s="4" t="s">
        <v>8</v>
      </c>
      <c r="J4405" s="4" t="s">
        <v>8</v>
      </c>
      <c r="K4405" s="4" t="s">
        <v>8</v>
      </c>
      <c r="L4405" s="4" t="s">
        <v>8</v>
      </c>
      <c r="M4405" s="4" t="s">
        <v>8</v>
      </c>
      <c r="N4405" s="4" t="s">
        <v>8</v>
      </c>
      <c r="O4405" s="4" t="s">
        <v>8</v>
      </c>
      <c r="P4405" s="4" t="s">
        <v>8</v>
      </c>
      <c r="Q4405" s="4" t="s">
        <v>8</v>
      </c>
      <c r="R4405" s="4" t="s">
        <v>8</v>
      </c>
      <c r="S4405" s="4" t="s">
        <v>8</v>
      </c>
      <c r="T4405" s="4" t="s">
        <v>8</v>
      </c>
      <c r="U4405" s="4" t="s">
        <v>8</v>
      </c>
    </row>
    <row r="4406" spans="1:21">
      <c r="A4406" t="n">
        <v>39895</v>
      </c>
      <c r="B4406" s="32" t="n">
        <v>36</v>
      </c>
      <c r="C4406" s="7" t="n">
        <v>8</v>
      </c>
      <c r="D4406" s="7" t="n">
        <v>119</v>
      </c>
      <c r="E4406" s="7" t="n">
        <v>0</v>
      </c>
      <c r="F4406" s="7" t="s">
        <v>331</v>
      </c>
      <c r="G4406" s="7" t="s">
        <v>166</v>
      </c>
      <c r="H4406" s="7" t="s">
        <v>14</v>
      </c>
      <c r="I4406" s="7" t="s">
        <v>14</v>
      </c>
      <c r="J4406" s="7" t="s">
        <v>14</v>
      </c>
      <c r="K4406" s="7" t="s">
        <v>14</v>
      </c>
      <c r="L4406" s="7" t="s">
        <v>14</v>
      </c>
      <c r="M4406" s="7" t="s">
        <v>14</v>
      </c>
      <c r="N4406" s="7" t="s">
        <v>14</v>
      </c>
      <c r="O4406" s="7" t="s">
        <v>14</v>
      </c>
      <c r="P4406" s="7" t="s">
        <v>14</v>
      </c>
      <c r="Q4406" s="7" t="s">
        <v>14</v>
      </c>
      <c r="R4406" s="7" t="s">
        <v>14</v>
      </c>
      <c r="S4406" s="7" t="s">
        <v>14</v>
      </c>
      <c r="T4406" s="7" t="s">
        <v>14</v>
      </c>
      <c r="U4406" s="7" t="s">
        <v>14</v>
      </c>
    </row>
    <row r="4407" spans="1:21">
      <c r="A4407" t="s">
        <v>4</v>
      </c>
      <c r="B4407" s="4" t="s">
        <v>5</v>
      </c>
      <c r="C4407" s="4" t="s">
        <v>7</v>
      </c>
      <c r="D4407" s="4" t="s">
        <v>11</v>
      </c>
      <c r="E4407" s="4" t="s">
        <v>7</v>
      </c>
      <c r="F4407" s="4" t="s">
        <v>8</v>
      </c>
      <c r="G4407" s="4" t="s">
        <v>8</v>
      </c>
      <c r="H4407" s="4" t="s">
        <v>8</v>
      </c>
      <c r="I4407" s="4" t="s">
        <v>8</v>
      </c>
      <c r="J4407" s="4" t="s">
        <v>8</v>
      </c>
      <c r="K4407" s="4" t="s">
        <v>8</v>
      </c>
      <c r="L4407" s="4" t="s">
        <v>8</v>
      </c>
      <c r="M4407" s="4" t="s">
        <v>8</v>
      </c>
      <c r="N4407" s="4" t="s">
        <v>8</v>
      </c>
      <c r="O4407" s="4" t="s">
        <v>8</v>
      </c>
      <c r="P4407" s="4" t="s">
        <v>8</v>
      </c>
      <c r="Q4407" s="4" t="s">
        <v>8</v>
      </c>
      <c r="R4407" s="4" t="s">
        <v>8</v>
      </c>
      <c r="S4407" s="4" t="s">
        <v>8</v>
      </c>
      <c r="T4407" s="4" t="s">
        <v>8</v>
      </c>
      <c r="U4407" s="4" t="s">
        <v>8</v>
      </c>
    </row>
    <row r="4408" spans="1:21">
      <c r="A4408" t="n">
        <v>39934</v>
      </c>
      <c r="B4408" s="32" t="n">
        <v>36</v>
      </c>
      <c r="C4408" s="7" t="n">
        <v>8</v>
      </c>
      <c r="D4408" s="7" t="n">
        <v>120</v>
      </c>
      <c r="E4408" s="7" t="n">
        <v>0</v>
      </c>
      <c r="F4408" s="7" t="s">
        <v>331</v>
      </c>
      <c r="G4408" s="7" t="s">
        <v>14</v>
      </c>
      <c r="H4408" s="7" t="s">
        <v>14</v>
      </c>
      <c r="I4408" s="7" t="s">
        <v>14</v>
      </c>
      <c r="J4408" s="7" t="s">
        <v>14</v>
      </c>
      <c r="K4408" s="7" t="s">
        <v>14</v>
      </c>
      <c r="L4408" s="7" t="s">
        <v>14</v>
      </c>
      <c r="M4408" s="7" t="s">
        <v>14</v>
      </c>
      <c r="N4408" s="7" t="s">
        <v>14</v>
      </c>
      <c r="O4408" s="7" t="s">
        <v>14</v>
      </c>
      <c r="P4408" s="7" t="s">
        <v>14</v>
      </c>
      <c r="Q4408" s="7" t="s">
        <v>14</v>
      </c>
      <c r="R4408" s="7" t="s">
        <v>14</v>
      </c>
      <c r="S4408" s="7" t="s">
        <v>14</v>
      </c>
      <c r="T4408" s="7" t="s">
        <v>14</v>
      </c>
      <c r="U4408" s="7" t="s">
        <v>14</v>
      </c>
    </row>
    <row r="4409" spans="1:21">
      <c r="A4409" t="s">
        <v>4</v>
      </c>
      <c r="B4409" s="4" t="s">
        <v>5</v>
      </c>
      <c r="C4409" s="4" t="s">
        <v>7</v>
      </c>
      <c r="D4409" s="4" t="s">
        <v>11</v>
      </c>
      <c r="E4409" s="4" t="s">
        <v>7</v>
      </c>
      <c r="F4409" s="4" t="s">
        <v>8</v>
      </c>
      <c r="G4409" s="4" t="s">
        <v>8</v>
      </c>
      <c r="H4409" s="4" t="s">
        <v>8</v>
      </c>
      <c r="I4409" s="4" t="s">
        <v>8</v>
      </c>
      <c r="J4409" s="4" t="s">
        <v>8</v>
      </c>
      <c r="K4409" s="4" t="s">
        <v>8</v>
      </c>
      <c r="L4409" s="4" t="s">
        <v>8</v>
      </c>
      <c r="M4409" s="4" t="s">
        <v>8</v>
      </c>
      <c r="N4409" s="4" t="s">
        <v>8</v>
      </c>
      <c r="O4409" s="4" t="s">
        <v>8</v>
      </c>
      <c r="P4409" s="4" t="s">
        <v>8</v>
      </c>
      <c r="Q4409" s="4" t="s">
        <v>8</v>
      </c>
      <c r="R4409" s="4" t="s">
        <v>8</v>
      </c>
      <c r="S4409" s="4" t="s">
        <v>8</v>
      </c>
      <c r="T4409" s="4" t="s">
        <v>8</v>
      </c>
      <c r="U4409" s="4" t="s">
        <v>8</v>
      </c>
    </row>
    <row r="4410" spans="1:21">
      <c r="A4410" t="n">
        <v>39964</v>
      </c>
      <c r="B4410" s="32" t="n">
        <v>36</v>
      </c>
      <c r="C4410" s="7" t="n">
        <v>8</v>
      </c>
      <c r="D4410" s="7" t="n">
        <v>92</v>
      </c>
      <c r="E4410" s="7" t="n">
        <v>0</v>
      </c>
      <c r="F4410" s="7" t="s">
        <v>124</v>
      </c>
      <c r="G4410" s="7" t="s">
        <v>157</v>
      </c>
      <c r="H4410" s="7" t="s">
        <v>14</v>
      </c>
      <c r="I4410" s="7" t="s">
        <v>14</v>
      </c>
      <c r="J4410" s="7" t="s">
        <v>14</v>
      </c>
      <c r="K4410" s="7" t="s">
        <v>14</v>
      </c>
      <c r="L4410" s="7" t="s">
        <v>14</v>
      </c>
      <c r="M4410" s="7" t="s">
        <v>14</v>
      </c>
      <c r="N4410" s="7" t="s">
        <v>14</v>
      </c>
      <c r="O4410" s="7" t="s">
        <v>14</v>
      </c>
      <c r="P4410" s="7" t="s">
        <v>14</v>
      </c>
      <c r="Q4410" s="7" t="s">
        <v>14</v>
      </c>
      <c r="R4410" s="7" t="s">
        <v>14</v>
      </c>
      <c r="S4410" s="7" t="s">
        <v>14</v>
      </c>
      <c r="T4410" s="7" t="s">
        <v>14</v>
      </c>
      <c r="U4410" s="7" t="s">
        <v>14</v>
      </c>
    </row>
    <row r="4411" spans="1:21">
      <c r="A4411" t="s">
        <v>4</v>
      </c>
      <c r="B4411" s="4" t="s">
        <v>5</v>
      </c>
      <c r="C4411" s="4" t="s">
        <v>7</v>
      </c>
      <c r="D4411" s="4" t="s">
        <v>11</v>
      </c>
      <c r="E4411" s="4" t="s">
        <v>7</v>
      </c>
      <c r="F4411" s="4" t="s">
        <v>8</v>
      </c>
      <c r="G4411" s="4" t="s">
        <v>8</v>
      </c>
      <c r="H4411" s="4" t="s">
        <v>8</v>
      </c>
      <c r="I4411" s="4" t="s">
        <v>8</v>
      </c>
      <c r="J4411" s="4" t="s">
        <v>8</v>
      </c>
      <c r="K4411" s="4" t="s">
        <v>8</v>
      </c>
      <c r="L4411" s="4" t="s">
        <v>8</v>
      </c>
      <c r="M4411" s="4" t="s">
        <v>8</v>
      </c>
      <c r="N4411" s="4" t="s">
        <v>8</v>
      </c>
      <c r="O4411" s="4" t="s">
        <v>8</v>
      </c>
      <c r="P4411" s="4" t="s">
        <v>8</v>
      </c>
      <c r="Q4411" s="4" t="s">
        <v>8</v>
      </c>
      <c r="R4411" s="4" t="s">
        <v>8</v>
      </c>
      <c r="S4411" s="4" t="s">
        <v>8</v>
      </c>
      <c r="T4411" s="4" t="s">
        <v>8</v>
      </c>
      <c r="U4411" s="4" t="s">
        <v>8</v>
      </c>
    </row>
    <row r="4412" spans="1:21">
      <c r="A4412" t="n">
        <v>40004</v>
      </c>
      <c r="B4412" s="32" t="n">
        <v>36</v>
      </c>
      <c r="C4412" s="7" t="n">
        <v>8</v>
      </c>
      <c r="D4412" s="7" t="n">
        <v>86</v>
      </c>
      <c r="E4412" s="7" t="n">
        <v>0</v>
      </c>
      <c r="F4412" s="7" t="s">
        <v>124</v>
      </c>
      <c r="G4412" s="7" t="s">
        <v>14</v>
      </c>
      <c r="H4412" s="7" t="s">
        <v>14</v>
      </c>
      <c r="I4412" s="7" t="s">
        <v>14</v>
      </c>
      <c r="J4412" s="7" t="s">
        <v>14</v>
      </c>
      <c r="K4412" s="7" t="s">
        <v>14</v>
      </c>
      <c r="L4412" s="7" t="s">
        <v>14</v>
      </c>
      <c r="M4412" s="7" t="s">
        <v>14</v>
      </c>
      <c r="N4412" s="7" t="s">
        <v>14</v>
      </c>
      <c r="O4412" s="7" t="s">
        <v>14</v>
      </c>
      <c r="P4412" s="7" t="s">
        <v>14</v>
      </c>
      <c r="Q4412" s="7" t="s">
        <v>14</v>
      </c>
      <c r="R4412" s="7" t="s">
        <v>14</v>
      </c>
      <c r="S4412" s="7" t="s">
        <v>14</v>
      </c>
      <c r="T4412" s="7" t="s">
        <v>14</v>
      </c>
      <c r="U4412" s="7" t="s">
        <v>14</v>
      </c>
    </row>
    <row r="4413" spans="1:21">
      <c r="A4413" t="s">
        <v>4</v>
      </c>
      <c r="B4413" s="4" t="s">
        <v>5</v>
      </c>
      <c r="C4413" s="4" t="s">
        <v>7</v>
      </c>
      <c r="D4413" s="4" t="s">
        <v>11</v>
      </c>
      <c r="E4413" s="4" t="s">
        <v>7</v>
      </c>
      <c r="F4413" s="4" t="s">
        <v>8</v>
      </c>
      <c r="G4413" s="4" t="s">
        <v>8</v>
      </c>
      <c r="H4413" s="4" t="s">
        <v>8</v>
      </c>
      <c r="I4413" s="4" t="s">
        <v>8</v>
      </c>
      <c r="J4413" s="4" t="s">
        <v>8</v>
      </c>
      <c r="K4413" s="4" t="s">
        <v>8</v>
      </c>
      <c r="L4413" s="4" t="s">
        <v>8</v>
      </c>
      <c r="M4413" s="4" t="s">
        <v>8</v>
      </c>
      <c r="N4413" s="4" t="s">
        <v>8</v>
      </c>
      <c r="O4413" s="4" t="s">
        <v>8</v>
      </c>
      <c r="P4413" s="4" t="s">
        <v>8</v>
      </c>
      <c r="Q4413" s="4" t="s">
        <v>8</v>
      </c>
      <c r="R4413" s="4" t="s">
        <v>8</v>
      </c>
      <c r="S4413" s="4" t="s">
        <v>8</v>
      </c>
      <c r="T4413" s="4" t="s">
        <v>8</v>
      </c>
      <c r="U4413" s="4" t="s">
        <v>8</v>
      </c>
    </row>
    <row r="4414" spans="1:21">
      <c r="A4414" t="n">
        <v>40034</v>
      </c>
      <c r="B4414" s="32" t="n">
        <v>36</v>
      </c>
      <c r="C4414" s="7" t="n">
        <v>8</v>
      </c>
      <c r="D4414" s="7" t="n">
        <v>83</v>
      </c>
      <c r="E4414" s="7" t="n">
        <v>0</v>
      </c>
      <c r="F4414" s="7" t="s">
        <v>126</v>
      </c>
      <c r="G4414" s="7" t="s">
        <v>127</v>
      </c>
      <c r="H4414" s="7" t="s">
        <v>128</v>
      </c>
      <c r="I4414" s="7" t="s">
        <v>14</v>
      </c>
      <c r="J4414" s="7" t="s">
        <v>14</v>
      </c>
      <c r="K4414" s="7" t="s">
        <v>14</v>
      </c>
      <c r="L4414" s="7" t="s">
        <v>14</v>
      </c>
      <c r="M4414" s="7" t="s">
        <v>14</v>
      </c>
      <c r="N4414" s="7" t="s">
        <v>14</v>
      </c>
      <c r="O4414" s="7" t="s">
        <v>14</v>
      </c>
      <c r="P4414" s="7" t="s">
        <v>14</v>
      </c>
      <c r="Q4414" s="7" t="s">
        <v>14</v>
      </c>
      <c r="R4414" s="7" t="s">
        <v>14</v>
      </c>
      <c r="S4414" s="7" t="s">
        <v>14</v>
      </c>
      <c r="T4414" s="7" t="s">
        <v>14</v>
      </c>
      <c r="U4414" s="7" t="s">
        <v>14</v>
      </c>
    </row>
    <row r="4415" spans="1:21">
      <c r="A4415" t="s">
        <v>4</v>
      </c>
      <c r="B4415" s="4" t="s">
        <v>5</v>
      </c>
      <c r="C4415" s="4" t="s">
        <v>7</v>
      </c>
      <c r="D4415" s="4" t="s">
        <v>11</v>
      </c>
      <c r="E4415" s="4" t="s">
        <v>7</v>
      </c>
      <c r="F4415" s="4" t="s">
        <v>8</v>
      </c>
      <c r="G4415" s="4" t="s">
        <v>8</v>
      </c>
      <c r="H4415" s="4" t="s">
        <v>8</v>
      </c>
      <c r="I4415" s="4" t="s">
        <v>8</v>
      </c>
      <c r="J4415" s="4" t="s">
        <v>8</v>
      </c>
      <c r="K4415" s="4" t="s">
        <v>8</v>
      </c>
      <c r="L4415" s="4" t="s">
        <v>8</v>
      </c>
      <c r="M4415" s="4" t="s">
        <v>8</v>
      </c>
      <c r="N4415" s="4" t="s">
        <v>8</v>
      </c>
      <c r="O4415" s="4" t="s">
        <v>8</v>
      </c>
      <c r="P4415" s="4" t="s">
        <v>8</v>
      </c>
      <c r="Q4415" s="4" t="s">
        <v>8</v>
      </c>
      <c r="R4415" s="4" t="s">
        <v>8</v>
      </c>
      <c r="S4415" s="4" t="s">
        <v>8</v>
      </c>
      <c r="T4415" s="4" t="s">
        <v>8</v>
      </c>
      <c r="U4415" s="4" t="s">
        <v>8</v>
      </c>
    </row>
    <row r="4416" spans="1:21">
      <c r="A4416" t="n">
        <v>40082</v>
      </c>
      <c r="B4416" s="32" t="n">
        <v>36</v>
      </c>
      <c r="C4416" s="7" t="n">
        <v>8</v>
      </c>
      <c r="D4416" s="7" t="n">
        <v>1660</v>
      </c>
      <c r="E4416" s="7" t="n">
        <v>0</v>
      </c>
      <c r="F4416" s="7" t="s">
        <v>292</v>
      </c>
      <c r="G4416" s="7" t="s">
        <v>293</v>
      </c>
      <c r="H4416" s="7" t="s">
        <v>289</v>
      </c>
      <c r="I4416" s="7" t="s">
        <v>332</v>
      </c>
      <c r="J4416" s="7" t="s">
        <v>14</v>
      </c>
      <c r="K4416" s="7" t="s">
        <v>14</v>
      </c>
      <c r="L4416" s="7" t="s">
        <v>14</v>
      </c>
      <c r="M4416" s="7" t="s">
        <v>14</v>
      </c>
      <c r="N4416" s="7" t="s">
        <v>14</v>
      </c>
      <c r="O4416" s="7" t="s">
        <v>14</v>
      </c>
      <c r="P4416" s="7" t="s">
        <v>14</v>
      </c>
      <c r="Q4416" s="7" t="s">
        <v>14</v>
      </c>
      <c r="R4416" s="7" t="s">
        <v>14</v>
      </c>
      <c r="S4416" s="7" t="s">
        <v>14</v>
      </c>
      <c r="T4416" s="7" t="s">
        <v>14</v>
      </c>
      <c r="U4416" s="7" t="s">
        <v>14</v>
      </c>
    </row>
    <row r="4417" spans="1:21">
      <c r="A4417" t="s">
        <v>4</v>
      </c>
      <c r="B4417" s="4" t="s">
        <v>5</v>
      </c>
      <c r="C4417" s="4" t="s">
        <v>7</v>
      </c>
      <c r="D4417" s="4" t="s">
        <v>11</v>
      </c>
      <c r="E4417" s="4" t="s">
        <v>7</v>
      </c>
      <c r="F4417" s="4" t="s">
        <v>8</v>
      </c>
      <c r="G4417" s="4" t="s">
        <v>8</v>
      </c>
      <c r="H4417" s="4" t="s">
        <v>8</v>
      </c>
      <c r="I4417" s="4" t="s">
        <v>8</v>
      </c>
      <c r="J4417" s="4" t="s">
        <v>8</v>
      </c>
      <c r="K4417" s="4" t="s">
        <v>8</v>
      </c>
      <c r="L4417" s="4" t="s">
        <v>8</v>
      </c>
      <c r="M4417" s="4" t="s">
        <v>8</v>
      </c>
      <c r="N4417" s="4" t="s">
        <v>8</v>
      </c>
      <c r="O4417" s="4" t="s">
        <v>8</v>
      </c>
      <c r="P4417" s="4" t="s">
        <v>8</v>
      </c>
      <c r="Q4417" s="4" t="s">
        <v>8</v>
      </c>
      <c r="R4417" s="4" t="s">
        <v>8</v>
      </c>
      <c r="S4417" s="4" t="s">
        <v>8</v>
      </c>
      <c r="T4417" s="4" t="s">
        <v>8</v>
      </c>
      <c r="U4417" s="4" t="s">
        <v>8</v>
      </c>
    </row>
    <row r="4418" spans="1:21">
      <c r="A4418" t="n">
        <v>40143</v>
      </c>
      <c r="B4418" s="32" t="n">
        <v>36</v>
      </c>
      <c r="C4418" s="7" t="n">
        <v>8</v>
      </c>
      <c r="D4418" s="7" t="n">
        <v>1661</v>
      </c>
      <c r="E4418" s="7" t="n">
        <v>0</v>
      </c>
      <c r="F4418" s="7" t="s">
        <v>292</v>
      </c>
      <c r="G4418" s="7" t="s">
        <v>293</v>
      </c>
      <c r="H4418" s="7" t="s">
        <v>289</v>
      </c>
      <c r="I4418" s="7" t="s">
        <v>332</v>
      </c>
      <c r="J4418" s="7" t="s">
        <v>14</v>
      </c>
      <c r="K4418" s="7" t="s">
        <v>14</v>
      </c>
      <c r="L4418" s="7" t="s">
        <v>14</v>
      </c>
      <c r="M4418" s="7" t="s">
        <v>14</v>
      </c>
      <c r="N4418" s="7" t="s">
        <v>14</v>
      </c>
      <c r="O4418" s="7" t="s">
        <v>14</v>
      </c>
      <c r="P4418" s="7" t="s">
        <v>14</v>
      </c>
      <c r="Q4418" s="7" t="s">
        <v>14</v>
      </c>
      <c r="R4418" s="7" t="s">
        <v>14</v>
      </c>
      <c r="S4418" s="7" t="s">
        <v>14</v>
      </c>
      <c r="T4418" s="7" t="s">
        <v>14</v>
      </c>
      <c r="U4418" s="7" t="s">
        <v>14</v>
      </c>
    </row>
    <row r="4419" spans="1:21">
      <c r="A4419" t="s">
        <v>4</v>
      </c>
      <c r="B4419" s="4" t="s">
        <v>5</v>
      </c>
      <c r="C4419" s="4" t="s">
        <v>7</v>
      </c>
      <c r="D4419" s="4" t="s">
        <v>11</v>
      </c>
      <c r="E4419" s="4" t="s">
        <v>7</v>
      </c>
      <c r="F4419" s="4" t="s">
        <v>8</v>
      </c>
      <c r="G4419" s="4" t="s">
        <v>8</v>
      </c>
      <c r="H4419" s="4" t="s">
        <v>8</v>
      </c>
      <c r="I4419" s="4" t="s">
        <v>8</v>
      </c>
      <c r="J4419" s="4" t="s">
        <v>8</v>
      </c>
      <c r="K4419" s="4" t="s">
        <v>8</v>
      </c>
      <c r="L4419" s="4" t="s">
        <v>8</v>
      </c>
      <c r="M4419" s="4" t="s">
        <v>8</v>
      </c>
      <c r="N4419" s="4" t="s">
        <v>8</v>
      </c>
      <c r="O4419" s="4" t="s">
        <v>8</v>
      </c>
      <c r="P4419" s="4" t="s">
        <v>8</v>
      </c>
      <c r="Q4419" s="4" t="s">
        <v>8</v>
      </c>
      <c r="R4419" s="4" t="s">
        <v>8</v>
      </c>
      <c r="S4419" s="4" t="s">
        <v>8</v>
      </c>
      <c r="T4419" s="4" t="s">
        <v>8</v>
      </c>
      <c r="U4419" s="4" t="s">
        <v>8</v>
      </c>
    </row>
    <row r="4420" spans="1:21">
      <c r="A4420" t="n">
        <v>40204</v>
      </c>
      <c r="B4420" s="32" t="n">
        <v>36</v>
      </c>
      <c r="C4420" s="7" t="n">
        <v>8</v>
      </c>
      <c r="D4420" s="7" t="n">
        <v>1662</v>
      </c>
      <c r="E4420" s="7" t="n">
        <v>0</v>
      </c>
      <c r="F4420" s="7" t="s">
        <v>292</v>
      </c>
      <c r="G4420" s="7" t="s">
        <v>293</v>
      </c>
      <c r="H4420" s="7" t="s">
        <v>289</v>
      </c>
      <c r="I4420" s="7" t="s">
        <v>332</v>
      </c>
      <c r="J4420" s="7" t="s">
        <v>14</v>
      </c>
      <c r="K4420" s="7" t="s">
        <v>14</v>
      </c>
      <c r="L4420" s="7" t="s">
        <v>14</v>
      </c>
      <c r="M4420" s="7" t="s">
        <v>14</v>
      </c>
      <c r="N4420" s="7" t="s">
        <v>14</v>
      </c>
      <c r="O4420" s="7" t="s">
        <v>14</v>
      </c>
      <c r="P4420" s="7" t="s">
        <v>14</v>
      </c>
      <c r="Q4420" s="7" t="s">
        <v>14</v>
      </c>
      <c r="R4420" s="7" t="s">
        <v>14</v>
      </c>
      <c r="S4420" s="7" t="s">
        <v>14</v>
      </c>
      <c r="T4420" s="7" t="s">
        <v>14</v>
      </c>
      <c r="U4420" s="7" t="s">
        <v>14</v>
      </c>
    </row>
    <row r="4421" spans="1:21">
      <c r="A4421" t="s">
        <v>4</v>
      </c>
      <c r="B4421" s="4" t="s">
        <v>5</v>
      </c>
      <c r="C4421" s="4" t="s">
        <v>7</v>
      </c>
      <c r="D4421" s="4" t="s">
        <v>11</v>
      </c>
      <c r="E4421" s="4" t="s">
        <v>7</v>
      </c>
      <c r="F4421" s="4" t="s">
        <v>8</v>
      </c>
      <c r="G4421" s="4" t="s">
        <v>8</v>
      </c>
      <c r="H4421" s="4" t="s">
        <v>8</v>
      </c>
      <c r="I4421" s="4" t="s">
        <v>8</v>
      </c>
      <c r="J4421" s="4" t="s">
        <v>8</v>
      </c>
      <c r="K4421" s="4" t="s">
        <v>8</v>
      </c>
      <c r="L4421" s="4" t="s">
        <v>8</v>
      </c>
      <c r="M4421" s="4" t="s">
        <v>8</v>
      </c>
      <c r="N4421" s="4" t="s">
        <v>8</v>
      </c>
      <c r="O4421" s="4" t="s">
        <v>8</v>
      </c>
      <c r="P4421" s="4" t="s">
        <v>8</v>
      </c>
      <c r="Q4421" s="4" t="s">
        <v>8</v>
      </c>
      <c r="R4421" s="4" t="s">
        <v>8</v>
      </c>
      <c r="S4421" s="4" t="s">
        <v>8</v>
      </c>
      <c r="T4421" s="4" t="s">
        <v>8</v>
      </c>
      <c r="U4421" s="4" t="s">
        <v>8</v>
      </c>
    </row>
    <row r="4422" spans="1:21">
      <c r="A4422" t="n">
        <v>40265</v>
      </c>
      <c r="B4422" s="32" t="n">
        <v>36</v>
      </c>
      <c r="C4422" s="7" t="n">
        <v>8</v>
      </c>
      <c r="D4422" s="7" t="n">
        <v>1663</v>
      </c>
      <c r="E4422" s="7" t="n">
        <v>0</v>
      </c>
      <c r="F4422" s="7" t="s">
        <v>292</v>
      </c>
      <c r="G4422" s="7" t="s">
        <v>293</v>
      </c>
      <c r="H4422" s="7" t="s">
        <v>289</v>
      </c>
      <c r="I4422" s="7" t="s">
        <v>332</v>
      </c>
      <c r="J4422" s="7" t="s">
        <v>14</v>
      </c>
      <c r="K4422" s="7" t="s">
        <v>14</v>
      </c>
      <c r="L4422" s="7" t="s">
        <v>14</v>
      </c>
      <c r="M4422" s="7" t="s">
        <v>14</v>
      </c>
      <c r="N4422" s="7" t="s">
        <v>14</v>
      </c>
      <c r="O4422" s="7" t="s">
        <v>14</v>
      </c>
      <c r="P4422" s="7" t="s">
        <v>14</v>
      </c>
      <c r="Q4422" s="7" t="s">
        <v>14</v>
      </c>
      <c r="R4422" s="7" t="s">
        <v>14</v>
      </c>
      <c r="S4422" s="7" t="s">
        <v>14</v>
      </c>
      <c r="T4422" s="7" t="s">
        <v>14</v>
      </c>
      <c r="U4422" s="7" t="s">
        <v>14</v>
      </c>
    </row>
    <row r="4423" spans="1:21">
      <c r="A4423" t="s">
        <v>4</v>
      </c>
      <c r="B4423" s="4" t="s">
        <v>5</v>
      </c>
      <c r="C4423" s="4" t="s">
        <v>7</v>
      </c>
      <c r="D4423" s="4" t="s">
        <v>11</v>
      </c>
      <c r="E4423" s="4" t="s">
        <v>7</v>
      </c>
      <c r="F4423" s="4" t="s">
        <v>8</v>
      </c>
      <c r="G4423" s="4" t="s">
        <v>8</v>
      </c>
      <c r="H4423" s="4" t="s">
        <v>8</v>
      </c>
      <c r="I4423" s="4" t="s">
        <v>8</v>
      </c>
      <c r="J4423" s="4" t="s">
        <v>8</v>
      </c>
      <c r="K4423" s="4" t="s">
        <v>8</v>
      </c>
      <c r="L4423" s="4" t="s">
        <v>8</v>
      </c>
      <c r="M4423" s="4" t="s">
        <v>8</v>
      </c>
      <c r="N4423" s="4" t="s">
        <v>8</v>
      </c>
      <c r="O4423" s="4" t="s">
        <v>8</v>
      </c>
      <c r="P4423" s="4" t="s">
        <v>8</v>
      </c>
      <c r="Q4423" s="4" t="s">
        <v>8</v>
      </c>
      <c r="R4423" s="4" t="s">
        <v>8</v>
      </c>
      <c r="S4423" s="4" t="s">
        <v>8</v>
      </c>
      <c r="T4423" s="4" t="s">
        <v>8</v>
      </c>
      <c r="U4423" s="4" t="s">
        <v>8</v>
      </c>
    </row>
    <row r="4424" spans="1:21">
      <c r="A4424" t="n">
        <v>40326</v>
      </c>
      <c r="B4424" s="32" t="n">
        <v>36</v>
      </c>
      <c r="C4424" s="7" t="n">
        <v>8</v>
      </c>
      <c r="D4424" s="7" t="n">
        <v>1664</v>
      </c>
      <c r="E4424" s="7" t="n">
        <v>0</v>
      </c>
      <c r="F4424" s="7" t="s">
        <v>292</v>
      </c>
      <c r="G4424" s="7" t="s">
        <v>293</v>
      </c>
      <c r="H4424" s="7" t="s">
        <v>289</v>
      </c>
      <c r="I4424" s="7" t="s">
        <v>332</v>
      </c>
      <c r="J4424" s="7" t="s">
        <v>14</v>
      </c>
      <c r="K4424" s="7" t="s">
        <v>14</v>
      </c>
      <c r="L4424" s="7" t="s">
        <v>14</v>
      </c>
      <c r="M4424" s="7" t="s">
        <v>14</v>
      </c>
      <c r="N4424" s="7" t="s">
        <v>14</v>
      </c>
      <c r="O4424" s="7" t="s">
        <v>14</v>
      </c>
      <c r="P4424" s="7" t="s">
        <v>14</v>
      </c>
      <c r="Q4424" s="7" t="s">
        <v>14</v>
      </c>
      <c r="R4424" s="7" t="s">
        <v>14</v>
      </c>
      <c r="S4424" s="7" t="s">
        <v>14</v>
      </c>
      <c r="T4424" s="7" t="s">
        <v>14</v>
      </c>
      <c r="U4424" s="7" t="s">
        <v>14</v>
      </c>
    </row>
    <row r="4425" spans="1:21">
      <c r="A4425" t="s">
        <v>4</v>
      </c>
      <c r="B4425" s="4" t="s">
        <v>5</v>
      </c>
      <c r="C4425" s="4" t="s">
        <v>7</v>
      </c>
      <c r="D4425" s="4" t="s">
        <v>11</v>
      </c>
      <c r="E4425" s="4" t="s">
        <v>7</v>
      </c>
      <c r="F4425" s="4" t="s">
        <v>8</v>
      </c>
      <c r="G4425" s="4" t="s">
        <v>8</v>
      </c>
      <c r="H4425" s="4" t="s">
        <v>8</v>
      </c>
      <c r="I4425" s="4" t="s">
        <v>8</v>
      </c>
      <c r="J4425" s="4" t="s">
        <v>8</v>
      </c>
      <c r="K4425" s="4" t="s">
        <v>8</v>
      </c>
      <c r="L4425" s="4" t="s">
        <v>8</v>
      </c>
      <c r="M4425" s="4" t="s">
        <v>8</v>
      </c>
      <c r="N4425" s="4" t="s">
        <v>8</v>
      </c>
      <c r="O4425" s="4" t="s">
        <v>8</v>
      </c>
      <c r="P4425" s="4" t="s">
        <v>8</v>
      </c>
      <c r="Q4425" s="4" t="s">
        <v>8</v>
      </c>
      <c r="R4425" s="4" t="s">
        <v>8</v>
      </c>
      <c r="S4425" s="4" t="s">
        <v>8</v>
      </c>
      <c r="T4425" s="4" t="s">
        <v>8</v>
      </c>
      <c r="U4425" s="4" t="s">
        <v>8</v>
      </c>
    </row>
    <row r="4426" spans="1:21">
      <c r="A4426" t="n">
        <v>40387</v>
      </c>
      <c r="B4426" s="32" t="n">
        <v>36</v>
      </c>
      <c r="C4426" s="7" t="n">
        <v>8</v>
      </c>
      <c r="D4426" s="7" t="n">
        <v>1665</v>
      </c>
      <c r="E4426" s="7" t="n">
        <v>0</v>
      </c>
      <c r="F4426" s="7" t="s">
        <v>292</v>
      </c>
      <c r="G4426" s="7" t="s">
        <v>293</v>
      </c>
      <c r="H4426" s="7" t="s">
        <v>289</v>
      </c>
      <c r="I4426" s="7" t="s">
        <v>332</v>
      </c>
      <c r="J4426" s="7" t="s">
        <v>14</v>
      </c>
      <c r="K4426" s="7" t="s">
        <v>14</v>
      </c>
      <c r="L4426" s="7" t="s">
        <v>14</v>
      </c>
      <c r="M4426" s="7" t="s">
        <v>14</v>
      </c>
      <c r="N4426" s="7" t="s">
        <v>14</v>
      </c>
      <c r="O4426" s="7" t="s">
        <v>14</v>
      </c>
      <c r="P4426" s="7" t="s">
        <v>14</v>
      </c>
      <c r="Q4426" s="7" t="s">
        <v>14</v>
      </c>
      <c r="R4426" s="7" t="s">
        <v>14</v>
      </c>
      <c r="S4426" s="7" t="s">
        <v>14</v>
      </c>
      <c r="T4426" s="7" t="s">
        <v>14</v>
      </c>
      <c r="U4426" s="7" t="s">
        <v>14</v>
      </c>
    </row>
    <row r="4427" spans="1:21">
      <c r="A4427" t="s">
        <v>4</v>
      </c>
      <c r="B4427" s="4" t="s">
        <v>5</v>
      </c>
      <c r="C4427" s="4" t="s">
        <v>11</v>
      </c>
      <c r="D4427" s="4" t="s">
        <v>7</v>
      </c>
      <c r="E4427" s="4" t="s">
        <v>8</v>
      </c>
      <c r="F4427" s="4" t="s">
        <v>12</v>
      </c>
      <c r="G4427" s="4" t="s">
        <v>12</v>
      </c>
      <c r="H4427" s="4" t="s">
        <v>12</v>
      </c>
    </row>
    <row r="4428" spans="1:21">
      <c r="A4428" t="n">
        <v>40448</v>
      </c>
      <c r="B4428" s="29" t="n">
        <v>48</v>
      </c>
      <c r="C4428" s="7" t="n">
        <v>1665</v>
      </c>
      <c r="D4428" s="7" t="n">
        <v>0</v>
      </c>
      <c r="E4428" s="7" t="s">
        <v>306</v>
      </c>
      <c r="F4428" s="7" t="n">
        <v>-1</v>
      </c>
      <c r="G4428" s="7" t="n">
        <v>1</v>
      </c>
      <c r="H4428" s="7" t="n">
        <v>0</v>
      </c>
    </row>
    <row r="4429" spans="1:21">
      <c r="A4429" t="s">
        <v>4</v>
      </c>
      <c r="B4429" s="4" t="s">
        <v>5</v>
      </c>
      <c r="C4429" s="4" t="s">
        <v>11</v>
      </c>
      <c r="D4429" s="4" t="s">
        <v>7</v>
      </c>
      <c r="E4429" s="4" t="s">
        <v>8</v>
      </c>
      <c r="F4429" s="4" t="s">
        <v>12</v>
      </c>
      <c r="G4429" s="4" t="s">
        <v>12</v>
      </c>
      <c r="H4429" s="4" t="s">
        <v>12</v>
      </c>
    </row>
    <row r="4430" spans="1:21">
      <c r="A4430" t="n">
        <v>40476</v>
      </c>
      <c r="B4430" s="29" t="n">
        <v>48</v>
      </c>
      <c r="C4430" s="7" t="n">
        <v>1665</v>
      </c>
      <c r="D4430" s="7" t="n">
        <v>0</v>
      </c>
      <c r="E4430" s="7" t="s">
        <v>307</v>
      </c>
      <c r="F4430" s="7" t="n">
        <v>-1</v>
      </c>
      <c r="G4430" s="7" t="n">
        <v>1</v>
      </c>
      <c r="H4430" s="7" t="n">
        <v>0</v>
      </c>
    </row>
    <row r="4431" spans="1:21">
      <c r="A4431" t="s">
        <v>4</v>
      </c>
      <c r="B4431" s="4" t="s">
        <v>5</v>
      </c>
      <c r="C4431" s="4" t="s">
        <v>7</v>
      </c>
      <c r="D4431" s="4" t="s">
        <v>7</v>
      </c>
      <c r="E4431" s="4" t="s">
        <v>7</v>
      </c>
      <c r="F4431" s="4" t="s">
        <v>7</v>
      </c>
    </row>
    <row r="4432" spans="1:21">
      <c r="A4432" t="n">
        <v>40504</v>
      </c>
      <c r="B4432" s="16" t="n">
        <v>14</v>
      </c>
      <c r="C4432" s="7" t="n">
        <v>0</v>
      </c>
      <c r="D4432" s="7" t="n">
        <v>64</v>
      </c>
      <c r="E4432" s="7" t="n">
        <v>0</v>
      </c>
      <c r="F4432" s="7" t="n">
        <v>0</v>
      </c>
    </row>
    <row r="4433" spans="1:21">
      <c r="A4433" t="s">
        <v>4</v>
      </c>
      <c r="B4433" s="4" t="s">
        <v>5</v>
      </c>
      <c r="C4433" s="4" t="s">
        <v>11</v>
      </c>
      <c r="D4433" s="4" t="s">
        <v>7</v>
      </c>
      <c r="E4433" s="4" t="s">
        <v>7</v>
      </c>
      <c r="F4433" s="4" t="s">
        <v>8</v>
      </c>
    </row>
    <row r="4434" spans="1:21">
      <c r="A4434" t="n">
        <v>40509</v>
      </c>
      <c r="B4434" s="19" t="n">
        <v>47</v>
      </c>
      <c r="C4434" s="7" t="n">
        <v>86</v>
      </c>
      <c r="D4434" s="7" t="n">
        <v>0</v>
      </c>
      <c r="E4434" s="7" t="n">
        <v>0</v>
      </c>
      <c r="F4434" s="7" t="s">
        <v>174</v>
      </c>
    </row>
    <row r="4435" spans="1:21">
      <c r="A4435" t="s">
        <v>4</v>
      </c>
      <c r="B4435" s="4" t="s">
        <v>5</v>
      </c>
      <c r="C4435" s="4" t="s">
        <v>11</v>
      </c>
      <c r="D4435" s="4" t="s">
        <v>7</v>
      </c>
      <c r="E4435" s="4" t="s">
        <v>7</v>
      </c>
      <c r="F4435" s="4" t="s">
        <v>8</v>
      </c>
    </row>
    <row r="4436" spans="1:21">
      <c r="A4436" t="n">
        <v>40530</v>
      </c>
      <c r="B4436" s="19" t="n">
        <v>47</v>
      </c>
      <c r="C4436" s="7" t="n">
        <v>83</v>
      </c>
      <c r="D4436" s="7" t="n">
        <v>0</v>
      </c>
      <c r="E4436" s="7" t="n">
        <v>0</v>
      </c>
      <c r="F4436" s="7" t="s">
        <v>176</v>
      </c>
    </row>
    <row r="4437" spans="1:21">
      <c r="A4437" t="s">
        <v>4</v>
      </c>
      <c r="B4437" s="4" t="s">
        <v>5</v>
      </c>
      <c r="C4437" s="4" t="s">
        <v>11</v>
      </c>
      <c r="D4437" s="4" t="s">
        <v>7</v>
      </c>
      <c r="E4437" s="4" t="s">
        <v>7</v>
      </c>
      <c r="F4437" s="4" t="s">
        <v>8</v>
      </c>
    </row>
    <row r="4438" spans="1:21">
      <c r="A4438" t="n">
        <v>40552</v>
      </c>
      <c r="B4438" s="19" t="n">
        <v>47</v>
      </c>
      <c r="C4438" s="7" t="n">
        <v>7006</v>
      </c>
      <c r="D4438" s="7" t="n">
        <v>0</v>
      </c>
      <c r="E4438" s="7" t="n">
        <v>0</v>
      </c>
      <c r="F4438" s="7" t="s">
        <v>176</v>
      </c>
    </row>
    <row r="4439" spans="1:21">
      <c r="A4439" t="s">
        <v>4</v>
      </c>
      <c r="B4439" s="4" t="s">
        <v>5</v>
      </c>
      <c r="C4439" s="4" t="s">
        <v>11</v>
      </c>
      <c r="D4439" s="4" t="s">
        <v>7</v>
      </c>
      <c r="E4439" s="4" t="s">
        <v>7</v>
      </c>
      <c r="F4439" s="4" t="s">
        <v>8</v>
      </c>
    </row>
    <row r="4440" spans="1:21">
      <c r="A4440" t="n">
        <v>40574</v>
      </c>
      <c r="B4440" s="19" t="n">
        <v>47</v>
      </c>
      <c r="C4440" s="7" t="n">
        <v>82</v>
      </c>
      <c r="D4440" s="7" t="n">
        <v>0</v>
      </c>
      <c r="E4440" s="7" t="n">
        <v>0</v>
      </c>
      <c r="F4440" s="7" t="s">
        <v>176</v>
      </c>
    </row>
    <row r="4441" spans="1:21">
      <c r="A4441" t="s">
        <v>4</v>
      </c>
      <c r="B4441" s="4" t="s">
        <v>5</v>
      </c>
      <c r="C4441" s="4" t="s">
        <v>11</v>
      </c>
      <c r="D4441" s="4" t="s">
        <v>7</v>
      </c>
      <c r="E4441" s="4" t="s">
        <v>8</v>
      </c>
      <c r="F4441" s="4" t="s">
        <v>12</v>
      </c>
      <c r="G4441" s="4" t="s">
        <v>12</v>
      </c>
      <c r="H4441" s="4" t="s">
        <v>12</v>
      </c>
    </row>
    <row r="4442" spans="1:21">
      <c r="A4442" t="n">
        <v>40596</v>
      </c>
      <c r="B4442" s="29" t="n">
        <v>48</v>
      </c>
      <c r="C4442" s="7" t="n">
        <v>86</v>
      </c>
      <c r="D4442" s="7" t="n">
        <v>0</v>
      </c>
      <c r="E4442" s="7" t="s">
        <v>124</v>
      </c>
      <c r="F4442" s="7" t="n">
        <v>-1</v>
      </c>
      <c r="G4442" s="7" t="n">
        <v>1</v>
      </c>
      <c r="H4442" s="7" t="n">
        <v>0</v>
      </c>
    </row>
    <row r="4443" spans="1:21">
      <c r="A4443" t="s">
        <v>4</v>
      </c>
      <c r="B4443" s="4" t="s">
        <v>5</v>
      </c>
      <c r="C4443" s="4" t="s">
        <v>11</v>
      </c>
      <c r="D4443" s="4" t="s">
        <v>7</v>
      </c>
      <c r="E4443" s="4" t="s">
        <v>8</v>
      </c>
      <c r="F4443" s="4" t="s">
        <v>12</v>
      </c>
      <c r="G4443" s="4" t="s">
        <v>12</v>
      </c>
      <c r="H4443" s="4" t="s">
        <v>12</v>
      </c>
    </row>
    <row r="4444" spans="1:21">
      <c r="A4444" t="n">
        <v>40622</v>
      </c>
      <c r="B4444" s="29" t="n">
        <v>48</v>
      </c>
      <c r="C4444" s="7" t="n">
        <v>83</v>
      </c>
      <c r="D4444" s="7" t="n">
        <v>0</v>
      </c>
      <c r="E4444" s="7" t="s">
        <v>126</v>
      </c>
      <c r="F4444" s="7" t="n">
        <v>-1</v>
      </c>
      <c r="G4444" s="7" t="n">
        <v>1</v>
      </c>
      <c r="H4444" s="7" t="n">
        <v>0</v>
      </c>
    </row>
    <row r="4445" spans="1:21">
      <c r="A4445" t="s">
        <v>4</v>
      </c>
      <c r="B4445" s="4" t="s">
        <v>5</v>
      </c>
      <c r="C4445" s="4" t="s">
        <v>11</v>
      </c>
      <c r="D4445" s="4" t="s">
        <v>7</v>
      </c>
      <c r="E4445" s="4" t="s">
        <v>8</v>
      </c>
      <c r="F4445" s="4" t="s">
        <v>12</v>
      </c>
      <c r="G4445" s="4" t="s">
        <v>12</v>
      </c>
      <c r="H4445" s="4" t="s">
        <v>12</v>
      </c>
    </row>
    <row r="4446" spans="1:21">
      <c r="A4446" t="n">
        <v>40648</v>
      </c>
      <c r="B4446" s="29" t="n">
        <v>48</v>
      </c>
      <c r="C4446" s="7" t="n">
        <v>30</v>
      </c>
      <c r="D4446" s="7" t="n">
        <v>0</v>
      </c>
      <c r="E4446" s="7" t="s">
        <v>331</v>
      </c>
      <c r="F4446" s="7" t="n">
        <v>-1</v>
      </c>
      <c r="G4446" s="7" t="n">
        <v>1</v>
      </c>
      <c r="H4446" s="7" t="n">
        <v>0</v>
      </c>
    </row>
    <row r="4447" spans="1:21">
      <c r="A4447" t="s">
        <v>4</v>
      </c>
      <c r="B4447" s="4" t="s">
        <v>5</v>
      </c>
      <c r="C4447" s="4" t="s">
        <v>11</v>
      </c>
      <c r="D4447" s="4" t="s">
        <v>7</v>
      </c>
      <c r="E4447" s="4" t="s">
        <v>8</v>
      </c>
      <c r="F4447" s="4" t="s">
        <v>12</v>
      </c>
      <c r="G4447" s="4" t="s">
        <v>12</v>
      </c>
      <c r="H4447" s="4" t="s">
        <v>12</v>
      </c>
    </row>
    <row r="4448" spans="1:21">
      <c r="A4448" t="n">
        <v>40674</v>
      </c>
      <c r="B4448" s="29" t="n">
        <v>48</v>
      </c>
      <c r="C4448" s="7" t="n">
        <v>89</v>
      </c>
      <c r="D4448" s="7" t="n">
        <v>0</v>
      </c>
      <c r="E4448" s="7" t="s">
        <v>331</v>
      </c>
      <c r="F4448" s="7" t="n">
        <v>-1</v>
      </c>
      <c r="G4448" s="7" t="n">
        <v>1</v>
      </c>
      <c r="H4448" s="7" t="n">
        <v>0</v>
      </c>
    </row>
    <row r="4449" spans="1:8">
      <c r="A4449" t="s">
        <v>4</v>
      </c>
      <c r="B4449" s="4" t="s">
        <v>5</v>
      </c>
      <c r="C4449" s="4" t="s">
        <v>11</v>
      </c>
      <c r="D4449" s="4" t="s">
        <v>7</v>
      </c>
      <c r="E4449" s="4" t="s">
        <v>8</v>
      </c>
      <c r="F4449" s="4" t="s">
        <v>12</v>
      </c>
      <c r="G4449" s="4" t="s">
        <v>12</v>
      </c>
      <c r="H4449" s="4" t="s">
        <v>12</v>
      </c>
    </row>
    <row r="4450" spans="1:8">
      <c r="A4450" t="n">
        <v>40700</v>
      </c>
      <c r="B4450" s="29" t="n">
        <v>48</v>
      </c>
      <c r="C4450" s="7" t="n">
        <v>100</v>
      </c>
      <c r="D4450" s="7" t="n">
        <v>0</v>
      </c>
      <c r="E4450" s="7" t="s">
        <v>153</v>
      </c>
      <c r="F4450" s="7" t="n">
        <v>-1</v>
      </c>
      <c r="G4450" s="7" t="n">
        <v>1</v>
      </c>
      <c r="H4450" s="7" t="n">
        <v>0</v>
      </c>
    </row>
    <row r="4451" spans="1:8">
      <c r="A4451" t="s">
        <v>4</v>
      </c>
      <c r="B4451" s="4" t="s">
        <v>5</v>
      </c>
      <c r="C4451" s="4" t="s">
        <v>11</v>
      </c>
      <c r="D4451" s="4" t="s">
        <v>7</v>
      </c>
      <c r="E4451" s="4" t="s">
        <v>8</v>
      </c>
      <c r="F4451" s="4" t="s">
        <v>12</v>
      </c>
      <c r="G4451" s="4" t="s">
        <v>12</v>
      </c>
      <c r="H4451" s="4" t="s">
        <v>12</v>
      </c>
    </row>
    <row r="4452" spans="1:8">
      <c r="A4452" t="n">
        <v>40729</v>
      </c>
      <c r="B4452" s="29" t="n">
        <v>48</v>
      </c>
      <c r="C4452" s="7" t="n">
        <v>100</v>
      </c>
      <c r="D4452" s="7" t="n">
        <v>0</v>
      </c>
      <c r="E4452" s="7" t="s">
        <v>176</v>
      </c>
      <c r="F4452" s="7" t="n">
        <v>-1</v>
      </c>
      <c r="G4452" s="7" t="n">
        <v>1</v>
      </c>
      <c r="H4452" s="7" t="n">
        <v>0</v>
      </c>
    </row>
    <row r="4453" spans="1:8">
      <c r="A4453" t="s">
        <v>4</v>
      </c>
      <c r="B4453" s="4" t="s">
        <v>5</v>
      </c>
      <c r="C4453" s="4" t="s">
        <v>11</v>
      </c>
      <c r="D4453" s="4" t="s">
        <v>7</v>
      </c>
      <c r="E4453" s="4" t="s">
        <v>8</v>
      </c>
      <c r="F4453" s="4" t="s">
        <v>12</v>
      </c>
      <c r="G4453" s="4" t="s">
        <v>12</v>
      </c>
      <c r="H4453" s="4" t="s">
        <v>12</v>
      </c>
    </row>
    <row r="4454" spans="1:8">
      <c r="A4454" t="n">
        <v>40762</v>
      </c>
      <c r="B4454" s="29" t="n">
        <v>48</v>
      </c>
      <c r="C4454" s="7" t="n">
        <v>88</v>
      </c>
      <c r="D4454" s="7" t="n">
        <v>0</v>
      </c>
      <c r="E4454" s="7" t="s">
        <v>331</v>
      </c>
      <c r="F4454" s="7" t="n">
        <v>-1</v>
      </c>
      <c r="G4454" s="7" t="n">
        <v>1</v>
      </c>
      <c r="H4454" s="7" t="n">
        <v>0</v>
      </c>
    </row>
    <row r="4455" spans="1:8">
      <c r="A4455" t="s">
        <v>4</v>
      </c>
      <c r="B4455" s="4" t="s">
        <v>5</v>
      </c>
      <c r="C4455" s="4" t="s">
        <v>11</v>
      </c>
      <c r="D4455" s="4" t="s">
        <v>7</v>
      </c>
      <c r="E4455" s="4" t="s">
        <v>8</v>
      </c>
      <c r="F4455" s="4" t="s">
        <v>12</v>
      </c>
      <c r="G4455" s="4" t="s">
        <v>12</v>
      </c>
      <c r="H4455" s="4" t="s">
        <v>12</v>
      </c>
    </row>
    <row r="4456" spans="1:8">
      <c r="A4456" t="n">
        <v>40788</v>
      </c>
      <c r="B4456" s="29" t="n">
        <v>48</v>
      </c>
      <c r="C4456" s="7" t="n">
        <v>101</v>
      </c>
      <c r="D4456" s="7" t="n">
        <v>0</v>
      </c>
      <c r="E4456" s="7" t="s">
        <v>331</v>
      </c>
      <c r="F4456" s="7" t="n">
        <v>-1</v>
      </c>
      <c r="G4456" s="7" t="n">
        <v>1</v>
      </c>
      <c r="H4456" s="7" t="n">
        <v>0</v>
      </c>
    </row>
    <row r="4457" spans="1:8">
      <c r="A4457" t="s">
        <v>4</v>
      </c>
      <c r="B4457" s="4" t="s">
        <v>5</v>
      </c>
      <c r="C4457" s="4" t="s">
        <v>11</v>
      </c>
      <c r="D4457" s="4" t="s">
        <v>7</v>
      </c>
      <c r="E4457" s="4" t="s">
        <v>8</v>
      </c>
      <c r="F4457" s="4" t="s">
        <v>12</v>
      </c>
      <c r="G4457" s="4" t="s">
        <v>12</v>
      </c>
      <c r="H4457" s="4" t="s">
        <v>12</v>
      </c>
    </row>
    <row r="4458" spans="1:8">
      <c r="A4458" t="n">
        <v>40814</v>
      </c>
      <c r="B4458" s="29" t="n">
        <v>48</v>
      </c>
      <c r="C4458" s="7" t="n">
        <v>95</v>
      </c>
      <c r="D4458" s="7" t="n">
        <v>0</v>
      </c>
      <c r="E4458" s="7" t="s">
        <v>331</v>
      </c>
      <c r="F4458" s="7" t="n">
        <v>-1</v>
      </c>
      <c r="G4458" s="7" t="n">
        <v>1</v>
      </c>
      <c r="H4458" s="7" t="n">
        <v>0</v>
      </c>
    </row>
    <row r="4459" spans="1:8">
      <c r="A4459" t="s">
        <v>4</v>
      </c>
      <c r="B4459" s="4" t="s">
        <v>5</v>
      </c>
      <c r="C4459" s="4" t="s">
        <v>11</v>
      </c>
      <c r="D4459" s="4" t="s">
        <v>7</v>
      </c>
      <c r="E4459" s="4" t="s">
        <v>8</v>
      </c>
      <c r="F4459" s="4" t="s">
        <v>12</v>
      </c>
      <c r="G4459" s="4" t="s">
        <v>12</v>
      </c>
      <c r="H4459" s="4" t="s">
        <v>12</v>
      </c>
    </row>
    <row r="4460" spans="1:8">
      <c r="A4460" t="n">
        <v>40840</v>
      </c>
      <c r="B4460" s="29" t="n">
        <v>48</v>
      </c>
      <c r="C4460" s="7" t="n">
        <v>118</v>
      </c>
      <c r="D4460" s="7" t="n">
        <v>0</v>
      </c>
      <c r="E4460" s="7" t="s">
        <v>331</v>
      </c>
      <c r="F4460" s="7" t="n">
        <v>-1</v>
      </c>
      <c r="G4460" s="7" t="n">
        <v>1</v>
      </c>
      <c r="H4460" s="7" t="n">
        <v>0</v>
      </c>
    </row>
    <row r="4461" spans="1:8">
      <c r="A4461" t="s">
        <v>4</v>
      </c>
      <c r="B4461" s="4" t="s">
        <v>5</v>
      </c>
      <c r="C4461" s="4" t="s">
        <v>11</v>
      </c>
      <c r="D4461" s="4" t="s">
        <v>7</v>
      </c>
      <c r="E4461" s="4" t="s">
        <v>8</v>
      </c>
      <c r="F4461" s="4" t="s">
        <v>12</v>
      </c>
      <c r="G4461" s="4" t="s">
        <v>12</v>
      </c>
      <c r="H4461" s="4" t="s">
        <v>12</v>
      </c>
    </row>
    <row r="4462" spans="1:8">
      <c r="A4462" t="n">
        <v>40866</v>
      </c>
      <c r="B4462" s="29" t="n">
        <v>48</v>
      </c>
      <c r="C4462" s="7" t="n">
        <v>110</v>
      </c>
      <c r="D4462" s="7" t="n">
        <v>0</v>
      </c>
      <c r="E4462" s="7" t="s">
        <v>331</v>
      </c>
      <c r="F4462" s="7" t="n">
        <v>-1</v>
      </c>
      <c r="G4462" s="7" t="n">
        <v>1</v>
      </c>
      <c r="H4462" s="7" t="n">
        <v>0</v>
      </c>
    </row>
    <row r="4463" spans="1:8">
      <c r="A4463" t="s">
        <v>4</v>
      </c>
      <c r="B4463" s="4" t="s">
        <v>5</v>
      </c>
      <c r="C4463" s="4" t="s">
        <v>11</v>
      </c>
      <c r="D4463" s="4" t="s">
        <v>7</v>
      </c>
      <c r="E4463" s="4" t="s">
        <v>8</v>
      </c>
      <c r="F4463" s="4" t="s">
        <v>12</v>
      </c>
      <c r="G4463" s="4" t="s">
        <v>12</v>
      </c>
      <c r="H4463" s="4" t="s">
        <v>12</v>
      </c>
    </row>
    <row r="4464" spans="1:8">
      <c r="A4464" t="n">
        <v>40892</v>
      </c>
      <c r="B4464" s="29" t="n">
        <v>48</v>
      </c>
      <c r="C4464" s="7" t="n">
        <v>119</v>
      </c>
      <c r="D4464" s="7" t="n">
        <v>0</v>
      </c>
      <c r="E4464" s="7" t="s">
        <v>331</v>
      </c>
      <c r="F4464" s="7" t="n">
        <v>-1</v>
      </c>
      <c r="G4464" s="7" t="n">
        <v>1</v>
      </c>
      <c r="H4464" s="7" t="n">
        <v>0</v>
      </c>
    </row>
    <row r="4465" spans="1:8">
      <c r="A4465" t="s">
        <v>4</v>
      </c>
      <c r="B4465" s="4" t="s">
        <v>5</v>
      </c>
      <c r="C4465" s="4" t="s">
        <v>11</v>
      </c>
      <c r="D4465" s="4" t="s">
        <v>7</v>
      </c>
      <c r="E4465" s="4" t="s">
        <v>8</v>
      </c>
      <c r="F4465" s="4" t="s">
        <v>12</v>
      </c>
      <c r="G4465" s="4" t="s">
        <v>12</v>
      </c>
      <c r="H4465" s="4" t="s">
        <v>12</v>
      </c>
    </row>
    <row r="4466" spans="1:8">
      <c r="A4466" t="n">
        <v>40918</v>
      </c>
      <c r="B4466" s="29" t="n">
        <v>48</v>
      </c>
      <c r="C4466" s="7" t="n">
        <v>92</v>
      </c>
      <c r="D4466" s="7" t="n">
        <v>0</v>
      </c>
      <c r="E4466" s="7" t="s">
        <v>124</v>
      </c>
      <c r="F4466" s="7" t="n">
        <v>-1</v>
      </c>
      <c r="G4466" s="7" t="n">
        <v>1</v>
      </c>
      <c r="H4466" s="7" t="n">
        <v>0</v>
      </c>
    </row>
    <row r="4467" spans="1:8">
      <c r="A4467" t="s">
        <v>4</v>
      </c>
      <c r="B4467" s="4" t="s">
        <v>5</v>
      </c>
      <c r="C4467" s="4" t="s">
        <v>11</v>
      </c>
      <c r="D4467" s="4" t="s">
        <v>7</v>
      </c>
      <c r="E4467" s="4" t="s">
        <v>8</v>
      </c>
      <c r="F4467" s="4" t="s">
        <v>12</v>
      </c>
      <c r="G4467" s="4" t="s">
        <v>12</v>
      </c>
      <c r="H4467" s="4" t="s">
        <v>12</v>
      </c>
    </row>
    <row r="4468" spans="1:8">
      <c r="A4468" t="n">
        <v>40944</v>
      </c>
      <c r="B4468" s="29" t="n">
        <v>48</v>
      </c>
      <c r="C4468" s="7" t="n">
        <v>92</v>
      </c>
      <c r="D4468" s="7" t="n">
        <v>0</v>
      </c>
      <c r="E4468" s="7" t="s">
        <v>174</v>
      </c>
      <c r="F4468" s="7" t="n">
        <v>-1</v>
      </c>
      <c r="G4468" s="7" t="n">
        <v>1</v>
      </c>
      <c r="H4468" s="7" t="n">
        <v>0</v>
      </c>
    </row>
    <row r="4469" spans="1:8">
      <c r="A4469" t="s">
        <v>4</v>
      </c>
      <c r="B4469" s="4" t="s">
        <v>5</v>
      </c>
      <c r="C4469" s="4" t="s">
        <v>11</v>
      </c>
      <c r="D4469" s="4" t="s">
        <v>7</v>
      </c>
      <c r="E4469" s="4" t="s">
        <v>8</v>
      </c>
      <c r="F4469" s="4" t="s">
        <v>12</v>
      </c>
      <c r="G4469" s="4" t="s">
        <v>12</v>
      </c>
      <c r="H4469" s="4" t="s">
        <v>12</v>
      </c>
    </row>
    <row r="4470" spans="1:8">
      <c r="A4470" t="n">
        <v>40976</v>
      </c>
      <c r="B4470" s="29" t="n">
        <v>48</v>
      </c>
      <c r="C4470" s="7" t="n">
        <v>120</v>
      </c>
      <c r="D4470" s="7" t="n">
        <v>0</v>
      </c>
      <c r="E4470" s="7" t="s">
        <v>331</v>
      </c>
      <c r="F4470" s="7" t="n">
        <v>-1</v>
      </c>
      <c r="G4470" s="7" t="n">
        <v>1</v>
      </c>
      <c r="H4470" s="7" t="n">
        <v>0</v>
      </c>
    </row>
    <row r="4471" spans="1:8">
      <c r="A4471" t="s">
        <v>4</v>
      </c>
      <c r="B4471" s="4" t="s">
        <v>5</v>
      </c>
      <c r="C4471" s="4" t="s">
        <v>11</v>
      </c>
      <c r="D4471" s="4" t="s">
        <v>7</v>
      </c>
      <c r="E4471" s="4" t="s">
        <v>8</v>
      </c>
      <c r="F4471" s="4" t="s">
        <v>12</v>
      </c>
      <c r="G4471" s="4" t="s">
        <v>12</v>
      </c>
      <c r="H4471" s="4" t="s">
        <v>12</v>
      </c>
    </row>
    <row r="4472" spans="1:8">
      <c r="A4472" t="n">
        <v>41002</v>
      </c>
      <c r="B4472" s="29" t="n">
        <v>48</v>
      </c>
      <c r="C4472" s="7" t="n">
        <v>110</v>
      </c>
      <c r="D4472" s="7" t="n">
        <v>0</v>
      </c>
      <c r="E4472" s="7" t="s">
        <v>177</v>
      </c>
      <c r="F4472" s="7" t="n">
        <v>-1</v>
      </c>
      <c r="G4472" s="7" t="n">
        <v>1</v>
      </c>
      <c r="H4472" s="7" t="n">
        <v>0</v>
      </c>
    </row>
    <row r="4473" spans="1:8">
      <c r="A4473" t="s">
        <v>4</v>
      </c>
      <c r="B4473" s="4" t="s">
        <v>5</v>
      </c>
      <c r="C4473" s="4" t="s">
        <v>11</v>
      </c>
      <c r="D4473" s="4" t="s">
        <v>7</v>
      </c>
      <c r="E4473" s="4" t="s">
        <v>8</v>
      </c>
      <c r="F4473" s="4" t="s">
        <v>12</v>
      </c>
      <c r="G4473" s="4" t="s">
        <v>12</v>
      </c>
      <c r="H4473" s="4" t="s">
        <v>12</v>
      </c>
    </row>
    <row r="4474" spans="1:8">
      <c r="A4474" t="n">
        <v>41034</v>
      </c>
      <c r="B4474" s="29" t="n">
        <v>48</v>
      </c>
      <c r="C4474" s="7" t="n">
        <v>119</v>
      </c>
      <c r="D4474" s="7" t="n">
        <v>0</v>
      </c>
      <c r="E4474" s="7" t="s">
        <v>177</v>
      </c>
      <c r="F4474" s="7" t="n">
        <v>-1</v>
      </c>
      <c r="G4474" s="7" t="n">
        <v>1</v>
      </c>
      <c r="H4474" s="7" t="n">
        <v>0</v>
      </c>
    </row>
    <row r="4475" spans="1:8">
      <c r="A4475" t="s">
        <v>4</v>
      </c>
      <c r="B4475" s="4" t="s">
        <v>5</v>
      </c>
      <c r="C4475" s="4" t="s">
        <v>11</v>
      </c>
      <c r="D4475" s="4" t="s">
        <v>7</v>
      </c>
      <c r="E4475" s="4" t="s">
        <v>8</v>
      </c>
      <c r="F4475" s="4" t="s">
        <v>12</v>
      </c>
      <c r="G4475" s="4" t="s">
        <v>12</v>
      </c>
      <c r="H4475" s="4" t="s">
        <v>12</v>
      </c>
    </row>
    <row r="4476" spans="1:8">
      <c r="A4476" t="n">
        <v>41066</v>
      </c>
      <c r="B4476" s="29" t="n">
        <v>48</v>
      </c>
      <c r="C4476" s="7" t="n">
        <v>119</v>
      </c>
      <c r="D4476" s="7" t="n">
        <v>0</v>
      </c>
      <c r="E4476" s="7" t="s">
        <v>166</v>
      </c>
      <c r="F4476" s="7" t="n">
        <v>-1</v>
      </c>
      <c r="G4476" s="7" t="n">
        <v>1</v>
      </c>
      <c r="H4476" s="7" t="n">
        <v>0</v>
      </c>
    </row>
    <row r="4477" spans="1:8">
      <c r="A4477" t="s">
        <v>4</v>
      </c>
      <c r="B4477" s="4" t="s">
        <v>5</v>
      </c>
      <c r="C4477" s="4" t="s">
        <v>11</v>
      </c>
      <c r="D4477" s="4" t="s">
        <v>7</v>
      </c>
      <c r="E4477" s="4" t="s">
        <v>8</v>
      </c>
      <c r="F4477" s="4" t="s">
        <v>12</v>
      </c>
      <c r="G4477" s="4" t="s">
        <v>12</v>
      </c>
      <c r="H4477" s="4" t="s">
        <v>12</v>
      </c>
    </row>
    <row r="4478" spans="1:8">
      <c r="A4478" t="n">
        <v>41092</v>
      </c>
      <c r="B4478" s="29" t="n">
        <v>48</v>
      </c>
      <c r="C4478" s="7" t="n">
        <v>92</v>
      </c>
      <c r="D4478" s="7" t="n">
        <v>0</v>
      </c>
      <c r="E4478" s="7" t="s">
        <v>157</v>
      </c>
      <c r="F4478" s="7" t="n">
        <v>-1</v>
      </c>
      <c r="G4478" s="7" t="n">
        <v>1</v>
      </c>
      <c r="H4478" s="7" t="n">
        <v>0</v>
      </c>
    </row>
    <row r="4479" spans="1:8">
      <c r="A4479" t="s">
        <v>4</v>
      </c>
      <c r="B4479" s="4" t="s">
        <v>5</v>
      </c>
      <c r="C4479" s="4" t="s">
        <v>11</v>
      </c>
      <c r="D4479" s="4" t="s">
        <v>7</v>
      </c>
      <c r="E4479" s="4" t="s">
        <v>8</v>
      </c>
      <c r="F4479" s="4" t="s">
        <v>12</v>
      </c>
      <c r="G4479" s="4" t="s">
        <v>12</v>
      </c>
      <c r="H4479" s="4" t="s">
        <v>12</v>
      </c>
    </row>
    <row r="4480" spans="1:8">
      <c r="A4480" t="n">
        <v>41119</v>
      </c>
      <c r="B4480" s="29" t="n">
        <v>48</v>
      </c>
      <c r="C4480" s="7" t="n">
        <v>82</v>
      </c>
      <c r="D4480" s="7" t="n">
        <v>0</v>
      </c>
      <c r="E4480" s="7" t="s">
        <v>333</v>
      </c>
      <c r="F4480" s="7" t="n">
        <v>-1</v>
      </c>
      <c r="G4480" s="7" t="n">
        <v>1</v>
      </c>
      <c r="H4480" s="7" t="n">
        <v>0</v>
      </c>
    </row>
    <row r="4481" spans="1:8">
      <c r="A4481" t="s">
        <v>4</v>
      </c>
      <c r="B4481" s="4" t="s">
        <v>5</v>
      </c>
      <c r="C4481" s="4" t="s">
        <v>11</v>
      </c>
      <c r="D4481" s="4" t="s">
        <v>7</v>
      </c>
      <c r="E4481" s="4" t="s">
        <v>8</v>
      </c>
      <c r="F4481" s="4" t="s">
        <v>12</v>
      </c>
      <c r="G4481" s="4" t="s">
        <v>12</v>
      </c>
      <c r="H4481" s="4" t="s">
        <v>12</v>
      </c>
    </row>
    <row r="4482" spans="1:8">
      <c r="A4482" t="n">
        <v>41151</v>
      </c>
      <c r="B4482" s="29" t="n">
        <v>48</v>
      </c>
      <c r="C4482" s="7" t="n">
        <v>7006</v>
      </c>
      <c r="D4482" s="7" t="n">
        <v>0</v>
      </c>
      <c r="E4482" s="7" t="s">
        <v>126</v>
      </c>
      <c r="F4482" s="7" t="n">
        <v>-1</v>
      </c>
      <c r="G4482" s="7" t="n">
        <v>1</v>
      </c>
      <c r="H4482" s="7" t="n">
        <v>0</v>
      </c>
    </row>
    <row r="4483" spans="1:8">
      <c r="A4483" t="s">
        <v>4</v>
      </c>
      <c r="B4483" s="4" t="s">
        <v>5</v>
      </c>
      <c r="C4483" s="4" t="s">
        <v>7</v>
      </c>
      <c r="D4483" s="4" t="s">
        <v>11</v>
      </c>
      <c r="E4483" s="4" t="s">
        <v>8</v>
      </c>
      <c r="F4483" s="4" t="s">
        <v>8</v>
      </c>
      <c r="G4483" s="4" t="s">
        <v>8</v>
      </c>
      <c r="H4483" s="4" t="s">
        <v>8</v>
      </c>
    </row>
    <row r="4484" spans="1:8">
      <c r="A4484" t="n">
        <v>41177</v>
      </c>
      <c r="B4484" s="30" t="n">
        <v>51</v>
      </c>
      <c r="C4484" s="7" t="n">
        <v>3</v>
      </c>
      <c r="D4484" s="7" t="n">
        <v>30</v>
      </c>
      <c r="E4484" s="7" t="s">
        <v>178</v>
      </c>
      <c r="F4484" s="7" t="s">
        <v>123</v>
      </c>
      <c r="G4484" s="7" t="s">
        <v>122</v>
      </c>
      <c r="H4484" s="7" t="s">
        <v>123</v>
      </c>
    </row>
    <row r="4485" spans="1:8">
      <c r="A4485" t="s">
        <v>4</v>
      </c>
      <c r="B4485" s="4" t="s">
        <v>5</v>
      </c>
      <c r="C4485" s="4" t="s">
        <v>7</v>
      </c>
      <c r="D4485" s="4" t="s">
        <v>11</v>
      </c>
      <c r="E4485" s="4" t="s">
        <v>8</v>
      </c>
      <c r="F4485" s="4" t="s">
        <v>8</v>
      </c>
      <c r="G4485" s="4" t="s">
        <v>8</v>
      </c>
      <c r="H4485" s="4" t="s">
        <v>8</v>
      </c>
    </row>
    <row r="4486" spans="1:8">
      <c r="A4486" t="n">
        <v>41190</v>
      </c>
      <c r="B4486" s="30" t="n">
        <v>51</v>
      </c>
      <c r="C4486" s="7" t="n">
        <v>3</v>
      </c>
      <c r="D4486" s="7" t="n">
        <v>89</v>
      </c>
      <c r="E4486" s="7" t="s">
        <v>178</v>
      </c>
      <c r="F4486" s="7" t="s">
        <v>123</v>
      </c>
      <c r="G4486" s="7" t="s">
        <v>122</v>
      </c>
      <c r="H4486" s="7" t="s">
        <v>123</v>
      </c>
    </row>
    <row r="4487" spans="1:8">
      <c r="A4487" t="s">
        <v>4</v>
      </c>
      <c r="B4487" s="4" t="s">
        <v>5</v>
      </c>
      <c r="C4487" s="4" t="s">
        <v>7</v>
      </c>
      <c r="D4487" s="4" t="s">
        <v>11</v>
      </c>
      <c r="E4487" s="4" t="s">
        <v>8</v>
      </c>
      <c r="F4487" s="4" t="s">
        <v>8</v>
      </c>
      <c r="G4487" s="4" t="s">
        <v>8</v>
      </c>
      <c r="H4487" s="4" t="s">
        <v>8</v>
      </c>
    </row>
    <row r="4488" spans="1:8">
      <c r="A4488" t="n">
        <v>41203</v>
      </c>
      <c r="B4488" s="30" t="n">
        <v>51</v>
      </c>
      <c r="C4488" s="7" t="n">
        <v>3</v>
      </c>
      <c r="D4488" s="7" t="n">
        <v>83</v>
      </c>
      <c r="E4488" s="7" t="s">
        <v>178</v>
      </c>
      <c r="F4488" s="7" t="s">
        <v>123</v>
      </c>
      <c r="G4488" s="7" t="s">
        <v>122</v>
      </c>
      <c r="H4488" s="7" t="s">
        <v>123</v>
      </c>
    </row>
    <row r="4489" spans="1:8">
      <c r="A4489" t="s">
        <v>4</v>
      </c>
      <c r="B4489" s="4" t="s">
        <v>5</v>
      </c>
      <c r="C4489" s="4" t="s">
        <v>7</v>
      </c>
      <c r="D4489" s="4" t="s">
        <v>11</v>
      </c>
      <c r="E4489" s="4" t="s">
        <v>8</v>
      </c>
      <c r="F4489" s="4" t="s">
        <v>8</v>
      </c>
      <c r="G4489" s="4" t="s">
        <v>8</v>
      </c>
      <c r="H4489" s="4" t="s">
        <v>8</v>
      </c>
    </row>
    <row r="4490" spans="1:8">
      <c r="A4490" t="n">
        <v>41216</v>
      </c>
      <c r="B4490" s="30" t="n">
        <v>51</v>
      </c>
      <c r="C4490" s="7" t="n">
        <v>3</v>
      </c>
      <c r="D4490" s="7" t="n">
        <v>86</v>
      </c>
      <c r="E4490" s="7" t="s">
        <v>178</v>
      </c>
      <c r="F4490" s="7" t="s">
        <v>123</v>
      </c>
      <c r="G4490" s="7" t="s">
        <v>122</v>
      </c>
      <c r="H4490" s="7" t="s">
        <v>123</v>
      </c>
    </row>
    <row r="4491" spans="1:8">
      <c r="A4491" t="s">
        <v>4</v>
      </c>
      <c r="B4491" s="4" t="s">
        <v>5</v>
      </c>
      <c r="C4491" s="4" t="s">
        <v>7</v>
      </c>
      <c r="D4491" s="4" t="s">
        <v>11</v>
      </c>
      <c r="E4491" s="4" t="s">
        <v>8</v>
      </c>
      <c r="F4491" s="4" t="s">
        <v>8</v>
      </c>
      <c r="G4491" s="4" t="s">
        <v>8</v>
      </c>
      <c r="H4491" s="4" t="s">
        <v>8</v>
      </c>
    </row>
    <row r="4492" spans="1:8">
      <c r="A4492" t="n">
        <v>41229</v>
      </c>
      <c r="B4492" s="30" t="n">
        <v>51</v>
      </c>
      <c r="C4492" s="7" t="n">
        <v>3</v>
      </c>
      <c r="D4492" s="7" t="n">
        <v>118</v>
      </c>
      <c r="E4492" s="7" t="s">
        <v>178</v>
      </c>
      <c r="F4492" s="7" t="s">
        <v>123</v>
      </c>
      <c r="G4492" s="7" t="s">
        <v>122</v>
      </c>
      <c r="H4492" s="7" t="s">
        <v>123</v>
      </c>
    </row>
    <row r="4493" spans="1:8">
      <c r="A4493" t="s">
        <v>4</v>
      </c>
      <c r="B4493" s="4" t="s">
        <v>5</v>
      </c>
      <c r="C4493" s="4" t="s">
        <v>7</v>
      </c>
      <c r="D4493" s="4" t="s">
        <v>11</v>
      </c>
      <c r="E4493" s="4" t="s">
        <v>8</v>
      </c>
      <c r="F4493" s="4" t="s">
        <v>8</v>
      </c>
      <c r="G4493" s="4" t="s">
        <v>8</v>
      </c>
      <c r="H4493" s="4" t="s">
        <v>8</v>
      </c>
    </row>
    <row r="4494" spans="1:8">
      <c r="A4494" t="n">
        <v>41242</v>
      </c>
      <c r="B4494" s="30" t="n">
        <v>51</v>
      </c>
      <c r="C4494" s="7" t="n">
        <v>3</v>
      </c>
      <c r="D4494" s="7" t="n">
        <v>95</v>
      </c>
      <c r="E4494" s="7" t="s">
        <v>178</v>
      </c>
      <c r="F4494" s="7" t="s">
        <v>123</v>
      </c>
      <c r="G4494" s="7" t="s">
        <v>122</v>
      </c>
      <c r="H4494" s="7" t="s">
        <v>123</v>
      </c>
    </row>
    <row r="4495" spans="1:8">
      <c r="A4495" t="s">
        <v>4</v>
      </c>
      <c r="B4495" s="4" t="s">
        <v>5</v>
      </c>
      <c r="C4495" s="4" t="s">
        <v>7</v>
      </c>
      <c r="D4495" s="4" t="s">
        <v>11</v>
      </c>
      <c r="E4495" s="4" t="s">
        <v>8</v>
      </c>
      <c r="F4495" s="4" t="s">
        <v>8</v>
      </c>
      <c r="G4495" s="4" t="s">
        <v>8</v>
      </c>
      <c r="H4495" s="4" t="s">
        <v>8</v>
      </c>
    </row>
    <row r="4496" spans="1:8">
      <c r="A4496" t="n">
        <v>41255</v>
      </c>
      <c r="B4496" s="30" t="n">
        <v>51</v>
      </c>
      <c r="C4496" s="7" t="n">
        <v>3</v>
      </c>
      <c r="D4496" s="7" t="n">
        <v>119</v>
      </c>
      <c r="E4496" s="7" t="s">
        <v>178</v>
      </c>
      <c r="F4496" s="7" t="s">
        <v>123</v>
      </c>
      <c r="G4496" s="7" t="s">
        <v>122</v>
      </c>
      <c r="H4496" s="7" t="s">
        <v>123</v>
      </c>
    </row>
    <row r="4497" spans="1:8">
      <c r="A4497" t="s">
        <v>4</v>
      </c>
      <c r="B4497" s="4" t="s">
        <v>5</v>
      </c>
      <c r="C4497" s="4" t="s">
        <v>7</v>
      </c>
      <c r="D4497" s="4" t="s">
        <v>11</v>
      </c>
      <c r="E4497" s="4" t="s">
        <v>8</v>
      </c>
      <c r="F4497" s="4" t="s">
        <v>8</v>
      </c>
      <c r="G4497" s="4" t="s">
        <v>8</v>
      </c>
      <c r="H4497" s="4" t="s">
        <v>8</v>
      </c>
    </row>
    <row r="4498" spans="1:8">
      <c r="A4498" t="n">
        <v>41268</v>
      </c>
      <c r="B4498" s="30" t="n">
        <v>51</v>
      </c>
      <c r="C4498" s="7" t="n">
        <v>3</v>
      </c>
      <c r="D4498" s="7" t="n">
        <v>110</v>
      </c>
      <c r="E4498" s="7" t="s">
        <v>178</v>
      </c>
      <c r="F4498" s="7" t="s">
        <v>123</v>
      </c>
      <c r="G4498" s="7" t="s">
        <v>122</v>
      </c>
      <c r="H4498" s="7" t="s">
        <v>123</v>
      </c>
    </row>
    <row r="4499" spans="1:8">
      <c r="A4499" t="s">
        <v>4</v>
      </c>
      <c r="B4499" s="4" t="s">
        <v>5</v>
      </c>
      <c r="C4499" s="4" t="s">
        <v>7</v>
      </c>
      <c r="D4499" s="4" t="s">
        <v>11</v>
      </c>
      <c r="E4499" s="4" t="s">
        <v>8</v>
      </c>
      <c r="F4499" s="4" t="s">
        <v>8</v>
      </c>
      <c r="G4499" s="4" t="s">
        <v>8</v>
      </c>
      <c r="H4499" s="4" t="s">
        <v>8</v>
      </c>
    </row>
    <row r="4500" spans="1:8">
      <c r="A4500" t="n">
        <v>41281</v>
      </c>
      <c r="B4500" s="30" t="n">
        <v>51</v>
      </c>
      <c r="C4500" s="7" t="n">
        <v>3</v>
      </c>
      <c r="D4500" s="7" t="n">
        <v>100</v>
      </c>
      <c r="E4500" s="7" t="s">
        <v>178</v>
      </c>
      <c r="F4500" s="7" t="s">
        <v>123</v>
      </c>
      <c r="G4500" s="7" t="s">
        <v>122</v>
      </c>
      <c r="H4500" s="7" t="s">
        <v>123</v>
      </c>
    </row>
    <row r="4501" spans="1:8">
      <c r="A4501" t="s">
        <v>4</v>
      </c>
      <c r="B4501" s="4" t="s">
        <v>5</v>
      </c>
      <c r="C4501" s="4" t="s">
        <v>7</v>
      </c>
      <c r="D4501" s="4" t="s">
        <v>11</v>
      </c>
      <c r="E4501" s="4" t="s">
        <v>8</v>
      </c>
      <c r="F4501" s="4" t="s">
        <v>8</v>
      </c>
      <c r="G4501" s="4" t="s">
        <v>8</v>
      </c>
      <c r="H4501" s="4" t="s">
        <v>8</v>
      </c>
    </row>
    <row r="4502" spans="1:8">
      <c r="A4502" t="n">
        <v>41294</v>
      </c>
      <c r="B4502" s="30" t="n">
        <v>51</v>
      </c>
      <c r="C4502" s="7" t="n">
        <v>3</v>
      </c>
      <c r="D4502" s="7" t="n">
        <v>88</v>
      </c>
      <c r="E4502" s="7" t="s">
        <v>178</v>
      </c>
      <c r="F4502" s="7" t="s">
        <v>123</v>
      </c>
      <c r="G4502" s="7" t="s">
        <v>122</v>
      </c>
      <c r="H4502" s="7" t="s">
        <v>123</v>
      </c>
    </row>
    <row r="4503" spans="1:8">
      <c r="A4503" t="s">
        <v>4</v>
      </c>
      <c r="B4503" s="4" t="s">
        <v>5</v>
      </c>
      <c r="C4503" s="4" t="s">
        <v>7</v>
      </c>
      <c r="D4503" s="4" t="s">
        <v>11</v>
      </c>
      <c r="E4503" s="4" t="s">
        <v>8</v>
      </c>
      <c r="F4503" s="4" t="s">
        <v>8</v>
      </c>
      <c r="G4503" s="4" t="s">
        <v>8</v>
      </c>
      <c r="H4503" s="4" t="s">
        <v>8</v>
      </c>
    </row>
    <row r="4504" spans="1:8">
      <c r="A4504" t="n">
        <v>41307</v>
      </c>
      <c r="B4504" s="30" t="n">
        <v>51</v>
      </c>
      <c r="C4504" s="7" t="n">
        <v>3</v>
      </c>
      <c r="D4504" s="7" t="n">
        <v>120</v>
      </c>
      <c r="E4504" s="7" t="s">
        <v>178</v>
      </c>
      <c r="F4504" s="7" t="s">
        <v>123</v>
      </c>
      <c r="G4504" s="7" t="s">
        <v>122</v>
      </c>
      <c r="H4504" s="7" t="s">
        <v>123</v>
      </c>
    </row>
    <row r="4505" spans="1:8">
      <c r="A4505" t="s">
        <v>4</v>
      </c>
      <c r="B4505" s="4" t="s">
        <v>5</v>
      </c>
      <c r="C4505" s="4" t="s">
        <v>7</v>
      </c>
      <c r="D4505" s="4" t="s">
        <v>11</v>
      </c>
      <c r="E4505" s="4" t="s">
        <v>8</v>
      </c>
      <c r="F4505" s="4" t="s">
        <v>8</v>
      </c>
      <c r="G4505" s="4" t="s">
        <v>8</v>
      </c>
      <c r="H4505" s="4" t="s">
        <v>8</v>
      </c>
    </row>
    <row r="4506" spans="1:8">
      <c r="A4506" t="n">
        <v>41320</v>
      </c>
      <c r="B4506" s="30" t="n">
        <v>51</v>
      </c>
      <c r="C4506" s="7" t="n">
        <v>3</v>
      </c>
      <c r="D4506" s="7" t="n">
        <v>92</v>
      </c>
      <c r="E4506" s="7" t="s">
        <v>178</v>
      </c>
      <c r="F4506" s="7" t="s">
        <v>123</v>
      </c>
      <c r="G4506" s="7" t="s">
        <v>122</v>
      </c>
      <c r="H4506" s="7" t="s">
        <v>123</v>
      </c>
    </row>
    <row r="4507" spans="1:8">
      <c r="A4507" t="s">
        <v>4</v>
      </c>
      <c r="B4507" s="4" t="s">
        <v>5</v>
      </c>
      <c r="C4507" s="4" t="s">
        <v>7</v>
      </c>
      <c r="D4507" s="4" t="s">
        <v>11</v>
      </c>
      <c r="E4507" s="4" t="s">
        <v>8</v>
      </c>
      <c r="F4507" s="4" t="s">
        <v>8</v>
      </c>
      <c r="G4507" s="4" t="s">
        <v>8</v>
      </c>
      <c r="H4507" s="4" t="s">
        <v>8</v>
      </c>
    </row>
    <row r="4508" spans="1:8">
      <c r="A4508" t="n">
        <v>41333</v>
      </c>
      <c r="B4508" s="30" t="n">
        <v>51</v>
      </c>
      <c r="C4508" s="7" t="n">
        <v>3</v>
      </c>
      <c r="D4508" s="7" t="n">
        <v>101</v>
      </c>
      <c r="E4508" s="7" t="s">
        <v>178</v>
      </c>
      <c r="F4508" s="7" t="s">
        <v>123</v>
      </c>
      <c r="G4508" s="7" t="s">
        <v>122</v>
      </c>
      <c r="H4508" s="7" t="s">
        <v>123</v>
      </c>
    </row>
    <row r="4509" spans="1:8">
      <c r="A4509" t="s">
        <v>4</v>
      </c>
      <c r="B4509" s="4" t="s">
        <v>5</v>
      </c>
      <c r="C4509" s="4" t="s">
        <v>7</v>
      </c>
      <c r="D4509" s="4" t="s">
        <v>11</v>
      </c>
      <c r="E4509" s="4" t="s">
        <v>8</v>
      </c>
      <c r="F4509" s="4" t="s">
        <v>8</v>
      </c>
      <c r="G4509" s="4" t="s">
        <v>8</v>
      </c>
      <c r="H4509" s="4" t="s">
        <v>8</v>
      </c>
    </row>
    <row r="4510" spans="1:8">
      <c r="A4510" t="n">
        <v>41346</v>
      </c>
      <c r="B4510" s="30" t="n">
        <v>51</v>
      </c>
      <c r="C4510" s="7" t="n">
        <v>3</v>
      </c>
      <c r="D4510" s="7" t="n">
        <v>82</v>
      </c>
      <c r="E4510" s="7" t="s">
        <v>178</v>
      </c>
      <c r="F4510" s="7" t="s">
        <v>123</v>
      </c>
      <c r="G4510" s="7" t="s">
        <v>122</v>
      </c>
      <c r="H4510" s="7" t="s">
        <v>123</v>
      </c>
    </row>
    <row r="4511" spans="1:8">
      <c r="A4511" t="s">
        <v>4</v>
      </c>
      <c r="B4511" s="4" t="s">
        <v>5</v>
      </c>
      <c r="C4511" s="4" t="s">
        <v>7</v>
      </c>
      <c r="D4511" s="4" t="s">
        <v>11</v>
      </c>
      <c r="E4511" s="4" t="s">
        <v>8</v>
      </c>
      <c r="F4511" s="4" t="s">
        <v>8</v>
      </c>
      <c r="G4511" s="4" t="s">
        <v>8</v>
      </c>
      <c r="H4511" s="4" t="s">
        <v>8</v>
      </c>
    </row>
    <row r="4512" spans="1:8">
      <c r="A4512" t="n">
        <v>41359</v>
      </c>
      <c r="B4512" s="30" t="n">
        <v>51</v>
      </c>
      <c r="C4512" s="7" t="n">
        <v>3</v>
      </c>
      <c r="D4512" s="7" t="n">
        <v>7006</v>
      </c>
      <c r="E4512" s="7" t="s">
        <v>178</v>
      </c>
      <c r="F4512" s="7" t="s">
        <v>123</v>
      </c>
      <c r="G4512" s="7" t="s">
        <v>122</v>
      </c>
      <c r="H4512" s="7" t="s">
        <v>123</v>
      </c>
    </row>
    <row r="4513" spans="1:8">
      <c r="A4513" t="s">
        <v>4</v>
      </c>
      <c r="B4513" s="4" t="s">
        <v>5</v>
      </c>
      <c r="C4513" s="4" t="s">
        <v>7</v>
      </c>
      <c r="D4513" s="4" t="s">
        <v>7</v>
      </c>
      <c r="E4513" s="4" t="s">
        <v>12</v>
      </c>
      <c r="F4513" s="4" t="s">
        <v>12</v>
      </c>
      <c r="G4513" s="4" t="s">
        <v>12</v>
      </c>
      <c r="H4513" s="4" t="s">
        <v>11</v>
      </c>
    </row>
    <row r="4514" spans="1:8">
      <c r="A4514" t="n">
        <v>41372</v>
      </c>
      <c r="B4514" s="38" t="n">
        <v>45</v>
      </c>
      <c r="C4514" s="7" t="n">
        <v>2</v>
      </c>
      <c r="D4514" s="7" t="n">
        <v>3</v>
      </c>
      <c r="E4514" s="7" t="n">
        <v>4.09999990463257</v>
      </c>
      <c r="F4514" s="7" t="n">
        <v>4.82999992370605</v>
      </c>
      <c r="G4514" s="7" t="n">
        <v>58.5400009155273</v>
      </c>
      <c r="H4514" s="7" t="n">
        <v>0</v>
      </c>
    </row>
    <row r="4515" spans="1:8">
      <c r="A4515" t="s">
        <v>4</v>
      </c>
      <c r="B4515" s="4" t="s">
        <v>5</v>
      </c>
      <c r="C4515" s="4" t="s">
        <v>7</v>
      </c>
      <c r="D4515" s="4" t="s">
        <v>7</v>
      </c>
      <c r="E4515" s="4" t="s">
        <v>12</v>
      </c>
      <c r="F4515" s="4" t="s">
        <v>12</v>
      </c>
      <c r="G4515" s="4" t="s">
        <v>12</v>
      </c>
      <c r="H4515" s="4" t="s">
        <v>11</v>
      </c>
      <c r="I4515" s="4" t="s">
        <v>7</v>
      </c>
    </row>
    <row r="4516" spans="1:8">
      <c r="A4516" t="n">
        <v>41389</v>
      </c>
      <c r="B4516" s="38" t="n">
        <v>45</v>
      </c>
      <c r="C4516" s="7" t="n">
        <v>4</v>
      </c>
      <c r="D4516" s="7" t="n">
        <v>3</v>
      </c>
      <c r="E4516" s="7" t="n">
        <v>356.980010986328</v>
      </c>
      <c r="F4516" s="7" t="n">
        <v>34.7999992370605</v>
      </c>
      <c r="G4516" s="7" t="n">
        <v>16</v>
      </c>
      <c r="H4516" s="7" t="n">
        <v>0</v>
      </c>
      <c r="I4516" s="7" t="n">
        <v>1</v>
      </c>
    </row>
    <row r="4517" spans="1:8">
      <c r="A4517" t="s">
        <v>4</v>
      </c>
      <c r="B4517" s="4" t="s">
        <v>5</v>
      </c>
      <c r="C4517" s="4" t="s">
        <v>7</v>
      </c>
      <c r="D4517" s="4" t="s">
        <v>7</v>
      </c>
      <c r="E4517" s="4" t="s">
        <v>12</v>
      </c>
      <c r="F4517" s="4" t="s">
        <v>11</v>
      </c>
    </row>
    <row r="4518" spans="1:8">
      <c r="A4518" t="n">
        <v>41407</v>
      </c>
      <c r="B4518" s="38" t="n">
        <v>45</v>
      </c>
      <c r="C4518" s="7" t="n">
        <v>5</v>
      </c>
      <c r="D4518" s="7" t="n">
        <v>3</v>
      </c>
      <c r="E4518" s="7" t="n">
        <v>11.1000003814697</v>
      </c>
      <c r="F4518" s="7" t="n">
        <v>0</v>
      </c>
    </row>
    <row r="4519" spans="1:8">
      <c r="A4519" t="s">
        <v>4</v>
      </c>
      <c r="B4519" s="4" t="s">
        <v>5</v>
      </c>
      <c r="C4519" s="4" t="s">
        <v>7</v>
      </c>
      <c r="D4519" s="4" t="s">
        <v>7</v>
      </c>
      <c r="E4519" s="4" t="s">
        <v>12</v>
      </c>
      <c r="F4519" s="4" t="s">
        <v>11</v>
      </c>
    </row>
    <row r="4520" spans="1:8">
      <c r="A4520" t="n">
        <v>41416</v>
      </c>
      <c r="B4520" s="38" t="n">
        <v>45</v>
      </c>
      <c r="C4520" s="7" t="n">
        <v>11</v>
      </c>
      <c r="D4520" s="7" t="n">
        <v>3</v>
      </c>
      <c r="E4520" s="7" t="n">
        <v>25.2000007629395</v>
      </c>
      <c r="F4520" s="7" t="n">
        <v>0</v>
      </c>
    </row>
    <row r="4521" spans="1:8">
      <c r="A4521" t="s">
        <v>4</v>
      </c>
      <c r="B4521" s="4" t="s">
        <v>5</v>
      </c>
      <c r="C4521" s="4" t="s">
        <v>7</v>
      </c>
      <c r="D4521" s="4" t="s">
        <v>7</v>
      </c>
      <c r="E4521" s="4" t="s">
        <v>12</v>
      </c>
      <c r="F4521" s="4" t="s">
        <v>12</v>
      </c>
      <c r="G4521" s="4" t="s">
        <v>12</v>
      </c>
      <c r="H4521" s="4" t="s">
        <v>11</v>
      </c>
    </row>
    <row r="4522" spans="1:8">
      <c r="A4522" t="n">
        <v>41425</v>
      </c>
      <c r="B4522" s="38" t="n">
        <v>45</v>
      </c>
      <c r="C4522" s="7" t="n">
        <v>2</v>
      </c>
      <c r="D4522" s="7" t="n">
        <v>3</v>
      </c>
      <c r="E4522" s="7" t="n">
        <v>4.09999990463257</v>
      </c>
      <c r="F4522" s="7" t="n">
        <v>1.95000004768372</v>
      </c>
      <c r="G4522" s="7" t="n">
        <v>58.5400009155273</v>
      </c>
      <c r="H4522" s="7" t="n">
        <v>5000</v>
      </c>
    </row>
    <row r="4523" spans="1:8">
      <c r="A4523" t="s">
        <v>4</v>
      </c>
      <c r="B4523" s="4" t="s">
        <v>5</v>
      </c>
      <c r="C4523" s="4" t="s">
        <v>7</v>
      </c>
      <c r="D4523" s="4" t="s">
        <v>7</v>
      </c>
      <c r="E4523" s="4" t="s">
        <v>12</v>
      </c>
      <c r="F4523" s="4" t="s">
        <v>12</v>
      </c>
      <c r="G4523" s="4" t="s">
        <v>12</v>
      </c>
      <c r="H4523" s="4" t="s">
        <v>11</v>
      </c>
      <c r="I4523" s="4" t="s">
        <v>7</v>
      </c>
    </row>
    <row r="4524" spans="1:8">
      <c r="A4524" t="n">
        <v>41442</v>
      </c>
      <c r="B4524" s="38" t="n">
        <v>45</v>
      </c>
      <c r="C4524" s="7" t="n">
        <v>4</v>
      </c>
      <c r="D4524" s="7" t="n">
        <v>3</v>
      </c>
      <c r="E4524" s="7" t="n">
        <v>4.23000001907349</v>
      </c>
      <c r="F4524" s="7" t="n">
        <v>19.1299991607666</v>
      </c>
      <c r="G4524" s="7" t="n">
        <v>16</v>
      </c>
      <c r="H4524" s="7" t="n">
        <v>5000</v>
      </c>
      <c r="I4524" s="7" t="n">
        <v>1</v>
      </c>
    </row>
    <row r="4525" spans="1:8">
      <c r="A4525" t="s">
        <v>4</v>
      </c>
      <c r="B4525" s="4" t="s">
        <v>5</v>
      </c>
      <c r="C4525" s="4" t="s">
        <v>7</v>
      </c>
      <c r="D4525" s="4" t="s">
        <v>7</v>
      </c>
      <c r="E4525" s="4" t="s">
        <v>12</v>
      </c>
      <c r="F4525" s="4" t="s">
        <v>11</v>
      </c>
    </row>
    <row r="4526" spans="1:8">
      <c r="A4526" t="n">
        <v>41460</v>
      </c>
      <c r="B4526" s="38" t="n">
        <v>45</v>
      </c>
      <c r="C4526" s="7" t="n">
        <v>5</v>
      </c>
      <c r="D4526" s="7" t="n">
        <v>3</v>
      </c>
      <c r="E4526" s="7" t="n">
        <v>11.1000003814697</v>
      </c>
      <c r="F4526" s="7" t="n">
        <v>5000</v>
      </c>
    </row>
    <row r="4527" spans="1:8">
      <c r="A4527" t="s">
        <v>4</v>
      </c>
      <c r="B4527" s="4" t="s">
        <v>5</v>
      </c>
      <c r="C4527" s="4" t="s">
        <v>7</v>
      </c>
      <c r="D4527" s="4" t="s">
        <v>7</v>
      </c>
      <c r="E4527" s="4" t="s">
        <v>12</v>
      </c>
      <c r="F4527" s="4" t="s">
        <v>11</v>
      </c>
    </row>
    <row r="4528" spans="1:8">
      <c r="A4528" t="n">
        <v>41469</v>
      </c>
      <c r="B4528" s="38" t="n">
        <v>45</v>
      </c>
      <c r="C4528" s="7" t="n">
        <v>11</v>
      </c>
      <c r="D4528" s="7" t="n">
        <v>3</v>
      </c>
      <c r="E4528" s="7" t="n">
        <v>20.1000003814697</v>
      </c>
      <c r="F4528" s="7" t="n">
        <v>5000</v>
      </c>
    </row>
    <row r="4529" spans="1:9">
      <c r="A4529" t="s">
        <v>4</v>
      </c>
      <c r="B4529" s="4" t="s">
        <v>5</v>
      </c>
      <c r="C4529" s="4" t="s">
        <v>7</v>
      </c>
    </row>
    <row r="4530" spans="1:9">
      <c r="A4530" t="n">
        <v>41478</v>
      </c>
      <c r="B4530" s="39" t="n">
        <v>116</v>
      </c>
      <c r="C4530" s="7" t="n">
        <v>0</v>
      </c>
    </row>
    <row r="4531" spans="1:9">
      <c r="A4531" t="s">
        <v>4</v>
      </c>
      <c r="B4531" s="4" t="s">
        <v>5</v>
      </c>
      <c r="C4531" s="4" t="s">
        <v>7</v>
      </c>
      <c r="D4531" s="4" t="s">
        <v>11</v>
      </c>
    </row>
    <row r="4532" spans="1:9">
      <c r="A4532" t="n">
        <v>41480</v>
      </c>
      <c r="B4532" s="39" t="n">
        <v>116</v>
      </c>
      <c r="C4532" s="7" t="n">
        <v>2</v>
      </c>
      <c r="D4532" s="7" t="n">
        <v>1</v>
      </c>
    </row>
    <row r="4533" spans="1:9">
      <c r="A4533" t="s">
        <v>4</v>
      </c>
      <c r="B4533" s="4" t="s">
        <v>5</v>
      </c>
      <c r="C4533" s="4" t="s">
        <v>7</v>
      </c>
      <c r="D4533" s="4" t="s">
        <v>13</v>
      </c>
    </row>
    <row r="4534" spans="1:9">
      <c r="A4534" t="n">
        <v>41484</v>
      </c>
      <c r="B4534" s="39" t="n">
        <v>116</v>
      </c>
      <c r="C4534" s="7" t="n">
        <v>5</v>
      </c>
      <c r="D4534" s="7" t="n">
        <v>1137180672</v>
      </c>
    </row>
    <row r="4535" spans="1:9">
      <c r="A4535" t="s">
        <v>4</v>
      </c>
      <c r="B4535" s="4" t="s">
        <v>5</v>
      </c>
      <c r="C4535" s="4" t="s">
        <v>7</v>
      </c>
      <c r="D4535" s="4" t="s">
        <v>11</v>
      </c>
    </row>
    <row r="4536" spans="1:9">
      <c r="A4536" t="n">
        <v>41490</v>
      </c>
      <c r="B4536" s="39" t="n">
        <v>116</v>
      </c>
      <c r="C4536" s="7" t="n">
        <v>6</v>
      </c>
      <c r="D4536" s="7" t="n">
        <v>1</v>
      </c>
    </row>
    <row r="4537" spans="1:9">
      <c r="A4537" t="s">
        <v>4</v>
      </c>
      <c r="B4537" s="4" t="s">
        <v>5</v>
      </c>
      <c r="C4537" s="4" t="s">
        <v>7</v>
      </c>
      <c r="D4537" s="4" t="s">
        <v>11</v>
      </c>
      <c r="E4537" s="4" t="s">
        <v>11</v>
      </c>
      <c r="F4537" s="4" t="s">
        <v>13</v>
      </c>
    </row>
    <row r="4538" spans="1:9">
      <c r="A4538" t="n">
        <v>41494</v>
      </c>
      <c r="B4538" s="50" t="n">
        <v>84</v>
      </c>
      <c r="C4538" s="7" t="n">
        <v>0</v>
      </c>
      <c r="D4538" s="7" t="n">
        <v>0</v>
      </c>
      <c r="E4538" s="7" t="n">
        <v>0</v>
      </c>
      <c r="F4538" s="7" t="n">
        <v>1045220557</v>
      </c>
    </row>
    <row r="4539" spans="1:9">
      <c r="A4539" t="s">
        <v>4</v>
      </c>
      <c r="B4539" s="4" t="s">
        <v>5</v>
      </c>
      <c r="C4539" s="4" t="s">
        <v>7</v>
      </c>
      <c r="D4539" s="4" t="s">
        <v>11</v>
      </c>
      <c r="E4539" s="4" t="s">
        <v>12</v>
      </c>
    </row>
    <row r="4540" spans="1:9">
      <c r="A4540" t="n">
        <v>41504</v>
      </c>
      <c r="B4540" s="18" t="n">
        <v>58</v>
      </c>
      <c r="C4540" s="7" t="n">
        <v>100</v>
      </c>
      <c r="D4540" s="7" t="n">
        <v>1000</v>
      </c>
      <c r="E4540" s="7" t="n">
        <v>1</v>
      </c>
    </row>
    <row r="4541" spans="1:9">
      <c r="A4541" t="s">
        <v>4</v>
      </c>
      <c r="B4541" s="4" t="s">
        <v>5</v>
      </c>
      <c r="C4541" s="4" t="s">
        <v>7</v>
      </c>
      <c r="D4541" s="4" t="s">
        <v>11</v>
      </c>
    </row>
    <row r="4542" spans="1:9">
      <c r="A4542" t="n">
        <v>41512</v>
      </c>
      <c r="B4542" s="18" t="n">
        <v>58</v>
      </c>
      <c r="C4542" s="7" t="n">
        <v>255</v>
      </c>
      <c r="D4542" s="7" t="n">
        <v>0</v>
      </c>
    </row>
    <row r="4543" spans="1:9">
      <c r="A4543" t="s">
        <v>4</v>
      </c>
      <c r="B4543" s="4" t="s">
        <v>5</v>
      </c>
      <c r="C4543" s="4" t="s">
        <v>7</v>
      </c>
      <c r="D4543" s="4" t="s">
        <v>11</v>
      </c>
    </row>
    <row r="4544" spans="1:9">
      <c r="A4544" t="n">
        <v>41516</v>
      </c>
      <c r="B4544" s="38" t="n">
        <v>45</v>
      </c>
      <c r="C4544" s="7" t="n">
        <v>7</v>
      </c>
      <c r="D4544" s="7" t="n">
        <v>255</v>
      </c>
    </row>
    <row r="4545" spans="1:6">
      <c r="A4545" t="s">
        <v>4</v>
      </c>
      <c r="B4545" s="4" t="s">
        <v>5</v>
      </c>
      <c r="C4545" s="4" t="s">
        <v>13</v>
      </c>
    </row>
    <row r="4546" spans="1:6">
      <c r="A4546" t="n">
        <v>41520</v>
      </c>
      <c r="B4546" s="55" t="n">
        <v>15</v>
      </c>
      <c r="C4546" s="7" t="n">
        <v>16384</v>
      </c>
    </row>
    <row r="4547" spans="1:6">
      <c r="A4547" t="s">
        <v>4</v>
      </c>
      <c r="B4547" s="4" t="s">
        <v>5</v>
      </c>
      <c r="C4547" s="4" t="s">
        <v>7</v>
      </c>
      <c r="D4547" s="4" t="s">
        <v>12</v>
      </c>
      <c r="E4547" s="4" t="s">
        <v>11</v>
      </c>
      <c r="F4547" s="4" t="s">
        <v>7</v>
      </c>
    </row>
    <row r="4548" spans="1:6">
      <c r="A4548" t="n">
        <v>41525</v>
      </c>
      <c r="B4548" s="43" t="n">
        <v>49</v>
      </c>
      <c r="C4548" s="7" t="n">
        <v>3</v>
      </c>
      <c r="D4548" s="7" t="n">
        <v>0.699999988079071</v>
      </c>
      <c r="E4548" s="7" t="n">
        <v>500</v>
      </c>
      <c r="F4548" s="7" t="n">
        <v>0</v>
      </c>
    </row>
    <row r="4549" spans="1:6">
      <c r="A4549" t="s">
        <v>4</v>
      </c>
      <c r="B4549" s="4" t="s">
        <v>5</v>
      </c>
      <c r="C4549" s="4" t="s">
        <v>7</v>
      </c>
      <c r="D4549" s="4" t="s">
        <v>11</v>
      </c>
      <c r="E4549" s="4" t="s">
        <v>12</v>
      </c>
    </row>
    <row r="4550" spans="1:6">
      <c r="A4550" t="n">
        <v>41534</v>
      </c>
      <c r="B4550" s="18" t="n">
        <v>58</v>
      </c>
      <c r="C4550" s="7" t="n">
        <v>101</v>
      </c>
      <c r="D4550" s="7" t="n">
        <v>300</v>
      </c>
      <c r="E4550" s="7" t="n">
        <v>1</v>
      </c>
    </row>
    <row r="4551" spans="1:6">
      <c r="A4551" t="s">
        <v>4</v>
      </c>
      <c r="B4551" s="4" t="s">
        <v>5</v>
      </c>
      <c r="C4551" s="4" t="s">
        <v>7</v>
      </c>
      <c r="D4551" s="4" t="s">
        <v>11</v>
      </c>
    </row>
    <row r="4552" spans="1:6">
      <c r="A4552" t="n">
        <v>41542</v>
      </c>
      <c r="B4552" s="18" t="n">
        <v>58</v>
      </c>
      <c r="C4552" s="7" t="n">
        <v>254</v>
      </c>
      <c r="D4552" s="7" t="n">
        <v>0</v>
      </c>
    </row>
    <row r="4553" spans="1:6">
      <c r="A4553" t="s">
        <v>4</v>
      </c>
      <c r="B4553" s="4" t="s">
        <v>5</v>
      </c>
      <c r="C4553" s="4" t="s">
        <v>7</v>
      </c>
      <c r="D4553" s="4" t="s">
        <v>7</v>
      </c>
      <c r="E4553" s="4" t="s">
        <v>12</v>
      </c>
      <c r="F4553" s="4" t="s">
        <v>12</v>
      </c>
      <c r="G4553" s="4" t="s">
        <v>12</v>
      </c>
      <c r="H4553" s="4" t="s">
        <v>11</v>
      </c>
    </row>
    <row r="4554" spans="1:6">
      <c r="A4554" t="n">
        <v>41546</v>
      </c>
      <c r="B4554" s="38" t="n">
        <v>45</v>
      </c>
      <c r="C4554" s="7" t="n">
        <v>2</v>
      </c>
      <c r="D4554" s="7" t="n">
        <v>3</v>
      </c>
      <c r="E4554" s="7" t="n">
        <v>-0.790000021457672</v>
      </c>
      <c r="F4554" s="7" t="n">
        <v>2.33999991416931</v>
      </c>
      <c r="G4554" s="7" t="n">
        <v>52.8300018310547</v>
      </c>
      <c r="H4554" s="7" t="n">
        <v>0</v>
      </c>
    </row>
    <row r="4555" spans="1:6">
      <c r="A4555" t="s">
        <v>4</v>
      </c>
      <c r="B4555" s="4" t="s">
        <v>5</v>
      </c>
      <c r="C4555" s="4" t="s">
        <v>7</v>
      </c>
      <c r="D4555" s="4" t="s">
        <v>7</v>
      </c>
      <c r="E4555" s="4" t="s">
        <v>12</v>
      </c>
      <c r="F4555" s="4" t="s">
        <v>12</v>
      </c>
      <c r="G4555" s="4" t="s">
        <v>12</v>
      </c>
      <c r="H4555" s="4" t="s">
        <v>11</v>
      </c>
      <c r="I4555" s="4" t="s">
        <v>7</v>
      </c>
    </row>
    <row r="4556" spans="1:6">
      <c r="A4556" t="n">
        <v>41563</v>
      </c>
      <c r="B4556" s="38" t="n">
        <v>45</v>
      </c>
      <c r="C4556" s="7" t="n">
        <v>4</v>
      </c>
      <c r="D4556" s="7" t="n">
        <v>3</v>
      </c>
      <c r="E4556" s="7" t="n">
        <v>19.75</v>
      </c>
      <c r="F4556" s="7" t="n">
        <v>194.330001831055</v>
      </c>
      <c r="G4556" s="7" t="n">
        <v>10</v>
      </c>
      <c r="H4556" s="7" t="n">
        <v>0</v>
      </c>
      <c r="I4556" s="7" t="n">
        <v>1</v>
      </c>
    </row>
    <row r="4557" spans="1:6">
      <c r="A4557" t="s">
        <v>4</v>
      </c>
      <c r="B4557" s="4" t="s">
        <v>5</v>
      </c>
      <c r="C4557" s="4" t="s">
        <v>7</v>
      </c>
      <c r="D4557" s="4" t="s">
        <v>7</v>
      </c>
      <c r="E4557" s="4" t="s">
        <v>12</v>
      </c>
      <c r="F4557" s="4" t="s">
        <v>11</v>
      </c>
    </row>
    <row r="4558" spans="1:6">
      <c r="A4558" t="n">
        <v>41581</v>
      </c>
      <c r="B4558" s="38" t="n">
        <v>45</v>
      </c>
      <c r="C4558" s="7" t="n">
        <v>5</v>
      </c>
      <c r="D4558" s="7" t="n">
        <v>3</v>
      </c>
      <c r="E4558" s="7" t="n">
        <v>13.6999998092651</v>
      </c>
      <c r="F4558" s="7" t="n">
        <v>0</v>
      </c>
    </row>
    <row r="4559" spans="1:6">
      <c r="A4559" t="s">
        <v>4</v>
      </c>
      <c r="B4559" s="4" t="s">
        <v>5</v>
      </c>
      <c r="C4559" s="4" t="s">
        <v>7</v>
      </c>
      <c r="D4559" s="4" t="s">
        <v>7</v>
      </c>
      <c r="E4559" s="4" t="s">
        <v>12</v>
      </c>
      <c r="F4559" s="4" t="s">
        <v>11</v>
      </c>
    </row>
    <row r="4560" spans="1:6">
      <c r="A4560" t="n">
        <v>41590</v>
      </c>
      <c r="B4560" s="38" t="n">
        <v>45</v>
      </c>
      <c r="C4560" s="7" t="n">
        <v>11</v>
      </c>
      <c r="D4560" s="7" t="n">
        <v>3</v>
      </c>
      <c r="E4560" s="7" t="n">
        <v>24</v>
      </c>
      <c r="F4560" s="7" t="n">
        <v>0</v>
      </c>
    </row>
    <row r="4561" spans="1:9">
      <c r="A4561" t="s">
        <v>4</v>
      </c>
      <c r="B4561" s="4" t="s">
        <v>5</v>
      </c>
      <c r="C4561" s="4" t="s">
        <v>7</v>
      </c>
      <c r="D4561" s="4" t="s">
        <v>7</v>
      </c>
      <c r="E4561" s="4" t="s">
        <v>12</v>
      </c>
      <c r="F4561" s="4" t="s">
        <v>12</v>
      </c>
      <c r="G4561" s="4" t="s">
        <v>12</v>
      </c>
      <c r="H4561" s="4" t="s">
        <v>11</v>
      </c>
    </row>
    <row r="4562" spans="1:9">
      <c r="A4562" t="n">
        <v>41599</v>
      </c>
      <c r="B4562" s="38" t="n">
        <v>45</v>
      </c>
      <c r="C4562" s="7" t="n">
        <v>2</v>
      </c>
      <c r="D4562" s="7" t="n">
        <v>3</v>
      </c>
      <c r="E4562" s="7" t="n">
        <v>-2.23000001907349</v>
      </c>
      <c r="F4562" s="7" t="n">
        <v>2.33999991416931</v>
      </c>
      <c r="G4562" s="7" t="n">
        <v>51.0499992370605</v>
      </c>
      <c r="H4562" s="7" t="n">
        <v>4000</v>
      </c>
    </row>
    <row r="4563" spans="1:9">
      <c r="A4563" t="s">
        <v>4</v>
      </c>
      <c r="B4563" s="4" t="s">
        <v>5</v>
      </c>
      <c r="C4563" s="4" t="s">
        <v>7</v>
      </c>
      <c r="D4563" s="4" t="s">
        <v>7</v>
      </c>
      <c r="E4563" s="4" t="s">
        <v>12</v>
      </c>
      <c r="F4563" s="4" t="s">
        <v>12</v>
      </c>
      <c r="G4563" s="4" t="s">
        <v>12</v>
      </c>
      <c r="H4563" s="4" t="s">
        <v>11</v>
      </c>
      <c r="I4563" s="4" t="s">
        <v>7</v>
      </c>
    </row>
    <row r="4564" spans="1:9">
      <c r="A4564" t="n">
        <v>41616</v>
      </c>
      <c r="B4564" s="38" t="n">
        <v>45</v>
      </c>
      <c r="C4564" s="7" t="n">
        <v>4</v>
      </c>
      <c r="D4564" s="7" t="n">
        <v>3</v>
      </c>
      <c r="E4564" s="7" t="n">
        <v>4.59000015258789</v>
      </c>
      <c r="F4564" s="7" t="n">
        <v>175.830001831055</v>
      </c>
      <c r="G4564" s="7" t="n">
        <v>10</v>
      </c>
      <c r="H4564" s="7" t="n">
        <v>4000</v>
      </c>
      <c r="I4564" s="7" t="n">
        <v>1</v>
      </c>
    </row>
    <row r="4565" spans="1:9">
      <c r="A4565" t="s">
        <v>4</v>
      </c>
      <c r="B4565" s="4" t="s">
        <v>5</v>
      </c>
      <c r="C4565" s="4" t="s">
        <v>7</v>
      </c>
      <c r="D4565" s="4" t="s">
        <v>7</v>
      </c>
      <c r="E4565" s="4" t="s">
        <v>12</v>
      </c>
      <c r="F4565" s="4" t="s">
        <v>11</v>
      </c>
    </row>
    <row r="4566" spans="1:9">
      <c r="A4566" t="n">
        <v>41634</v>
      </c>
      <c r="B4566" s="38" t="n">
        <v>45</v>
      </c>
      <c r="C4566" s="7" t="n">
        <v>5</v>
      </c>
      <c r="D4566" s="7" t="n">
        <v>3</v>
      </c>
      <c r="E4566" s="7" t="n">
        <v>11.3999996185303</v>
      </c>
      <c r="F4566" s="7" t="n">
        <v>4000</v>
      </c>
    </row>
    <row r="4567" spans="1:9">
      <c r="A4567" t="s">
        <v>4</v>
      </c>
      <c r="B4567" s="4" t="s">
        <v>5</v>
      </c>
      <c r="C4567" s="4" t="s">
        <v>7</v>
      </c>
      <c r="D4567" s="4" t="s">
        <v>7</v>
      </c>
      <c r="E4567" s="4" t="s">
        <v>12</v>
      </c>
      <c r="F4567" s="4" t="s">
        <v>11</v>
      </c>
    </row>
    <row r="4568" spans="1:9">
      <c r="A4568" t="n">
        <v>41643</v>
      </c>
      <c r="B4568" s="38" t="n">
        <v>45</v>
      </c>
      <c r="C4568" s="7" t="n">
        <v>11</v>
      </c>
      <c r="D4568" s="7" t="n">
        <v>3</v>
      </c>
      <c r="E4568" s="7" t="n">
        <v>24</v>
      </c>
      <c r="F4568" s="7" t="n">
        <v>4000</v>
      </c>
    </row>
    <row r="4569" spans="1:9">
      <c r="A4569" t="s">
        <v>4</v>
      </c>
      <c r="B4569" s="4" t="s">
        <v>5</v>
      </c>
      <c r="C4569" s="4" t="s">
        <v>11</v>
      </c>
      <c r="D4569" s="4" t="s">
        <v>12</v>
      </c>
      <c r="E4569" s="4" t="s">
        <v>12</v>
      </c>
      <c r="F4569" s="4" t="s">
        <v>12</v>
      </c>
      <c r="G4569" s="4" t="s">
        <v>12</v>
      </c>
    </row>
    <row r="4570" spans="1:9">
      <c r="A4570" t="n">
        <v>41652</v>
      </c>
      <c r="B4570" s="37" t="n">
        <v>46</v>
      </c>
      <c r="C4570" s="7" t="n">
        <v>7006</v>
      </c>
      <c r="D4570" s="7" t="n">
        <v>3.75999999046326</v>
      </c>
      <c r="E4570" s="7" t="n">
        <v>0</v>
      </c>
      <c r="F4570" s="7" t="n">
        <v>57.1800003051758</v>
      </c>
      <c r="G4570" s="7" t="n">
        <v>228.699996948242</v>
      </c>
    </row>
    <row r="4571" spans="1:9">
      <c r="A4571" t="s">
        <v>4</v>
      </c>
      <c r="B4571" s="4" t="s">
        <v>5</v>
      </c>
      <c r="C4571" s="4" t="s">
        <v>11</v>
      </c>
      <c r="D4571" s="4" t="s">
        <v>7</v>
      </c>
      <c r="E4571" s="4" t="s">
        <v>8</v>
      </c>
      <c r="F4571" s="4" t="s">
        <v>12</v>
      </c>
      <c r="G4571" s="4" t="s">
        <v>12</v>
      </c>
      <c r="H4571" s="4" t="s">
        <v>12</v>
      </c>
    </row>
    <row r="4572" spans="1:9">
      <c r="A4572" t="n">
        <v>41671</v>
      </c>
      <c r="B4572" s="29" t="n">
        <v>48</v>
      </c>
      <c r="C4572" s="7" t="n">
        <v>7006</v>
      </c>
      <c r="D4572" s="7" t="n">
        <v>0</v>
      </c>
      <c r="E4572" s="7" t="s">
        <v>325</v>
      </c>
      <c r="F4572" s="7" t="n">
        <v>-1</v>
      </c>
      <c r="G4572" s="7" t="n">
        <v>1</v>
      </c>
      <c r="H4572" s="7" t="n">
        <v>0</v>
      </c>
    </row>
    <row r="4573" spans="1:9">
      <c r="A4573" t="s">
        <v>4</v>
      </c>
      <c r="B4573" s="4" t="s">
        <v>5</v>
      </c>
      <c r="C4573" s="4" t="s">
        <v>7</v>
      </c>
      <c r="D4573" s="4" t="s">
        <v>11</v>
      </c>
      <c r="E4573" s="4" t="s">
        <v>11</v>
      </c>
      <c r="F4573" s="4" t="s">
        <v>7</v>
      </c>
    </row>
    <row r="4574" spans="1:9">
      <c r="A4574" t="n">
        <v>41697</v>
      </c>
      <c r="B4574" s="47" t="n">
        <v>25</v>
      </c>
      <c r="C4574" s="7" t="n">
        <v>1</v>
      </c>
      <c r="D4574" s="7" t="n">
        <v>60</v>
      </c>
      <c r="E4574" s="7" t="n">
        <v>280</v>
      </c>
      <c r="F4574" s="7" t="n">
        <v>1</v>
      </c>
    </row>
    <row r="4575" spans="1:9">
      <c r="A4575" t="s">
        <v>4</v>
      </c>
      <c r="B4575" s="4" t="s">
        <v>5</v>
      </c>
      <c r="C4575" s="4" t="s">
        <v>8</v>
      </c>
      <c r="D4575" s="4" t="s">
        <v>11</v>
      </c>
    </row>
    <row r="4576" spans="1:9">
      <c r="A4576" t="n">
        <v>41704</v>
      </c>
      <c r="B4576" s="46" t="n">
        <v>29</v>
      </c>
      <c r="C4576" s="7" t="s">
        <v>334</v>
      </c>
      <c r="D4576" s="7" t="n">
        <v>65533</v>
      </c>
    </row>
    <row r="4577" spans="1:9">
      <c r="A4577" t="s">
        <v>4</v>
      </c>
      <c r="B4577" s="4" t="s">
        <v>5</v>
      </c>
      <c r="C4577" s="4" t="s">
        <v>7</v>
      </c>
      <c r="D4577" s="4" t="s">
        <v>11</v>
      </c>
      <c r="E4577" s="4" t="s">
        <v>8</v>
      </c>
    </row>
    <row r="4578" spans="1:9">
      <c r="A4578" t="n">
        <v>41724</v>
      </c>
      <c r="B4578" s="30" t="n">
        <v>51</v>
      </c>
      <c r="C4578" s="7" t="n">
        <v>4</v>
      </c>
      <c r="D4578" s="7" t="n">
        <v>7006</v>
      </c>
      <c r="E4578" s="7" t="s">
        <v>335</v>
      </c>
    </row>
    <row r="4579" spans="1:9">
      <c r="A4579" t="s">
        <v>4</v>
      </c>
      <c r="B4579" s="4" t="s">
        <v>5</v>
      </c>
      <c r="C4579" s="4" t="s">
        <v>11</v>
      </c>
    </row>
    <row r="4580" spans="1:9">
      <c r="A4580" t="n">
        <v>41739</v>
      </c>
      <c r="B4580" s="25" t="n">
        <v>16</v>
      </c>
      <c r="C4580" s="7" t="n">
        <v>0</v>
      </c>
    </row>
    <row r="4581" spans="1:9">
      <c r="A4581" t="s">
        <v>4</v>
      </c>
      <c r="B4581" s="4" t="s">
        <v>5</v>
      </c>
      <c r="C4581" s="4" t="s">
        <v>11</v>
      </c>
      <c r="D4581" s="4" t="s">
        <v>7</v>
      </c>
      <c r="E4581" s="4" t="s">
        <v>13</v>
      </c>
      <c r="F4581" s="4" t="s">
        <v>185</v>
      </c>
      <c r="G4581" s="4" t="s">
        <v>7</v>
      </c>
      <c r="H4581" s="4" t="s">
        <v>7</v>
      </c>
      <c r="I4581" s="4" t="s">
        <v>7</v>
      </c>
    </row>
    <row r="4582" spans="1:9">
      <c r="A4582" t="n">
        <v>41742</v>
      </c>
      <c r="B4582" s="44" t="n">
        <v>26</v>
      </c>
      <c r="C4582" s="7" t="n">
        <v>7006</v>
      </c>
      <c r="D4582" s="7" t="n">
        <v>17</v>
      </c>
      <c r="E4582" s="7" t="n">
        <v>35302</v>
      </c>
      <c r="F4582" s="7" t="s">
        <v>336</v>
      </c>
      <c r="G4582" s="7" t="n">
        <v>8</v>
      </c>
      <c r="H4582" s="7" t="n">
        <v>2</v>
      </c>
      <c r="I4582" s="7" t="n">
        <v>0</v>
      </c>
    </row>
    <row r="4583" spans="1:9">
      <c r="A4583" t="s">
        <v>4</v>
      </c>
      <c r="B4583" s="4" t="s">
        <v>5</v>
      </c>
      <c r="C4583" s="4" t="s">
        <v>11</v>
      </c>
      <c r="D4583" s="4" t="s">
        <v>11</v>
      </c>
      <c r="E4583" s="4" t="s">
        <v>12</v>
      </c>
      <c r="F4583" s="4" t="s">
        <v>12</v>
      </c>
      <c r="G4583" s="4" t="s">
        <v>12</v>
      </c>
      <c r="H4583" s="4" t="s">
        <v>12</v>
      </c>
      <c r="I4583" s="4" t="s">
        <v>7</v>
      </c>
      <c r="J4583" s="4" t="s">
        <v>11</v>
      </c>
    </row>
    <row r="4584" spans="1:9">
      <c r="A4584" t="n">
        <v>41769</v>
      </c>
      <c r="B4584" s="40" t="n">
        <v>55</v>
      </c>
      <c r="C4584" s="7" t="n">
        <v>7006</v>
      </c>
      <c r="D4584" s="7" t="n">
        <v>65533</v>
      </c>
      <c r="E4584" s="7" t="n">
        <v>-0.810000002384186</v>
      </c>
      <c r="F4584" s="7" t="n">
        <v>0</v>
      </c>
      <c r="G4584" s="7" t="n">
        <v>53.1699981689453</v>
      </c>
      <c r="H4584" s="7" t="n">
        <v>6</v>
      </c>
      <c r="I4584" s="7" t="n">
        <v>0</v>
      </c>
      <c r="J4584" s="7" t="n">
        <v>0</v>
      </c>
    </row>
    <row r="4585" spans="1:9">
      <c r="A4585" t="s">
        <v>4</v>
      </c>
      <c r="B4585" s="4" t="s">
        <v>5</v>
      </c>
      <c r="C4585" s="4" t="s">
        <v>11</v>
      </c>
    </row>
    <row r="4586" spans="1:9">
      <c r="A4586" t="n">
        <v>41793</v>
      </c>
      <c r="B4586" s="25" t="n">
        <v>16</v>
      </c>
      <c r="C4586" s="7" t="n">
        <v>500</v>
      </c>
    </row>
    <row r="4587" spans="1:9">
      <c r="A4587" t="s">
        <v>4</v>
      </c>
      <c r="B4587" s="4" t="s">
        <v>5</v>
      </c>
      <c r="C4587" s="4" t="s">
        <v>11</v>
      </c>
      <c r="D4587" s="4" t="s">
        <v>7</v>
      </c>
    </row>
    <row r="4588" spans="1:9">
      <c r="A4588" t="n">
        <v>41796</v>
      </c>
      <c r="B4588" s="49" t="n">
        <v>56</v>
      </c>
      <c r="C4588" s="7" t="n">
        <v>7006</v>
      </c>
      <c r="D4588" s="7" t="n">
        <v>1</v>
      </c>
    </row>
    <row r="4589" spans="1:9">
      <c r="A4589" t="s">
        <v>4</v>
      </c>
      <c r="B4589" s="4" t="s">
        <v>5</v>
      </c>
      <c r="C4589" s="4" t="s">
        <v>11</v>
      </c>
      <c r="D4589" s="4" t="s">
        <v>7</v>
      </c>
      <c r="E4589" s="4" t="s">
        <v>8</v>
      </c>
      <c r="F4589" s="4" t="s">
        <v>12</v>
      </c>
      <c r="G4589" s="4" t="s">
        <v>12</v>
      </c>
      <c r="H4589" s="4" t="s">
        <v>12</v>
      </c>
    </row>
    <row r="4590" spans="1:9">
      <c r="A4590" t="n">
        <v>41800</v>
      </c>
      <c r="B4590" s="29" t="n">
        <v>48</v>
      </c>
      <c r="C4590" s="7" t="n">
        <v>7006</v>
      </c>
      <c r="D4590" s="7" t="n">
        <v>0</v>
      </c>
      <c r="E4590" s="7" t="s">
        <v>320</v>
      </c>
      <c r="F4590" s="7" t="n">
        <v>-1</v>
      </c>
      <c r="G4590" s="7" t="n">
        <v>1</v>
      </c>
      <c r="H4590" s="7" t="n">
        <v>0</v>
      </c>
    </row>
    <row r="4591" spans="1:9">
      <c r="A4591" t="s">
        <v>4</v>
      </c>
      <c r="B4591" s="4" t="s">
        <v>5</v>
      </c>
      <c r="C4591" s="4" t="s">
        <v>11</v>
      </c>
    </row>
    <row r="4592" spans="1:9">
      <c r="A4592" t="n">
        <v>41826</v>
      </c>
      <c r="B4592" s="25" t="n">
        <v>16</v>
      </c>
      <c r="C4592" s="7" t="n">
        <v>300</v>
      </c>
    </row>
    <row r="4593" spans="1:10">
      <c r="A4593" t="s">
        <v>4</v>
      </c>
      <c r="B4593" s="4" t="s">
        <v>5</v>
      </c>
      <c r="C4593" s="4" t="s">
        <v>7</v>
      </c>
      <c r="D4593" s="4" t="s">
        <v>11</v>
      </c>
      <c r="E4593" s="4" t="s">
        <v>12</v>
      </c>
      <c r="F4593" s="4" t="s">
        <v>11</v>
      </c>
      <c r="G4593" s="4" t="s">
        <v>13</v>
      </c>
      <c r="H4593" s="4" t="s">
        <v>13</v>
      </c>
      <c r="I4593" s="4" t="s">
        <v>11</v>
      </c>
      <c r="J4593" s="4" t="s">
        <v>11</v>
      </c>
      <c r="K4593" s="4" t="s">
        <v>13</v>
      </c>
      <c r="L4593" s="4" t="s">
        <v>13</v>
      </c>
      <c r="M4593" s="4" t="s">
        <v>13</v>
      </c>
      <c r="N4593" s="4" t="s">
        <v>13</v>
      </c>
      <c r="O4593" s="4" t="s">
        <v>8</v>
      </c>
    </row>
    <row r="4594" spans="1:10">
      <c r="A4594" t="n">
        <v>41829</v>
      </c>
      <c r="B4594" s="9" t="n">
        <v>50</v>
      </c>
      <c r="C4594" s="7" t="n">
        <v>0</v>
      </c>
      <c r="D4594" s="7" t="n">
        <v>4344</v>
      </c>
      <c r="E4594" s="7" t="n">
        <v>0.800000011920929</v>
      </c>
      <c r="F4594" s="7" t="n">
        <v>100</v>
      </c>
      <c r="G4594" s="7" t="n">
        <v>0</v>
      </c>
      <c r="H4594" s="7" t="n">
        <v>0</v>
      </c>
      <c r="I4594" s="7" t="n">
        <v>0</v>
      </c>
      <c r="J4594" s="7" t="n">
        <v>65533</v>
      </c>
      <c r="K4594" s="7" t="n">
        <v>0</v>
      </c>
      <c r="L4594" s="7" t="n">
        <v>0</v>
      </c>
      <c r="M4594" s="7" t="n">
        <v>0</v>
      </c>
      <c r="N4594" s="7" t="n">
        <v>0</v>
      </c>
      <c r="O4594" s="7" t="s">
        <v>14</v>
      </c>
    </row>
    <row r="4595" spans="1:10">
      <c r="A4595" t="s">
        <v>4</v>
      </c>
      <c r="B4595" s="4" t="s">
        <v>5</v>
      </c>
      <c r="C4595" s="4" t="s">
        <v>11</v>
      </c>
    </row>
    <row r="4596" spans="1:10">
      <c r="A4596" t="n">
        <v>41868</v>
      </c>
      <c r="B4596" s="25" t="n">
        <v>16</v>
      </c>
      <c r="C4596" s="7" t="n">
        <v>100</v>
      </c>
    </row>
    <row r="4597" spans="1:10">
      <c r="A4597" t="s">
        <v>4</v>
      </c>
      <c r="B4597" s="4" t="s">
        <v>5</v>
      </c>
      <c r="C4597" s="4" t="s">
        <v>11</v>
      </c>
      <c r="D4597" s="4" t="s">
        <v>11</v>
      </c>
      <c r="E4597" s="4" t="s">
        <v>12</v>
      </c>
      <c r="F4597" s="4" t="s">
        <v>12</v>
      </c>
      <c r="G4597" s="4" t="s">
        <v>12</v>
      </c>
      <c r="H4597" s="4" t="s">
        <v>12</v>
      </c>
      <c r="I4597" s="4" t="s">
        <v>7</v>
      </c>
      <c r="J4597" s="4" t="s">
        <v>11</v>
      </c>
    </row>
    <row r="4598" spans="1:10">
      <c r="A4598" t="n">
        <v>41871</v>
      </c>
      <c r="B4598" s="40" t="n">
        <v>55</v>
      </c>
      <c r="C4598" s="7" t="n">
        <v>7006</v>
      </c>
      <c r="D4598" s="7" t="n">
        <v>65533</v>
      </c>
      <c r="E4598" s="7" t="n">
        <v>-0.810000002384186</v>
      </c>
      <c r="F4598" s="7" t="n">
        <v>0</v>
      </c>
      <c r="G4598" s="7" t="n">
        <v>53.1699981689453</v>
      </c>
      <c r="H4598" s="7" t="n">
        <v>10</v>
      </c>
      <c r="I4598" s="7" t="n">
        <v>0</v>
      </c>
      <c r="J4598" s="7" t="n">
        <v>0</v>
      </c>
    </row>
    <row r="4599" spans="1:10">
      <c r="A4599" t="s">
        <v>4</v>
      </c>
      <c r="B4599" s="4" t="s">
        <v>5</v>
      </c>
      <c r="C4599" s="4" t="s">
        <v>11</v>
      </c>
    </row>
    <row r="4600" spans="1:10">
      <c r="A4600" t="n">
        <v>41895</v>
      </c>
      <c r="B4600" s="25" t="n">
        <v>16</v>
      </c>
      <c r="C4600" s="7" t="n">
        <v>400</v>
      </c>
    </row>
    <row r="4601" spans="1:10">
      <c r="A4601" t="s">
        <v>4</v>
      </c>
      <c r="B4601" s="4" t="s">
        <v>5</v>
      </c>
      <c r="C4601" s="4" t="s">
        <v>7</v>
      </c>
      <c r="D4601" s="4" t="s">
        <v>12</v>
      </c>
      <c r="E4601" s="4" t="s">
        <v>12</v>
      </c>
      <c r="F4601" s="4" t="s">
        <v>12</v>
      </c>
    </row>
    <row r="4602" spans="1:10">
      <c r="A4602" t="n">
        <v>41898</v>
      </c>
      <c r="B4602" s="38" t="n">
        <v>45</v>
      </c>
      <c r="C4602" s="7" t="n">
        <v>9</v>
      </c>
      <c r="D4602" s="7" t="n">
        <v>0.0500000007450581</v>
      </c>
      <c r="E4602" s="7" t="n">
        <v>0.0500000007450581</v>
      </c>
      <c r="F4602" s="7" t="n">
        <v>0.5</v>
      </c>
    </row>
    <row r="4603" spans="1:10">
      <c r="A4603" t="s">
        <v>4</v>
      </c>
      <c r="B4603" s="4" t="s">
        <v>5</v>
      </c>
      <c r="C4603" s="4" t="s">
        <v>11</v>
      </c>
      <c r="D4603" s="4" t="s">
        <v>7</v>
      </c>
      <c r="E4603" s="4" t="s">
        <v>8</v>
      </c>
      <c r="F4603" s="4" t="s">
        <v>12</v>
      </c>
      <c r="G4603" s="4" t="s">
        <v>12</v>
      </c>
      <c r="H4603" s="4" t="s">
        <v>12</v>
      </c>
    </row>
    <row r="4604" spans="1:10">
      <c r="A4604" t="n">
        <v>41912</v>
      </c>
      <c r="B4604" s="29" t="n">
        <v>48</v>
      </c>
      <c r="C4604" s="7" t="n">
        <v>1660</v>
      </c>
      <c r="D4604" s="7" t="n">
        <v>0</v>
      </c>
      <c r="E4604" s="7" t="s">
        <v>292</v>
      </c>
      <c r="F4604" s="7" t="n">
        <v>0.100000001490116</v>
      </c>
      <c r="G4604" s="7" t="n">
        <v>1</v>
      </c>
      <c r="H4604" s="7" t="n">
        <v>0</v>
      </c>
    </row>
    <row r="4605" spans="1:10">
      <c r="A4605" t="s">
        <v>4</v>
      </c>
      <c r="B4605" s="4" t="s">
        <v>5</v>
      </c>
      <c r="C4605" s="4" t="s">
        <v>7</v>
      </c>
      <c r="D4605" s="4" t="s">
        <v>11</v>
      </c>
      <c r="E4605" s="4" t="s">
        <v>11</v>
      </c>
      <c r="F4605" s="4" t="s">
        <v>11</v>
      </c>
      <c r="G4605" s="4" t="s">
        <v>11</v>
      </c>
      <c r="H4605" s="4" t="s">
        <v>11</v>
      </c>
      <c r="I4605" s="4" t="s">
        <v>8</v>
      </c>
      <c r="J4605" s="4" t="s">
        <v>12</v>
      </c>
      <c r="K4605" s="4" t="s">
        <v>12</v>
      </c>
      <c r="L4605" s="4" t="s">
        <v>12</v>
      </c>
      <c r="M4605" s="4" t="s">
        <v>13</v>
      </c>
      <c r="N4605" s="4" t="s">
        <v>13</v>
      </c>
      <c r="O4605" s="4" t="s">
        <v>12</v>
      </c>
      <c r="P4605" s="4" t="s">
        <v>12</v>
      </c>
      <c r="Q4605" s="4" t="s">
        <v>12</v>
      </c>
      <c r="R4605" s="4" t="s">
        <v>12</v>
      </c>
      <c r="S4605" s="4" t="s">
        <v>7</v>
      </c>
    </row>
    <row r="4606" spans="1:10">
      <c r="A4606" t="n">
        <v>41939</v>
      </c>
      <c r="B4606" s="26" t="n">
        <v>39</v>
      </c>
      <c r="C4606" s="7" t="n">
        <v>12</v>
      </c>
      <c r="D4606" s="7" t="n">
        <v>65533</v>
      </c>
      <c r="E4606" s="7" t="n">
        <v>204</v>
      </c>
      <c r="F4606" s="7" t="n">
        <v>0</v>
      </c>
      <c r="G4606" s="7" t="n">
        <v>7006</v>
      </c>
      <c r="H4606" s="7" t="n">
        <v>12</v>
      </c>
      <c r="I4606" s="7" t="s">
        <v>14</v>
      </c>
      <c r="J4606" s="7" t="n">
        <v>0</v>
      </c>
      <c r="K4606" s="7" t="n">
        <v>0.800000011920929</v>
      </c>
      <c r="L4606" s="7" t="n">
        <v>0</v>
      </c>
      <c r="M4606" s="7" t="n">
        <v>0</v>
      </c>
      <c r="N4606" s="7" t="n">
        <v>0</v>
      </c>
      <c r="O4606" s="7" t="n">
        <v>0</v>
      </c>
      <c r="P4606" s="7" t="n">
        <v>1.5</v>
      </c>
      <c r="Q4606" s="7" t="n">
        <v>1.5</v>
      </c>
      <c r="R4606" s="7" t="n">
        <v>1.5</v>
      </c>
      <c r="S4606" s="7" t="n">
        <v>255</v>
      </c>
    </row>
    <row r="4607" spans="1:10">
      <c r="A4607" t="s">
        <v>4</v>
      </c>
      <c r="B4607" s="4" t="s">
        <v>5</v>
      </c>
      <c r="C4607" s="4" t="s">
        <v>7</v>
      </c>
      <c r="D4607" s="4" t="s">
        <v>11</v>
      </c>
      <c r="E4607" s="4" t="s">
        <v>12</v>
      </c>
      <c r="F4607" s="4" t="s">
        <v>11</v>
      </c>
      <c r="G4607" s="4" t="s">
        <v>13</v>
      </c>
      <c r="H4607" s="4" t="s">
        <v>13</v>
      </c>
      <c r="I4607" s="4" t="s">
        <v>11</v>
      </c>
      <c r="J4607" s="4" t="s">
        <v>11</v>
      </c>
      <c r="K4607" s="4" t="s">
        <v>13</v>
      </c>
      <c r="L4607" s="4" t="s">
        <v>13</v>
      </c>
      <c r="M4607" s="4" t="s">
        <v>13</v>
      </c>
      <c r="N4607" s="4" t="s">
        <v>13</v>
      </c>
      <c r="O4607" s="4" t="s">
        <v>8</v>
      </c>
    </row>
    <row r="4608" spans="1:10">
      <c r="A4608" t="n">
        <v>41989</v>
      </c>
      <c r="B4608" s="9" t="n">
        <v>50</v>
      </c>
      <c r="C4608" s="7" t="n">
        <v>0</v>
      </c>
      <c r="D4608" s="7" t="n">
        <v>4416</v>
      </c>
      <c r="E4608" s="7" t="n">
        <v>0.699999988079071</v>
      </c>
      <c r="F4608" s="7" t="n">
        <v>0</v>
      </c>
      <c r="G4608" s="7" t="n">
        <v>0</v>
      </c>
      <c r="H4608" s="7" t="n">
        <v>0</v>
      </c>
      <c r="I4608" s="7" t="n">
        <v>0</v>
      </c>
      <c r="J4608" s="7" t="n">
        <v>65533</v>
      </c>
      <c r="K4608" s="7" t="n">
        <v>0</v>
      </c>
      <c r="L4608" s="7" t="n">
        <v>0</v>
      </c>
      <c r="M4608" s="7" t="n">
        <v>0</v>
      </c>
      <c r="N4608" s="7" t="n">
        <v>0</v>
      </c>
      <c r="O4608" s="7" t="s">
        <v>14</v>
      </c>
    </row>
    <row r="4609" spans="1:19">
      <c r="A4609" t="s">
        <v>4</v>
      </c>
      <c r="B4609" s="4" t="s">
        <v>5</v>
      </c>
      <c r="C4609" s="4" t="s">
        <v>7</v>
      </c>
      <c r="D4609" s="4" t="s">
        <v>11</v>
      </c>
      <c r="E4609" s="4" t="s">
        <v>12</v>
      </c>
      <c r="F4609" s="4" t="s">
        <v>11</v>
      </c>
      <c r="G4609" s="4" t="s">
        <v>13</v>
      </c>
      <c r="H4609" s="4" t="s">
        <v>13</v>
      </c>
      <c r="I4609" s="4" t="s">
        <v>11</v>
      </c>
      <c r="J4609" s="4" t="s">
        <v>11</v>
      </c>
      <c r="K4609" s="4" t="s">
        <v>13</v>
      </c>
      <c r="L4609" s="4" t="s">
        <v>13</v>
      </c>
      <c r="M4609" s="4" t="s">
        <v>13</v>
      </c>
      <c r="N4609" s="4" t="s">
        <v>13</v>
      </c>
      <c r="O4609" s="4" t="s">
        <v>8</v>
      </c>
    </row>
    <row r="4610" spans="1:19">
      <c r="A4610" t="n">
        <v>42028</v>
      </c>
      <c r="B4610" s="9" t="n">
        <v>50</v>
      </c>
      <c r="C4610" s="7" t="n">
        <v>0</v>
      </c>
      <c r="D4610" s="7" t="n">
        <v>4198</v>
      </c>
      <c r="E4610" s="7" t="n">
        <v>0.600000023841858</v>
      </c>
      <c r="F4610" s="7" t="n">
        <v>0</v>
      </c>
      <c r="G4610" s="7" t="n">
        <v>0</v>
      </c>
      <c r="H4610" s="7" t="n">
        <v>0</v>
      </c>
      <c r="I4610" s="7" t="n">
        <v>0</v>
      </c>
      <c r="J4610" s="7" t="n">
        <v>65533</v>
      </c>
      <c r="K4610" s="7" t="n">
        <v>0</v>
      </c>
      <c r="L4610" s="7" t="n">
        <v>0</v>
      </c>
      <c r="M4610" s="7" t="n">
        <v>0</v>
      </c>
      <c r="N4610" s="7" t="n">
        <v>0</v>
      </c>
      <c r="O4610" s="7" t="s">
        <v>14</v>
      </c>
    </row>
    <row r="4611" spans="1:19">
      <c r="A4611" t="s">
        <v>4</v>
      </c>
      <c r="B4611" s="4" t="s">
        <v>5</v>
      </c>
      <c r="C4611" s="4" t="s">
        <v>7</v>
      </c>
      <c r="D4611" s="4" t="s">
        <v>11</v>
      </c>
      <c r="E4611" s="4" t="s">
        <v>12</v>
      </c>
      <c r="F4611" s="4" t="s">
        <v>11</v>
      </c>
      <c r="G4611" s="4" t="s">
        <v>13</v>
      </c>
      <c r="H4611" s="4" t="s">
        <v>13</v>
      </c>
      <c r="I4611" s="4" t="s">
        <v>11</v>
      </c>
      <c r="J4611" s="4" t="s">
        <v>11</v>
      </c>
      <c r="K4611" s="4" t="s">
        <v>13</v>
      </c>
      <c r="L4611" s="4" t="s">
        <v>13</v>
      </c>
      <c r="M4611" s="4" t="s">
        <v>13</v>
      </c>
      <c r="N4611" s="4" t="s">
        <v>13</v>
      </c>
      <c r="O4611" s="4" t="s">
        <v>8</v>
      </c>
    </row>
    <row r="4612" spans="1:19">
      <c r="A4612" t="n">
        <v>42067</v>
      </c>
      <c r="B4612" s="9" t="n">
        <v>50</v>
      </c>
      <c r="C4612" s="7" t="n">
        <v>0</v>
      </c>
      <c r="D4612" s="7" t="n">
        <v>4341</v>
      </c>
      <c r="E4612" s="7" t="n">
        <v>0.800000011920929</v>
      </c>
      <c r="F4612" s="7" t="n">
        <v>0</v>
      </c>
      <c r="G4612" s="7" t="n">
        <v>0</v>
      </c>
      <c r="H4612" s="7" t="n">
        <v>1065353216</v>
      </c>
      <c r="I4612" s="7" t="n">
        <v>0</v>
      </c>
      <c r="J4612" s="7" t="n">
        <v>65533</v>
      </c>
      <c r="K4612" s="7" t="n">
        <v>0</v>
      </c>
      <c r="L4612" s="7" t="n">
        <v>0</v>
      </c>
      <c r="M4612" s="7" t="n">
        <v>0</v>
      </c>
      <c r="N4612" s="7" t="n">
        <v>0</v>
      </c>
      <c r="O4612" s="7" t="s">
        <v>14</v>
      </c>
    </row>
    <row r="4613" spans="1:19">
      <c r="A4613" t="s">
        <v>4</v>
      </c>
      <c r="B4613" s="4" t="s">
        <v>5</v>
      </c>
      <c r="C4613" s="4" t="s">
        <v>7</v>
      </c>
      <c r="D4613" s="4" t="s">
        <v>13</v>
      </c>
      <c r="E4613" s="4" t="s">
        <v>13</v>
      </c>
      <c r="F4613" s="4" t="s">
        <v>13</v>
      </c>
    </row>
    <row r="4614" spans="1:19">
      <c r="A4614" t="n">
        <v>42106</v>
      </c>
      <c r="B4614" s="9" t="n">
        <v>50</v>
      </c>
      <c r="C4614" s="7" t="n">
        <v>255</v>
      </c>
      <c r="D4614" s="7" t="n">
        <v>1050253722</v>
      </c>
      <c r="E4614" s="7" t="n">
        <v>1065353216</v>
      </c>
      <c r="F4614" s="7" t="n">
        <v>1045220557</v>
      </c>
    </row>
    <row r="4615" spans="1:19">
      <c r="A4615" t="s">
        <v>4</v>
      </c>
      <c r="B4615" s="4" t="s">
        <v>5</v>
      </c>
      <c r="C4615" s="4" t="s">
        <v>11</v>
      </c>
    </row>
    <row r="4616" spans="1:19">
      <c r="A4616" t="n">
        <v>42120</v>
      </c>
      <c r="B4616" s="25" t="n">
        <v>16</v>
      </c>
      <c r="C4616" s="7" t="n">
        <v>700</v>
      </c>
    </row>
    <row r="4617" spans="1:19">
      <c r="A4617" t="s">
        <v>4</v>
      </c>
      <c r="B4617" s="4" t="s">
        <v>5</v>
      </c>
      <c r="C4617" s="4" t="s">
        <v>7</v>
      </c>
      <c r="D4617" s="4" t="s">
        <v>12</v>
      </c>
      <c r="E4617" s="4" t="s">
        <v>12</v>
      </c>
      <c r="F4617" s="4" t="s">
        <v>12</v>
      </c>
    </row>
    <row r="4618" spans="1:19">
      <c r="A4618" t="n">
        <v>42123</v>
      </c>
      <c r="B4618" s="38" t="n">
        <v>45</v>
      </c>
      <c r="C4618" s="7" t="n">
        <v>9</v>
      </c>
      <c r="D4618" s="7" t="n">
        <v>0.0500000007450581</v>
      </c>
      <c r="E4618" s="7" t="n">
        <v>0.0500000007450581</v>
      </c>
      <c r="F4618" s="7" t="n">
        <v>0.5</v>
      </c>
    </row>
    <row r="4619" spans="1:19">
      <c r="A4619" t="s">
        <v>4</v>
      </c>
      <c r="B4619" s="4" t="s">
        <v>5</v>
      </c>
      <c r="C4619" s="4" t="s">
        <v>11</v>
      </c>
      <c r="D4619" s="4" t="s">
        <v>7</v>
      </c>
      <c r="E4619" s="4" t="s">
        <v>8</v>
      </c>
      <c r="F4619" s="4" t="s">
        <v>12</v>
      </c>
      <c r="G4619" s="4" t="s">
        <v>12</v>
      </c>
      <c r="H4619" s="4" t="s">
        <v>12</v>
      </c>
    </row>
    <row r="4620" spans="1:19">
      <c r="A4620" t="n">
        <v>42137</v>
      </c>
      <c r="B4620" s="29" t="n">
        <v>48</v>
      </c>
      <c r="C4620" s="7" t="n">
        <v>1660</v>
      </c>
      <c r="D4620" s="7" t="n">
        <v>0</v>
      </c>
      <c r="E4620" s="7" t="s">
        <v>293</v>
      </c>
      <c r="F4620" s="7" t="n">
        <v>0.100000001490116</v>
      </c>
      <c r="G4620" s="7" t="n">
        <v>1</v>
      </c>
      <c r="H4620" s="7" t="n">
        <v>0</v>
      </c>
    </row>
    <row r="4621" spans="1:19">
      <c r="A4621" t="s">
        <v>4</v>
      </c>
      <c r="B4621" s="4" t="s">
        <v>5</v>
      </c>
      <c r="C4621" s="4" t="s">
        <v>7</v>
      </c>
      <c r="D4621" s="4" t="s">
        <v>11</v>
      </c>
      <c r="E4621" s="4" t="s">
        <v>11</v>
      </c>
      <c r="F4621" s="4" t="s">
        <v>11</v>
      </c>
      <c r="G4621" s="4" t="s">
        <v>11</v>
      </c>
      <c r="H4621" s="4" t="s">
        <v>11</v>
      </c>
      <c r="I4621" s="4" t="s">
        <v>8</v>
      </c>
      <c r="J4621" s="4" t="s">
        <v>12</v>
      </c>
      <c r="K4621" s="4" t="s">
        <v>12</v>
      </c>
      <c r="L4621" s="4" t="s">
        <v>12</v>
      </c>
      <c r="M4621" s="4" t="s">
        <v>13</v>
      </c>
      <c r="N4621" s="4" t="s">
        <v>13</v>
      </c>
      <c r="O4621" s="4" t="s">
        <v>12</v>
      </c>
      <c r="P4621" s="4" t="s">
        <v>12</v>
      </c>
      <c r="Q4621" s="4" t="s">
        <v>12</v>
      </c>
      <c r="R4621" s="4" t="s">
        <v>12</v>
      </c>
      <c r="S4621" s="4" t="s">
        <v>7</v>
      </c>
    </row>
    <row r="4622" spans="1:19">
      <c r="A4622" t="n">
        <v>42164</v>
      </c>
      <c r="B4622" s="26" t="n">
        <v>39</v>
      </c>
      <c r="C4622" s="7" t="n">
        <v>12</v>
      </c>
      <c r="D4622" s="7" t="n">
        <v>65533</v>
      </c>
      <c r="E4622" s="7" t="n">
        <v>207</v>
      </c>
      <c r="F4622" s="7" t="n">
        <v>0</v>
      </c>
      <c r="G4622" s="7" t="n">
        <v>7006</v>
      </c>
      <c r="H4622" s="7" t="n">
        <v>12</v>
      </c>
      <c r="I4622" s="7" t="s">
        <v>14</v>
      </c>
      <c r="J4622" s="7" t="n">
        <v>0</v>
      </c>
      <c r="K4622" s="7" t="n">
        <v>1</v>
      </c>
      <c r="L4622" s="7" t="n">
        <v>1</v>
      </c>
      <c r="M4622" s="7" t="n">
        <v>0</v>
      </c>
      <c r="N4622" s="7" t="n">
        <v>0</v>
      </c>
      <c r="O4622" s="7" t="n">
        <v>0</v>
      </c>
      <c r="P4622" s="7" t="n">
        <v>1</v>
      </c>
      <c r="Q4622" s="7" t="n">
        <v>1</v>
      </c>
      <c r="R4622" s="7" t="n">
        <v>1</v>
      </c>
      <c r="S4622" s="7" t="n">
        <v>255</v>
      </c>
    </row>
    <row r="4623" spans="1:19">
      <c r="A4623" t="s">
        <v>4</v>
      </c>
      <c r="B4623" s="4" t="s">
        <v>5</v>
      </c>
      <c r="C4623" s="4" t="s">
        <v>7</v>
      </c>
      <c r="D4623" s="4" t="s">
        <v>11</v>
      </c>
      <c r="E4623" s="4" t="s">
        <v>12</v>
      </c>
      <c r="F4623" s="4" t="s">
        <v>11</v>
      </c>
      <c r="G4623" s="4" t="s">
        <v>13</v>
      </c>
      <c r="H4623" s="4" t="s">
        <v>13</v>
      </c>
      <c r="I4623" s="4" t="s">
        <v>11</v>
      </c>
      <c r="J4623" s="4" t="s">
        <v>11</v>
      </c>
      <c r="K4623" s="4" t="s">
        <v>13</v>
      </c>
      <c r="L4623" s="4" t="s">
        <v>13</v>
      </c>
      <c r="M4623" s="4" t="s">
        <v>13</v>
      </c>
      <c r="N4623" s="4" t="s">
        <v>13</v>
      </c>
      <c r="O4623" s="4" t="s">
        <v>8</v>
      </c>
    </row>
    <row r="4624" spans="1:19">
      <c r="A4624" t="n">
        <v>42214</v>
      </c>
      <c r="B4624" s="9" t="n">
        <v>50</v>
      </c>
      <c r="C4624" s="7" t="n">
        <v>0</v>
      </c>
      <c r="D4624" s="7" t="n">
        <v>4416</v>
      </c>
      <c r="E4624" s="7" t="n">
        <v>0.699999988079071</v>
      </c>
      <c r="F4624" s="7" t="n">
        <v>0</v>
      </c>
      <c r="G4624" s="7" t="n">
        <v>0</v>
      </c>
      <c r="H4624" s="7" t="n">
        <v>1073741824</v>
      </c>
      <c r="I4624" s="7" t="n">
        <v>0</v>
      </c>
      <c r="J4624" s="7" t="n">
        <v>65533</v>
      </c>
      <c r="K4624" s="7" t="n">
        <v>0</v>
      </c>
      <c r="L4624" s="7" t="n">
        <v>0</v>
      </c>
      <c r="M4624" s="7" t="n">
        <v>0</v>
      </c>
      <c r="N4624" s="7" t="n">
        <v>0</v>
      </c>
      <c r="O4624" s="7" t="s">
        <v>14</v>
      </c>
    </row>
    <row r="4625" spans="1:19">
      <c r="A4625" t="s">
        <v>4</v>
      </c>
      <c r="B4625" s="4" t="s">
        <v>5</v>
      </c>
      <c r="C4625" s="4" t="s">
        <v>7</v>
      </c>
      <c r="D4625" s="4" t="s">
        <v>11</v>
      </c>
      <c r="E4625" s="4" t="s">
        <v>12</v>
      </c>
      <c r="F4625" s="4" t="s">
        <v>11</v>
      </c>
      <c r="G4625" s="4" t="s">
        <v>13</v>
      </c>
      <c r="H4625" s="4" t="s">
        <v>13</v>
      </c>
      <c r="I4625" s="4" t="s">
        <v>11</v>
      </c>
      <c r="J4625" s="4" t="s">
        <v>11</v>
      </c>
      <c r="K4625" s="4" t="s">
        <v>13</v>
      </c>
      <c r="L4625" s="4" t="s">
        <v>13</v>
      </c>
      <c r="M4625" s="4" t="s">
        <v>13</v>
      </c>
      <c r="N4625" s="4" t="s">
        <v>13</v>
      </c>
      <c r="O4625" s="4" t="s">
        <v>8</v>
      </c>
    </row>
    <row r="4626" spans="1:19">
      <c r="A4626" t="n">
        <v>42253</v>
      </c>
      <c r="B4626" s="9" t="n">
        <v>50</v>
      </c>
      <c r="C4626" s="7" t="n">
        <v>0</v>
      </c>
      <c r="D4626" s="7" t="n">
        <v>4339</v>
      </c>
      <c r="E4626" s="7" t="n">
        <v>0.600000023841858</v>
      </c>
      <c r="F4626" s="7" t="n">
        <v>0</v>
      </c>
      <c r="G4626" s="7" t="n">
        <v>0</v>
      </c>
      <c r="H4626" s="7" t="n">
        <v>1082130432</v>
      </c>
      <c r="I4626" s="7" t="n">
        <v>0</v>
      </c>
      <c r="J4626" s="7" t="n">
        <v>65533</v>
      </c>
      <c r="K4626" s="7" t="n">
        <v>0</v>
      </c>
      <c r="L4626" s="7" t="n">
        <v>0</v>
      </c>
      <c r="M4626" s="7" t="n">
        <v>0</v>
      </c>
      <c r="N4626" s="7" t="n">
        <v>0</v>
      </c>
      <c r="O4626" s="7" t="s">
        <v>14</v>
      </c>
    </row>
    <row r="4627" spans="1:19">
      <c r="A4627" t="s">
        <v>4</v>
      </c>
      <c r="B4627" s="4" t="s">
        <v>5</v>
      </c>
      <c r="C4627" s="4" t="s">
        <v>7</v>
      </c>
      <c r="D4627" s="4" t="s">
        <v>11</v>
      </c>
      <c r="E4627" s="4" t="s">
        <v>12</v>
      </c>
      <c r="F4627" s="4" t="s">
        <v>11</v>
      </c>
      <c r="G4627" s="4" t="s">
        <v>13</v>
      </c>
      <c r="H4627" s="4" t="s">
        <v>13</v>
      </c>
      <c r="I4627" s="4" t="s">
        <v>11</v>
      </c>
      <c r="J4627" s="4" t="s">
        <v>11</v>
      </c>
      <c r="K4627" s="4" t="s">
        <v>13</v>
      </c>
      <c r="L4627" s="4" t="s">
        <v>13</v>
      </c>
      <c r="M4627" s="4" t="s">
        <v>13</v>
      </c>
      <c r="N4627" s="4" t="s">
        <v>13</v>
      </c>
      <c r="O4627" s="4" t="s">
        <v>8</v>
      </c>
    </row>
    <row r="4628" spans="1:19">
      <c r="A4628" t="n">
        <v>42292</v>
      </c>
      <c r="B4628" s="9" t="n">
        <v>50</v>
      </c>
      <c r="C4628" s="7" t="n">
        <v>0</v>
      </c>
      <c r="D4628" s="7" t="n">
        <v>4190</v>
      </c>
      <c r="E4628" s="7" t="n">
        <v>0.800000011920929</v>
      </c>
      <c r="F4628" s="7" t="n">
        <v>0</v>
      </c>
      <c r="G4628" s="7" t="n">
        <v>0</v>
      </c>
      <c r="H4628" s="7" t="n">
        <v>1082130432</v>
      </c>
      <c r="I4628" s="7" t="n">
        <v>0</v>
      </c>
      <c r="J4628" s="7" t="n">
        <v>65533</v>
      </c>
      <c r="K4628" s="7" t="n">
        <v>0</v>
      </c>
      <c r="L4628" s="7" t="n">
        <v>0</v>
      </c>
      <c r="M4628" s="7" t="n">
        <v>0</v>
      </c>
      <c r="N4628" s="7" t="n">
        <v>0</v>
      </c>
      <c r="O4628" s="7" t="s">
        <v>14</v>
      </c>
    </row>
    <row r="4629" spans="1:19">
      <c r="A4629" t="s">
        <v>4</v>
      </c>
      <c r="B4629" s="4" t="s">
        <v>5</v>
      </c>
      <c r="C4629" s="4" t="s">
        <v>7</v>
      </c>
      <c r="D4629" s="4" t="s">
        <v>13</v>
      </c>
      <c r="E4629" s="4" t="s">
        <v>13</v>
      </c>
      <c r="F4629" s="4" t="s">
        <v>13</v>
      </c>
    </row>
    <row r="4630" spans="1:19">
      <c r="A4630" t="n">
        <v>42331</v>
      </c>
      <c r="B4630" s="9" t="n">
        <v>50</v>
      </c>
      <c r="C4630" s="7" t="n">
        <v>255</v>
      </c>
      <c r="D4630" s="7" t="n">
        <v>1050253722</v>
      </c>
      <c r="E4630" s="7" t="n">
        <v>1065353216</v>
      </c>
      <c r="F4630" s="7" t="n">
        <v>1045220557</v>
      </c>
    </row>
    <row r="4631" spans="1:19">
      <c r="A4631" t="s">
        <v>4</v>
      </c>
      <c r="B4631" s="4" t="s">
        <v>5</v>
      </c>
      <c r="C4631" s="4" t="s">
        <v>11</v>
      </c>
    </row>
    <row r="4632" spans="1:19">
      <c r="A4632" t="n">
        <v>42345</v>
      </c>
      <c r="B4632" s="25" t="n">
        <v>16</v>
      </c>
      <c r="C4632" s="7" t="n">
        <v>750</v>
      </c>
    </row>
    <row r="4633" spans="1:19">
      <c r="A4633" t="s">
        <v>4</v>
      </c>
      <c r="B4633" s="4" t="s">
        <v>5</v>
      </c>
      <c r="C4633" s="4" t="s">
        <v>11</v>
      </c>
      <c r="D4633" s="4" t="s">
        <v>7</v>
      </c>
    </row>
    <row r="4634" spans="1:19">
      <c r="A4634" t="n">
        <v>42348</v>
      </c>
      <c r="B4634" s="48" t="n">
        <v>89</v>
      </c>
      <c r="C4634" s="7" t="n">
        <v>65533</v>
      </c>
      <c r="D4634" s="7" t="n">
        <v>0</v>
      </c>
    </row>
    <row r="4635" spans="1:19">
      <c r="A4635" t="s">
        <v>4</v>
      </c>
      <c r="B4635" s="4" t="s">
        <v>5</v>
      </c>
      <c r="C4635" s="4" t="s">
        <v>11</v>
      </c>
    </row>
    <row r="4636" spans="1:19">
      <c r="A4636" t="n">
        <v>42352</v>
      </c>
      <c r="B4636" s="25" t="n">
        <v>16</v>
      </c>
      <c r="C4636" s="7" t="n">
        <v>750</v>
      </c>
    </row>
    <row r="4637" spans="1:19">
      <c r="A4637" t="s">
        <v>4</v>
      </c>
      <c r="B4637" s="4" t="s">
        <v>5</v>
      </c>
      <c r="C4637" s="4" t="s">
        <v>7</v>
      </c>
      <c r="D4637" s="4" t="s">
        <v>11</v>
      </c>
      <c r="E4637" s="4" t="s">
        <v>12</v>
      </c>
    </row>
    <row r="4638" spans="1:19">
      <c r="A4638" t="n">
        <v>42355</v>
      </c>
      <c r="B4638" s="18" t="n">
        <v>58</v>
      </c>
      <c r="C4638" s="7" t="n">
        <v>101</v>
      </c>
      <c r="D4638" s="7" t="n">
        <v>300</v>
      </c>
      <c r="E4638" s="7" t="n">
        <v>1</v>
      </c>
    </row>
    <row r="4639" spans="1:19">
      <c r="A4639" t="s">
        <v>4</v>
      </c>
      <c r="B4639" s="4" t="s">
        <v>5</v>
      </c>
      <c r="C4639" s="4" t="s">
        <v>7</v>
      </c>
      <c r="D4639" s="4" t="s">
        <v>11</v>
      </c>
    </row>
    <row r="4640" spans="1:19">
      <c r="A4640" t="n">
        <v>42363</v>
      </c>
      <c r="B4640" s="18" t="n">
        <v>58</v>
      </c>
      <c r="C4640" s="7" t="n">
        <v>254</v>
      </c>
      <c r="D4640" s="7" t="n">
        <v>0</v>
      </c>
    </row>
    <row r="4641" spans="1:15">
      <c r="A4641" t="s">
        <v>4</v>
      </c>
      <c r="B4641" s="4" t="s">
        <v>5</v>
      </c>
      <c r="C4641" s="4" t="s">
        <v>7</v>
      </c>
      <c r="D4641" s="4" t="s">
        <v>7</v>
      </c>
      <c r="E4641" s="4" t="s">
        <v>12</v>
      </c>
      <c r="F4641" s="4" t="s">
        <v>12</v>
      </c>
      <c r="G4641" s="4" t="s">
        <v>12</v>
      </c>
      <c r="H4641" s="4" t="s">
        <v>11</v>
      </c>
    </row>
    <row r="4642" spans="1:15">
      <c r="A4642" t="n">
        <v>42367</v>
      </c>
      <c r="B4642" s="38" t="n">
        <v>45</v>
      </c>
      <c r="C4642" s="7" t="n">
        <v>2</v>
      </c>
      <c r="D4642" s="7" t="n">
        <v>3</v>
      </c>
      <c r="E4642" s="7" t="n">
        <v>-1.96000003814697</v>
      </c>
      <c r="F4642" s="7" t="n">
        <v>3.25</v>
      </c>
      <c r="G4642" s="7" t="n">
        <v>52.5499992370605</v>
      </c>
      <c r="H4642" s="7" t="n">
        <v>0</v>
      </c>
    </row>
    <row r="4643" spans="1:15">
      <c r="A4643" t="s">
        <v>4</v>
      </c>
      <c r="B4643" s="4" t="s">
        <v>5</v>
      </c>
      <c r="C4643" s="4" t="s">
        <v>7</v>
      </c>
      <c r="D4643" s="4" t="s">
        <v>7</v>
      </c>
      <c r="E4643" s="4" t="s">
        <v>12</v>
      </c>
      <c r="F4643" s="4" t="s">
        <v>12</v>
      </c>
      <c r="G4643" s="4" t="s">
        <v>12</v>
      </c>
      <c r="H4643" s="4" t="s">
        <v>11</v>
      </c>
      <c r="I4643" s="4" t="s">
        <v>7</v>
      </c>
    </row>
    <row r="4644" spans="1:15">
      <c r="A4644" t="n">
        <v>42384</v>
      </c>
      <c r="B4644" s="38" t="n">
        <v>45</v>
      </c>
      <c r="C4644" s="7" t="n">
        <v>4</v>
      </c>
      <c r="D4644" s="7" t="n">
        <v>3</v>
      </c>
      <c r="E4644" s="7" t="n">
        <v>345.220001220703</v>
      </c>
      <c r="F4644" s="7" t="n">
        <v>37.5999984741211</v>
      </c>
      <c r="G4644" s="7" t="n">
        <v>29.9799995422363</v>
      </c>
      <c r="H4644" s="7" t="n">
        <v>0</v>
      </c>
      <c r="I4644" s="7" t="n">
        <v>1</v>
      </c>
    </row>
    <row r="4645" spans="1:15">
      <c r="A4645" t="s">
        <v>4</v>
      </c>
      <c r="B4645" s="4" t="s">
        <v>5</v>
      </c>
      <c r="C4645" s="4" t="s">
        <v>7</v>
      </c>
      <c r="D4645" s="4" t="s">
        <v>7</v>
      </c>
      <c r="E4645" s="4" t="s">
        <v>12</v>
      </c>
      <c r="F4645" s="4" t="s">
        <v>11</v>
      </c>
    </row>
    <row r="4646" spans="1:15">
      <c r="A4646" t="n">
        <v>42402</v>
      </c>
      <c r="B4646" s="38" t="n">
        <v>45</v>
      </c>
      <c r="C4646" s="7" t="n">
        <v>5</v>
      </c>
      <c r="D4646" s="7" t="n">
        <v>3</v>
      </c>
      <c r="E4646" s="7" t="n">
        <v>11.6000003814697</v>
      </c>
      <c r="F4646" s="7" t="n">
        <v>0</v>
      </c>
    </row>
    <row r="4647" spans="1:15">
      <c r="A4647" t="s">
        <v>4</v>
      </c>
      <c r="B4647" s="4" t="s">
        <v>5</v>
      </c>
      <c r="C4647" s="4" t="s">
        <v>7</v>
      </c>
      <c r="D4647" s="4" t="s">
        <v>7</v>
      </c>
      <c r="E4647" s="4" t="s">
        <v>12</v>
      </c>
      <c r="F4647" s="4" t="s">
        <v>11</v>
      </c>
    </row>
    <row r="4648" spans="1:15">
      <c r="A4648" t="n">
        <v>42411</v>
      </c>
      <c r="B4648" s="38" t="n">
        <v>45</v>
      </c>
      <c r="C4648" s="7" t="n">
        <v>11</v>
      </c>
      <c r="D4648" s="7" t="n">
        <v>3</v>
      </c>
      <c r="E4648" s="7" t="n">
        <v>22.8999996185303</v>
      </c>
      <c r="F4648" s="7" t="n">
        <v>0</v>
      </c>
    </row>
    <row r="4649" spans="1:15">
      <c r="A4649" t="s">
        <v>4</v>
      </c>
      <c r="B4649" s="4" t="s">
        <v>5</v>
      </c>
      <c r="C4649" s="4" t="s">
        <v>7</v>
      </c>
      <c r="D4649" s="4" t="s">
        <v>7</v>
      </c>
      <c r="E4649" s="4" t="s">
        <v>12</v>
      </c>
      <c r="F4649" s="4" t="s">
        <v>11</v>
      </c>
    </row>
    <row r="4650" spans="1:15">
      <c r="A4650" t="n">
        <v>42420</v>
      </c>
      <c r="B4650" s="38" t="n">
        <v>45</v>
      </c>
      <c r="C4650" s="7" t="n">
        <v>5</v>
      </c>
      <c r="D4650" s="7" t="n">
        <v>3</v>
      </c>
      <c r="E4650" s="7" t="n">
        <v>12.6000003814697</v>
      </c>
      <c r="F4650" s="7" t="n">
        <v>4000</v>
      </c>
    </row>
    <row r="4651" spans="1:15">
      <c r="A4651" t="s">
        <v>4</v>
      </c>
      <c r="B4651" s="4" t="s">
        <v>5</v>
      </c>
      <c r="C4651" s="4" t="s">
        <v>7</v>
      </c>
    </row>
    <row r="4652" spans="1:15">
      <c r="A4652" t="n">
        <v>42429</v>
      </c>
      <c r="B4652" s="39" t="n">
        <v>116</v>
      </c>
      <c r="C4652" s="7" t="n">
        <v>0</v>
      </c>
    </row>
    <row r="4653" spans="1:15">
      <c r="A4653" t="s">
        <v>4</v>
      </c>
      <c r="B4653" s="4" t="s">
        <v>5</v>
      </c>
      <c r="C4653" s="4" t="s">
        <v>7</v>
      </c>
      <c r="D4653" s="4" t="s">
        <v>11</v>
      </c>
    </row>
    <row r="4654" spans="1:15">
      <c r="A4654" t="n">
        <v>42431</v>
      </c>
      <c r="B4654" s="39" t="n">
        <v>116</v>
      </c>
      <c r="C4654" s="7" t="n">
        <v>2</v>
      </c>
      <c r="D4654" s="7" t="n">
        <v>1</v>
      </c>
    </row>
    <row r="4655" spans="1:15">
      <c r="A4655" t="s">
        <v>4</v>
      </c>
      <c r="B4655" s="4" t="s">
        <v>5</v>
      </c>
      <c r="C4655" s="4" t="s">
        <v>7</v>
      </c>
      <c r="D4655" s="4" t="s">
        <v>13</v>
      </c>
    </row>
    <row r="4656" spans="1:15">
      <c r="A4656" t="n">
        <v>42435</v>
      </c>
      <c r="B4656" s="39" t="n">
        <v>116</v>
      </c>
      <c r="C4656" s="7" t="n">
        <v>5</v>
      </c>
      <c r="D4656" s="7" t="n">
        <v>1112014848</v>
      </c>
    </row>
    <row r="4657" spans="1:9">
      <c r="A4657" t="s">
        <v>4</v>
      </c>
      <c r="B4657" s="4" t="s">
        <v>5</v>
      </c>
      <c r="C4657" s="4" t="s">
        <v>7</v>
      </c>
      <c r="D4657" s="4" t="s">
        <v>11</v>
      </c>
    </row>
    <row r="4658" spans="1:9">
      <c r="A4658" t="n">
        <v>42441</v>
      </c>
      <c r="B4658" s="39" t="n">
        <v>116</v>
      </c>
      <c r="C4658" s="7" t="n">
        <v>6</v>
      </c>
      <c r="D4658" s="7" t="n">
        <v>1</v>
      </c>
    </row>
    <row r="4659" spans="1:9">
      <c r="A4659" t="s">
        <v>4</v>
      </c>
      <c r="B4659" s="4" t="s">
        <v>5</v>
      </c>
      <c r="C4659" s="4" t="s">
        <v>7</v>
      </c>
      <c r="D4659" s="4" t="s">
        <v>11</v>
      </c>
    </row>
    <row r="4660" spans="1:9">
      <c r="A4660" t="n">
        <v>42445</v>
      </c>
      <c r="B4660" s="18" t="n">
        <v>58</v>
      </c>
      <c r="C4660" s="7" t="n">
        <v>255</v>
      </c>
      <c r="D4660" s="7" t="n">
        <v>0</v>
      </c>
    </row>
    <row r="4661" spans="1:9">
      <c r="A4661" t="s">
        <v>4</v>
      </c>
      <c r="B4661" s="4" t="s">
        <v>5</v>
      </c>
      <c r="C4661" s="4" t="s">
        <v>11</v>
      </c>
    </row>
    <row r="4662" spans="1:9">
      <c r="A4662" t="n">
        <v>42449</v>
      </c>
      <c r="B4662" s="25" t="n">
        <v>16</v>
      </c>
      <c r="C4662" s="7" t="n">
        <v>500</v>
      </c>
    </row>
    <row r="4663" spans="1:9">
      <c r="A4663" t="s">
        <v>4</v>
      </c>
      <c r="B4663" s="4" t="s">
        <v>5</v>
      </c>
      <c r="C4663" s="4" t="s">
        <v>7</v>
      </c>
      <c r="D4663" s="4" t="s">
        <v>11</v>
      </c>
      <c r="E4663" s="4" t="s">
        <v>11</v>
      </c>
      <c r="F4663" s="4" t="s">
        <v>7</v>
      </c>
    </row>
    <row r="4664" spans="1:9">
      <c r="A4664" t="n">
        <v>42452</v>
      </c>
      <c r="B4664" s="47" t="n">
        <v>25</v>
      </c>
      <c r="C4664" s="7" t="n">
        <v>1</v>
      </c>
      <c r="D4664" s="7" t="n">
        <v>65535</v>
      </c>
      <c r="E4664" s="7" t="n">
        <v>65535</v>
      </c>
      <c r="F4664" s="7" t="n">
        <v>0</v>
      </c>
    </row>
    <row r="4665" spans="1:9">
      <c r="A4665" t="s">
        <v>4</v>
      </c>
      <c r="B4665" s="4" t="s">
        <v>5</v>
      </c>
      <c r="C4665" s="4" t="s">
        <v>8</v>
      </c>
      <c r="D4665" s="4" t="s">
        <v>11</v>
      </c>
    </row>
    <row r="4666" spans="1:9">
      <c r="A4666" t="n">
        <v>42459</v>
      </c>
      <c r="B4666" s="46" t="n">
        <v>29</v>
      </c>
      <c r="C4666" s="7" t="s">
        <v>334</v>
      </c>
      <c r="D4666" s="7" t="n">
        <v>65533</v>
      </c>
    </row>
    <row r="4667" spans="1:9">
      <c r="A4667" t="s">
        <v>4</v>
      </c>
      <c r="B4667" s="4" t="s">
        <v>5</v>
      </c>
      <c r="C4667" s="4" t="s">
        <v>7</v>
      </c>
      <c r="D4667" s="4" t="s">
        <v>11</v>
      </c>
      <c r="E4667" s="4" t="s">
        <v>8</v>
      </c>
    </row>
    <row r="4668" spans="1:9">
      <c r="A4668" t="n">
        <v>42479</v>
      </c>
      <c r="B4668" s="30" t="n">
        <v>51</v>
      </c>
      <c r="C4668" s="7" t="n">
        <v>4</v>
      </c>
      <c r="D4668" s="7" t="n">
        <v>7006</v>
      </c>
      <c r="E4668" s="7" t="s">
        <v>337</v>
      </c>
    </row>
    <row r="4669" spans="1:9">
      <c r="A4669" t="s">
        <v>4</v>
      </c>
      <c r="B4669" s="4" t="s">
        <v>5</v>
      </c>
      <c r="C4669" s="4" t="s">
        <v>11</v>
      </c>
    </row>
    <row r="4670" spans="1:9">
      <c r="A4670" t="n">
        <v>42493</v>
      </c>
      <c r="B4670" s="25" t="n">
        <v>16</v>
      </c>
      <c r="C4670" s="7" t="n">
        <v>0</v>
      </c>
    </row>
    <row r="4671" spans="1:9">
      <c r="A4671" t="s">
        <v>4</v>
      </c>
      <c r="B4671" s="4" t="s">
        <v>5</v>
      </c>
      <c r="C4671" s="4" t="s">
        <v>11</v>
      </c>
      <c r="D4671" s="4" t="s">
        <v>7</v>
      </c>
      <c r="E4671" s="4" t="s">
        <v>13</v>
      </c>
      <c r="F4671" s="4" t="s">
        <v>185</v>
      </c>
      <c r="G4671" s="4" t="s">
        <v>7</v>
      </c>
      <c r="H4671" s="4" t="s">
        <v>7</v>
      </c>
      <c r="I4671" s="4" t="s">
        <v>7</v>
      </c>
    </row>
    <row r="4672" spans="1:9">
      <c r="A4672" t="n">
        <v>42496</v>
      </c>
      <c r="B4672" s="44" t="n">
        <v>26</v>
      </c>
      <c r="C4672" s="7" t="n">
        <v>7006</v>
      </c>
      <c r="D4672" s="7" t="n">
        <v>17</v>
      </c>
      <c r="E4672" s="7" t="n">
        <v>35303</v>
      </c>
      <c r="F4672" s="7" t="s">
        <v>338</v>
      </c>
      <c r="G4672" s="7" t="n">
        <v>8</v>
      </c>
      <c r="H4672" s="7" t="n">
        <v>2</v>
      </c>
      <c r="I4672" s="7" t="n">
        <v>0</v>
      </c>
    </row>
    <row r="4673" spans="1:9">
      <c r="A4673" t="s">
        <v>4</v>
      </c>
      <c r="B4673" s="4" t="s">
        <v>5</v>
      </c>
      <c r="C4673" s="4" t="s">
        <v>11</v>
      </c>
    </row>
    <row r="4674" spans="1:9">
      <c r="A4674" t="n">
        <v>42545</v>
      </c>
      <c r="B4674" s="25" t="n">
        <v>16</v>
      </c>
      <c r="C4674" s="7" t="n">
        <v>1500</v>
      </c>
    </row>
    <row r="4675" spans="1:9">
      <c r="A4675" t="s">
        <v>4</v>
      </c>
      <c r="B4675" s="4" t="s">
        <v>5</v>
      </c>
      <c r="C4675" s="4" t="s">
        <v>7</v>
      </c>
      <c r="D4675" s="4" t="s">
        <v>12</v>
      </c>
      <c r="E4675" s="4" t="s">
        <v>12</v>
      </c>
      <c r="F4675" s="4" t="s">
        <v>12</v>
      </c>
    </row>
    <row r="4676" spans="1:9">
      <c r="A4676" t="n">
        <v>42548</v>
      </c>
      <c r="B4676" s="38" t="n">
        <v>45</v>
      </c>
      <c r="C4676" s="7" t="n">
        <v>9</v>
      </c>
      <c r="D4676" s="7" t="n">
        <v>0.100000001490116</v>
      </c>
      <c r="E4676" s="7" t="n">
        <v>0.100000001490116</v>
      </c>
      <c r="F4676" s="7" t="n">
        <v>0.5</v>
      </c>
    </row>
    <row r="4677" spans="1:9">
      <c r="A4677" t="s">
        <v>4</v>
      </c>
      <c r="B4677" s="4" t="s">
        <v>5</v>
      </c>
      <c r="C4677" s="4" t="s">
        <v>7</v>
      </c>
      <c r="D4677" s="4" t="s">
        <v>11</v>
      </c>
      <c r="E4677" s="4" t="s">
        <v>8</v>
      </c>
      <c r="F4677" s="4" t="s">
        <v>8</v>
      </c>
      <c r="G4677" s="4" t="s">
        <v>8</v>
      </c>
      <c r="H4677" s="4" t="s">
        <v>8</v>
      </c>
    </row>
    <row r="4678" spans="1:9">
      <c r="A4678" t="n">
        <v>42562</v>
      </c>
      <c r="B4678" s="30" t="n">
        <v>51</v>
      </c>
      <c r="C4678" s="7" t="n">
        <v>3</v>
      </c>
      <c r="D4678" s="7" t="n">
        <v>7006</v>
      </c>
      <c r="E4678" s="7" t="s">
        <v>120</v>
      </c>
      <c r="F4678" s="7" t="s">
        <v>14</v>
      </c>
      <c r="G4678" s="7" t="s">
        <v>122</v>
      </c>
      <c r="H4678" s="7" t="s">
        <v>123</v>
      </c>
    </row>
    <row r="4679" spans="1:9">
      <c r="A4679" t="s">
        <v>4</v>
      </c>
      <c r="B4679" s="4" t="s">
        <v>5</v>
      </c>
      <c r="C4679" s="4" t="s">
        <v>11</v>
      </c>
    </row>
    <row r="4680" spans="1:9">
      <c r="A4680" t="n">
        <v>42574</v>
      </c>
      <c r="B4680" s="25" t="n">
        <v>16</v>
      </c>
      <c r="C4680" s="7" t="n">
        <v>1500</v>
      </c>
    </row>
    <row r="4681" spans="1:9">
      <c r="A4681" t="s">
        <v>4</v>
      </c>
      <c r="B4681" s="4" t="s">
        <v>5</v>
      </c>
      <c r="C4681" s="4" t="s">
        <v>11</v>
      </c>
      <c r="D4681" s="4" t="s">
        <v>7</v>
      </c>
    </row>
    <row r="4682" spans="1:9">
      <c r="A4682" t="n">
        <v>42577</v>
      </c>
      <c r="B4682" s="48" t="n">
        <v>89</v>
      </c>
      <c r="C4682" s="7" t="n">
        <v>65533</v>
      </c>
      <c r="D4682" s="7" t="n">
        <v>0</v>
      </c>
    </row>
    <row r="4683" spans="1:9">
      <c r="A4683" t="s">
        <v>4</v>
      </c>
      <c r="B4683" s="4" t="s">
        <v>5</v>
      </c>
      <c r="C4683" s="4" t="s">
        <v>8</v>
      </c>
      <c r="D4683" s="4" t="s">
        <v>11</v>
      </c>
    </row>
    <row r="4684" spans="1:9">
      <c r="A4684" t="n">
        <v>42581</v>
      </c>
      <c r="B4684" s="46" t="n">
        <v>29</v>
      </c>
      <c r="C4684" s="7" t="s">
        <v>14</v>
      </c>
      <c r="D4684" s="7" t="n">
        <v>65533</v>
      </c>
    </row>
    <row r="4685" spans="1:9">
      <c r="A4685" t="s">
        <v>4</v>
      </c>
      <c r="B4685" s="4" t="s">
        <v>5</v>
      </c>
      <c r="C4685" s="4" t="s">
        <v>11</v>
      </c>
      <c r="D4685" s="4" t="s">
        <v>7</v>
      </c>
    </row>
    <row r="4686" spans="1:9">
      <c r="A4686" t="n">
        <v>42585</v>
      </c>
      <c r="B4686" s="48" t="n">
        <v>89</v>
      </c>
      <c r="C4686" s="7" t="n">
        <v>65533</v>
      </c>
      <c r="D4686" s="7" t="n">
        <v>1</v>
      </c>
    </row>
    <row r="4687" spans="1:9">
      <c r="A4687" t="s">
        <v>4</v>
      </c>
      <c r="B4687" s="4" t="s">
        <v>5</v>
      </c>
      <c r="C4687" s="4" t="s">
        <v>11</v>
      </c>
      <c r="D4687" s="4" t="s">
        <v>7</v>
      </c>
      <c r="E4687" s="4" t="s">
        <v>8</v>
      </c>
    </row>
    <row r="4688" spans="1:9">
      <c r="A4688" t="n">
        <v>42589</v>
      </c>
      <c r="B4688" s="62" t="n">
        <v>82</v>
      </c>
      <c r="C4688" s="7" t="n">
        <v>1660</v>
      </c>
      <c r="D4688" s="7" t="n">
        <v>0</v>
      </c>
      <c r="E4688" s="7" t="s">
        <v>339</v>
      </c>
    </row>
    <row r="4689" spans="1:8">
      <c r="A4689" t="s">
        <v>4</v>
      </c>
      <c r="B4689" s="4" t="s">
        <v>5</v>
      </c>
      <c r="C4689" s="4" t="s">
        <v>7</v>
      </c>
      <c r="D4689" s="4" t="s">
        <v>7</v>
      </c>
      <c r="E4689" s="4" t="s">
        <v>12</v>
      </c>
      <c r="F4689" s="4" t="s">
        <v>12</v>
      </c>
      <c r="G4689" s="4" t="s">
        <v>12</v>
      </c>
      <c r="H4689" s="4" t="s">
        <v>11</v>
      </c>
    </row>
    <row r="4690" spans="1:8">
      <c r="A4690" t="n">
        <v>42600</v>
      </c>
      <c r="B4690" s="38" t="n">
        <v>45</v>
      </c>
      <c r="C4690" s="7" t="n">
        <v>2</v>
      </c>
      <c r="D4690" s="7" t="n">
        <v>3</v>
      </c>
      <c r="E4690" s="7" t="n">
        <v>-1.96000003814697</v>
      </c>
      <c r="F4690" s="7" t="n">
        <v>2.79999995231628</v>
      </c>
      <c r="G4690" s="7" t="n">
        <v>52.5499992370605</v>
      </c>
      <c r="H4690" s="7" t="n">
        <v>5000</v>
      </c>
    </row>
    <row r="4691" spans="1:8">
      <c r="A4691" t="s">
        <v>4</v>
      </c>
      <c r="B4691" s="4" t="s">
        <v>5</v>
      </c>
      <c r="C4691" s="4" t="s">
        <v>7</v>
      </c>
      <c r="D4691" s="4" t="s">
        <v>7</v>
      </c>
      <c r="E4691" s="4" t="s">
        <v>12</v>
      </c>
      <c r="F4691" s="4" t="s">
        <v>12</v>
      </c>
      <c r="G4691" s="4" t="s">
        <v>12</v>
      </c>
      <c r="H4691" s="4" t="s">
        <v>11</v>
      </c>
      <c r="I4691" s="4" t="s">
        <v>7</v>
      </c>
    </row>
    <row r="4692" spans="1:8">
      <c r="A4692" t="n">
        <v>42617</v>
      </c>
      <c r="B4692" s="38" t="n">
        <v>45</v>
      </c>
      <c r="C4692" s="7" t="n">
        <v>4</v>
      </c>
      <c r="D4692" s="7" t="n">
        <v>3</v>
      </c>
      <c r="E4692" s="7" t="n">
        <v>355.170013427734</v>
      </c>
      <c r="F4692" s="7" t="n">
        <v>14.5200004577637</v>
      </c>
      <c r="G4692" s="7" t="n">
        <v>22</v>
      </c>
      <c r="H4692" s="7" t="n">
        <v>5000</v>
      </c>
      <c r="I4692" s="7" t="n">
        <v>1</v>
      </c>
    </row>
    <row r="4693" spans="1:8">
      <c r="A4693" t="s">
        <v>4</v>
      </c>
      <c r="B4693" s="4" t="s">
        <v>5</v>
      </c>
      <c r="C4693" s="4" t="s">
        <v>7</v>
      </c>
      <c r="D4693" s="4" t="s">
        <v>7</v>
      </c>
      <c r="E4693" s="4" t="s">
        <v>12</v>
      </c>
      <c r="F4693" s="4" t="s">
        <v>11</v>
      </c>
    </row>
    <row r="4694" spans="1:8">
      <c r="A4694" t="n">
        <v>42635</v>
      </c>
      <c r="B4694" s="38" t="n">
        <v>45</v>
      </c>
      <c r="C4694" s="7" t="n">
        <v>5</v>
      </c>
      <c r="D4694" s="7" t="n">
        <v>3</v>
      </c>
      <c r="E4694" s="7" t="n">
        <v>15.1000003814697</v>
      </c>
      <c r="F4694" s="7" t="n">
        <v>5000</v>
      </c>
    </row>
    <row r="4695" spans="1:8">
      <c r="A4695" t="s">
        <v>4</v>
      </c>
      <c r="B4695" s="4" t="s">
        <v>5</v>
      </c>
      <c r="C4695" s="4" t="s">
        <v>7</v>
      </c>
      <c r="D4695" s="4" t="s">
        <v>7</v>
      </c>
      <c r="E4695" s="4" t="s">
        <v>12</v>
      </c>
      <c r="F4695" s="4" t="s">
        <v>11</v>
      </c>
    </row>
    <row r="4696" spans="1:8">
      <c r="A4696" t="n">
        <v>42644</v>
      </c>
      <c r="B4696" s="38" t="n">
        <v>45</v>
      </c>
      <c r="C4696" s="7" t="n">
        <v>11</v>
      </c>
      <c r="D4696" s="7" t="n">
        <v>3</v>
      </c>
      <c r="E4696" s="7" t="n">
        <v>22.8999996185303</v>
      </c>
      <c r="F4696" s="7" t="n">
        <v>5000</v>
      </c>
    </row>
    <row r="4697" spans="1:8">
      <c r="A4697" t="s">
        <v>4</v>
      </c>
      <c r="B4697" s="4" t="s">
        <v>5</v>
      </c>
      <c r="C4697" s="4" t="s">
        <v>11</v>
      </c>
      <c r="D4697" s="4" t="s">
        <v>7</v>
      </c>
      <c r="E4697" s="4" t="s">
        <v>8</v>
      </c>
      <c r="F4697" s="4" t="s">
        <v>12</v>
      </c>
      <c r="G4697" s="4" t="s">
        <v>12</v>
      </c>
      <c r="H4697" s="4" t="s">
        <v>12</v>
      </c>
    </row>
    <row r="4698" spans="1:8">
      <c r="A4698" t="n">
        <v>42653</v>
      </c>
      <c r="B4698" s="29" t="n">
        <v>48</v>
      </c>
      <c r="C4698" s="7" t="n">
        <v>7006</v>
      </c>
      <c r="D4698" s="7" t="n">
        <v>0</v>
      </c>
      <c r="E4698" s="7" t="s">
        <v>321</v>
      </c>
      <c r="F4698" s="7" t="n">
        <v>0</v>
      </c>
      <c r="G4698" s="7" t="n">
        <v>1</v>
      </c>
      <c r="H4698" s="7" t="n">
        <v>0</v>
      </c>
    </row>
    <row r="4699" spans="1:8">
      <c r="A4699" t="s">
        <v>4</v>
      </c>
      <c r="B4699" s="4" t="s">
        <v>5</v>
      </c>
      <c r="C4699" s="4" t="s">
        <v>11</v>
      </c>
    </row>
    <row r="4700" spans="1:8">
      <c r="A4700" t="n">
        <v>42679</v>
      </c>
      <c r="B4700" s="25" t="n">
        <v>16</v>
      </c>
      <c r="C4700" s="7" t="n">
        <v>600</v>
      </c>
    </row>
    <row r="4701" spans="1:8">
      <c r="A4701" t="s">
        <v>4</v>
      </c>
      <c r="B4701" s="4" t="s">
        <v>5</v>
      </c>
      <c r="C4701" s="4" t="s">
        <v>7</v>
      </c>
      <c r="D4701" s="4" t="s">
        <v>11</v>
      </c>
      <c r="E4701" s="4" t="s">
        <v>12</v>
      </c>
      <c r="F4701" s="4" t="s">
        <v>11</v>
      </c>
      <c r="G4701" s="4" t="s">
        <v>13</v>
      </c>
      <c r="H4701" s="4" t="s">
        <v>13</v>
      </c>
      <c r="I4701" s="4" t="s">
        <v>11</v>
      </c>
      <c r="J4701" s="4" t="s">
        <v>11</v>
      </c>
      <c r="K4701" s="4" t="s">
        <v>13</v>
      </c>
      <c r="L4701" s="4" t="s">
        <v>13</v>
      </c>
      <c r="M4701" s="4" t="s">
        <v>13</v>
      </c>
      <c r="N4701" s="4" t="s">
        <v>13</v>
      </c>
      <c r="O4701" s="4" t="s">
        <v>8</v>
      </c>
    </row>
    <row r="4702" spans="1:8">
      <c r="A4702" t="n">
        <v>42682</v>
      </c>
      <c r="B4702" s="9" t="n">
        <v>50</v>
      </c>
      <c r="C4702" s="7" t="n">
        <v>0</v>
      </c>
      <c r="D4702" s="7" t="n">
        <v>4344</v>
      </c>
      <c r="E4702" s="7" t="n">
        <v>0.699999988079071</v>
      </c>
      <c r="F4702" s="7" t="n">
        <v>100</v>
      </c>
      <c r="G4702" s="7" t="n">
        <v>0</v>
      </c>
      <c r="H4702" s="7" t="n">
        <v>0</v>
      </c>
      <c r="I4702" s="7" t="n">
        <v>0</v>
      </c>
      <c r="J4702" s="7" t="n">
        <v>65533</v>
      </c>
      <c r="K4702" s="7" t="n">
        <v>0</v>
      </c>
      <c r="L4702" s="7" t="n">
        <v>0</v>
      </c>
      <c r="M4702" s="7" t="n">
        <v>0</v>
      </c>
      <c r="N4702" s="7" t="n">
        <v>0</v>
      </c>
      <c r="O4702" s="7" t="s">
        <v>14</v>
      </c>
    </row>
    <row r="4703" spans="1:8">
      <c r="A4703" t="s">
        <v>4</v>
      </c>
      <c r="B4703" s="4" t="s">
        <v>5</v>
      </c>
      <c r="C4703" s="4" t="s">
        <v>7</v>
      </c>
      <c r="D4703" s="4" t="s">
        <v>12</v>
      </c>
      <c r="E4703" s="4" t="s">
        <v>12</v>
      </c>
      <c r="F4703" s="4" t="s">
        <v>12</v>
      </c>
    </row>
    <row r="4704" spans="1:8">
      <c r="A4704" t="n">
        <v>42721</v>
      </c>
      <c r="B4704" s="38" t="n">
        <v>45</v>
      </c>
      <c r="C4704" s="7" t="n">
        <v>9</v>
      </c>
      <c r="D4704" s="7" t="n">
        <v>0.100000001490116</v>
      </c>
      <c r="E4704" s="7" t="n">
        <v>0.100000001490116</v>
      </c>
      <c r="F4704" s="7" t="n">
        <v>0.5</v>
      </c>
    </row>
    <row r="4705" spans="1:15">
      <c r="A4705" t="s">
        <v>4</v>
      </c>
      <c r="B4705" s="4" t="s">
        <v>5</v>
      </c>
      <c r="C4705" s="4" t="s">
        <v>11</v>
      </c>
      <c r="D4705" s="4" t="s">
        <v>7</v>
      </c>
      <c r="E4705" s="4" t="s">
        <v>8</v>
      </c>
      <c r="F4705" s="4" t="s">
        <v>12</v>
      </c>
      <c r="G4705" s="4" t="s">
        <v>12</v>
      </c>
      <c r="H4705" s="4" t="s">
        <v>12</v>
      </c>
    </row>
    <row r="4706" spans="1:15">
      <c r="A4706" t="n">
        <v>42735</v>
      </c>
      <c r="B4706" s="29" t="n">
        <v>48</v>
      </c>
      <c r="C4706" s="7" t="n">
        <v>1660</v>
      </c>
      <c r="D4706" s="7" t="n">
        <v>0</v>
      </c>
      <c r="E4706" s="7" t="s">
        <v>289</v>
      </c>
      <c r="F4706" s="7" t="n">
        <v>0.100000001490116</v>
      </c>
      <c r="G4706" s="7" t="n">
        <v>1</v>
      </c>
      <c r="H4706" s="7" t="n">
        <v>0</v>
      </c>
    </row>
    <row r="4707" spans="1:15">
      <c r="A4707" t="s">
        <v>4</v>
      </c>
      <c r="B4707" s="4" t="s">
        <v>5</v>
      </c>
      <c r="C4707" s="4" t="s">
        <v>7</v>
      </c>
      <c r="D4707" s="4" t="s">
        <v>11</v>
      </c>
      <c r="E4707" s="4" t="s">
        <v>11</v>
      </c>
      <c r="F4707" s="4" t="s">
        <v>11</v>
      </c>
      <c r="G4707" s="4" t="s">
        <v>11</v>
      </c>
      <c r="H4707" s="4" t="s">
        <v>11</v>
      </c>
      <c r="I4707" s="4" t="s">
        <v>8</v>
      </c>
      <c r="J4707" s="4" t="s">
        <v>12</v>
      </c>
      <c r="K4707" s="4" t="s">
        <v>12</v>
      </c>
      <c r="L4707" s="4" t="s">
        <v>12</v>
      </c>
      <c r="M4707" s="4" t="s">
        <v>13</v>
      </c>
      <c r="N4707" s="4" t="s">
        <v>13</v>
      </c>
      <c r="O4707" s="4" t="s">
        <v>12</v>
      </c>
      <c r="P4707" s="4" t="s">
        <v>12</v>
      </c>
      <c r="Q4707" s="4" t="s">
        <v>12</v>
      </c>
      <c r="R4707" s="4" t="s">
        <v>12</v>
      </c>
      <c r="S4707" s="4" t="s">
        <v>7</v>
      </c>
    </row>
    <row r="4708" spans="1:15">
      <c r="A4708" t="n">
        <v>42762</v>
      </c>
      <c r="B4708" s="26" t="n">
        <v>39</v>
      </c>
      <c r="C4708" s="7" t="n">
        <v>12</v>
      </c>
      <c r="D4708" s="7" t="n">
        <v>65533</v>
      </c>
      <c r="E4708" s="7" t="n">
        <v>204</v>
      </c>
      <c r="F4708" s="7" t="n">
        <v>0</v>
      </c>
      <c r="G4708" s="7" t="n">
        <v>7006</v>
      </c>
      <c r="H4708" s="7" t="n">
        <v>12</v>
      </c>
      <c r="I4708" s="7" t="s">
        <v>14</v>
      </c>
      <c r="J4708" s="7" t="n">
        <v>0</v>
      </c>
      <c r="K4708" s="7" t="n">
        <v>4.5</v>
      </c>
      <c r="L4708" s="7" t="n">
        <v>0</v>
      </c>
      <c r="M4708" s="7" t="n">
        <v>0</v>
      </c>
      <c r="N4708" s="7" t="n">
        <v>0</v>
      </c>
      <c r="O4708" s="7" t="n">
        <v>180</v>
      </c>
      <c r="P4708" s="7" t="n">
        <v>1.60000002384186</v>
      </c>
      <c r="Q4708" s="7" t="n">
        <v>1.60000002384186</v>
      </c>
      <c r="R4708" s="7" t="n">
        <v>1.60000002384186</v>
      </c>
      <c r="S4708" s="7" t="n">
        <v>255</v>
      </c>
    </row>
    <row r="4709" spans="1:15">
      <c r="A4709" t="s">
        <v>4</v>
      </c>
      <c r="B4709" s="4" t="s">
        <v>5</v>
      </c>
      <c r="C4709" s="4" t="s">
        <v>7</v>
      </c>
      <c r="D4709" s="4" t="s">
        <v>11</v>
      </c>
      <c r="E4709" s="4" t="s">
        <v>11</v>
      </c>
      <c r="F4709" s="4" t="s">
        <v>11</v>
      </c>
      <c r="G4709" s="4" t="s">
        <v>11</v>
      </c>
      <c r="H4709" s="4" t="s">
        <v>11</v>
      </c>
      <c r="I4709" s="4" t="s">
        <v>8</v>
      </c>
      <c r="J4709" s="4" t="s">
        <v>12</v>
      </c>
      <c r="K4709" s="4" t="s">
        <v>12</v>
      </c>
      <c r="L4709" s="4" t="s">
        <v>12</v>
      </c>
      <c r="M4709" s="4" t="s">
        <v>13</v>
      </c>
      <c r="N4709" s="4" t="s">
        <v>13</v>
      </c>
      <c r="O4709" s="4" t="s">
        <v>12</v>
      </c>
      <c r="P4709" s="4" t="s">
        <v>12</v>
      </c>
      <c r="Q4709" s="4" t="s">
        <v>12</v>
      </c>
      <c r="R4709" s="4" t="s">
        <v>12</v>
      </c>
      <c r="S4709" s="4" t="s">
        <v>7</v>
      </c>
    </row>
    <row r="4710" spans="1:15">
      <c r="A4710" t="n">
        <v>42812</v>
      </c>
      <c r="B4710" s="26" t="n">
        <v>39</v>
      </c>
      <c r="C4710" s="7" t="n">
        <v>12</v>
      </c>
      <c r="D4710" s="7" t="n">
        <v>65533</v>
      </c>
      <c r="E4710" s="7" t="n">
        <v>209</v>
      </c>
      <c r="F4710" s="7" t="n">
        <v>0</v>
      </c>
      <c r="G4710" s="7" t="n">
        <v>1660</v>
      </c>
      <c r="H4710" s="7" t="n">
        <v>12</v>
      </c>
      <c r="I4710" s="7" t="s">
        <v>183</v>
      </c>
      <c r="J4710" s="7" t="n">
        <v>0</v>
      </c>
      <c r="K4710" s="7" t="n">
        <v>2</v>
      </c>
      <c r="L4710" s="7" t="n">
        <v>0</v>
      </c>
      <c r="M4710" s="7" t="n">
        <v>0</v>
      </c>
      <c r="N4710" s="7" t="n">
        <v>0</v>
      </c>
      <c r="O4710" s="7" t="n">
        <v>0</v>
      </c>
      <c r="P4710" s="7" t="n">
        <v>0.699999988079071</v>
      </c>
      <c r="Q4710" s="7" t="n">
        <v>0.699999988079071</v>
      </c>
      <c r="R4710" s="7" t="n">
        <v>0.699999988079071</v>
      </c>
      <c r="S4710" s="7" t="n">
        <v>103</v>
      </c>
    </row>
    <row r="4711" spans="1:15">
      <c r="A4711" t="s">
        <v>4</v>
      </c>
      <c r="B4711" s="4" t="s">
        <v>5</v>
      </c>
      <c r="C4711" s="4" t="s">
        <v>7</v>
      </c>
      <c r="D4711" s="4" t="s">
        <v>11</v>
      </c>
      <c r="E4711" s="4" t="s">
        <v>7</v>
      </c>
      <c r="F4711" s="4" t="s">
        <v>11</v>
      </c>
    </row>
    <row r="4712" spans="1:15">
      <c r="A4712" t="n">
        <v>42873</v>
      </c>
      <c r="B4712" s="26" t="n">
        <v>39</v>
      </c>
      <c r="C4712" s="7" t="n">
        <v>18</v>
      </c>
      <c r="D4712" s="7" t="n">
        <v>65533</v>
      </c>
      <c r="E4712" s="7" t="n">
        <v>103</v>
      </c>
      <c r="F4712" s="7" t="n">
        <v>1000</v>
      </c>
    </row>
    <row r="4713" spans="1:15">
      <c r="A4713" t="s">
        <v>4</v>
      </c>
      <c r="B4713" s="4" t="s">
        <v>5</v>
      </c>
      <c r="C4713" s="4" t="s">
        <v>11</v>
      </c>
      <c r="D4713" s="4" t="s">
        <v>8</v>
      </c>
      <c r="E4713" s="4" t="s">
        <v>13</v>
      </c>
      <c r="F4713" s="4" t="s">
        <v>13</v>
      </c>
      <c r="G4713" s="4" t="s">
        <v>13</v>
      </c>
      <c r="H4713" s="4" t="s">
        <v>13</v>
      </c>
      <c r="I4713" s="4" t="s">
        <v>13</v>
      </c>
      <c r="J4713" s="4" t="s">
        <v>13</v>
      </c>
      <c r="K4713" s="4" t="s">
        <v>13</v>
      </c>
      <c r="L4713" s="4" t="s">
        <v>13</v>
      </c>
      <c r="M4713" s="4" t="s">
        <v>13</v>
      </c>
      <c r="N4713" s="4" t="s">
        <v>11</v>
      </c>
    </row>
    <row r="4714" spans="1:15">
      <c r="A4714" t="n">
        <v>42880</v>
      </c>
      <c r="B4714" s="63" t="n">
        <v>83</v>
      </c>
      <c r="C4714" s="7" t="n">
        <v>1660</v>
      </c>
      <c r="D4714" s="7" t="s">
        <v>339</v>
      </c>
      <c r="E4714" s="7" t="n">
        <v>0</v>
      </c>
      <c r="F4714" s="7" t="n">
        <v>1056964608</v>
      </c>
      <c r="G4714" s="7" t="n">
        <v>0</v>
      </c>
      <c r="H4714" s="7" t="n">
        <v>-1077097267</v>
      </c>
      <c r="I4714" s="7" t="n">
        <v>0</v>
      </c>
      <c r="J4714" s="7" t="n">
        <v>0</v>
      </c>
      <c r="K4714" s="7" t="n">
        <v>1065353216</v>
      </c>
      <c r="L4714" s="7" t="n">
        <v>1065353216</v>
      </c>
      <c r="M4714" s="7" t="n">
        <v>1065353216</v>
      </c>
      <c r="N4714" s="7" t="n">
        <v>0</v>
      </c>
    </row>
    <row r="4715" spans="1:15">
      <c r="A4715" t="s">
        <v>4</v>
      </c>
      <c r="B4715" s="4" t="s">
        <v>5</v>
      </c>
      <c r="C4715" s="4" t="s">
        <v>11</v>
      </c>
      <c r="D4715" s="4" t="s">
        <v>7</v>
      </c>
      <c r="E4715" s="4" t="s">
        <v>8</v>
      </c>
    </row>
    <row r="4716" spans="1:15">
      <c r="A4716" t="n">
        <v>42928</v>
      </c>
      <c r="B4716" s="65" t="n">
        <v>86</v>
      </c>
      <c r="C4716" s="7" t="n">
        <v>7006</v>
      </c>
      <c r="D4716" s="7" t="n">
        <v>0</v>
      </c>
      <c r="E4716" s="7" t="s">
        <v>14</v>
      </c>
    </row>
    <row r="4717" spans="1:15">
      <c r="A4717" t="s">
        <v>4</v>
      </c>
      <c r="B4717" s="4" t="s">
        <v>5</v>
      </c>
      <c r="C4717" s="4" t="s">
        <v>11</v>
      </c>
      <c r="D4717" s="4" t="s">
        <v>7</v>
      </c>
      <c r="E4717" s="4" t="s">
        <v>8</v>
      </c>
      <c r="F4717" s="4" t="s">
        <v>12</v>
      </c>
      <c r="G4717" s="4" t="s">
        <v>12</v>
      </c>
      <c r="H4717" s="4" t="s">
        <v>12</v>
      </c>
    </row>
    <row r="4718" spans="1:15">
      <c r="A4718" t="n">
        <v>42933</v>
      </c>
      <c r="B4718" s="29" t="n">
        <v>48</v>
      </c>
      <c r="C4718" s="7" t="n">
        <v>7006</v>
      </c>
      <c r="D4718" s="7" t="n">
        <v>0</v>
      </c>
      <c r="E4718" s="7" t="s">
        <v>322</v>
      </c>
      <c r="F4718" s="7" t="n">
        <v>0</v>
      </c>
      <c r="G4718" s="7" t="n">
        <v>1</v>
      </c>
      <c r="H4718" s="7" t="n">
        <v>0</v>
      </c>
    </row>
    <row r="4719" spans="1:15">
      <c r="A4719" t="s">
        <v>4</v>
      </c>
      <c r="B4719" s="4" t="s">
        <v>5</v>
      </c>
      <c r="C4719" s="4" t="s">
        <v>7</v>
      </c>
      <c r="D4719" s="4" t="s">
        <v>11</v>
      </c>
      <c r="E4719" s="4" t="s">
        <v>12</v>
      </c>
      <c r="F4719" s="4" t="s">
        <v>11</v>
      </c>
      <c r="G4719" s="4" t="s">
        <v>13</v>
      </c>
      <c r="H4719" s="4" t="s">
        <v>13</v>
      </c>
      <c r="I4719" s="4" t="s">
        <v>11</v>
      </c>
      <c r="J4719" s="4" t="s">
        <v>11</v>
      </c>
      <c r="K4719" s="4" t="s">
        <v>13</v>
      </c>
      <c r="L4719" s="4" t="s">
        <v>13</v>
      </c>
      <c r="M4719" s="4" t="s">
        <v>13</v>
      </c>
      <c r="N4719" s="4" t="s">
        <v>13</v>
      </c>
      <c r="O4719" s="4" t="s">
        <v>8</v>
      </c>
    </row>
    <row r="4720" spans="1:15">
      <c r="A4720" t="n">
        <v>42960</v>
      </c>
      <c r="B4720" s="9" t="n">
        <v>50</v>
      </c>
      <c r="C4720" s="7" t="n">
        <v>0</v>
      </c>
      <c r="D4720" s="7" t="n">
        <v>4420</v>
      </c>
      <c r="E4720" s="7" t="n">
        <v>1</v>
      </c>
      <c r="F4720" s="7" t="n">
        <v>0</v>
      </c>
      <c r="G4720" s="7" t="n">
        <v>0</v>
      </c>
      <c r="H4720" s="7" t="n">
        <v>0</v>
      </c>
      <c r="I4720" s="7" t="n">
        <v>0</v>
      </c>
      <c r="J4720" s="7" t="n">
        <v>65533</v>
      </c>
      <c r="K4720" s="7" t="n">
        <v>0</v>
      </c>
      <c r="L4720" s="7" t="n">
        <v>0</v>
      </c>
      <c r="M4720" s="7" t="n">
        <v>0</v>
      </c>
      <c r="N4720" s="7" t="n">
        <v>0</v>
      </c>
      <c r="O4720" s="7" t="s">
        <v>14</v>
      </c>
    </row>
    <row r="4721" spans="1:19">
      <c r="A4721" t="s">
        <v>4</v>
      </c>
      <c r="B4721" s="4" t="s">
        <v>5</v>
      </c>
      <c r="C4721" s="4" t="s">
        <v>7</v>
      </c>
      <c r="D4721" s="4" t="s">
        <v>11</v>
      </c>
      <c r="E4721" s="4" t="s">
        <v>12</v>
      </c>
      <c r="F4721" s="4" t="s">
        <v>11</v>
      </c>
      <c r="G4721" s="4" t="s">
        <v>13</v>
      </c>
      <c r="H4721" s="4" t="s">
        <v>13</v>
      </c>
      <c r="I4721" s="4" t="s">
        <v>11</v>
      </c>
      <c r="J4721" s="4" t="s">
        <v>11</v>
      </c>
      <c r="K4721" s="4" t="s">
        <v>13</v>
      </c>
      <c r="L4721" s="4" t="s">
        <v>13</v>
      </c>
      <c r="M4721" s="4" t="s">
        <v>13</v>
      </c>
      <c r="N4721" s="4" t="s">
        <v>13</v>
      </c>
      <c r="O4721" s="4" t="s">
        <v>8</v>
      </c>
    </row>
    <row r="4722" spans="1:19">
      <c r="A4722" t="n">
        <v>42999</v>
      </c>
      <c r="B4722" s="9" t="n">
        <v>50</v>
      </c>
      <c r="C4722" s="7" t="n">
        <v>0</v>
      </c>
      <c r="D4722" s="7" t="n">
        <v>4339</v>
      </c>
      <c r="E4722" s="7" t="n">
        <v>1</v>
      </c>
      <c r="F4722" s="7" t="n">
        <v>0</v>
      </c>
      <c r="G4722" s="7" t="n">
        <v>0</v>
      </c>
      <c r="H4722" s="7" t="n">
        <v>0</v>
      </c>
      <c r="I4722" s="7" t="n">
        <v>0</v>
      </c>
      <c r="J4722" s="7" t="n">
        <v>65533</v>
      </c>
      <c r="K4722" s="7" t="n">
        <v>0</v>
      </c>
      <c r="L4722" s="7" t="n">
        <v>0</v>
      </c>
      <c r="M4722" s="7" t="n">
        <v>0</v>
      </c>
      <c r="N4722" s="7" t="n">
        <v>0</v>
      </c>
      <c r="O4722" s="7" t="s">
        <v>14</v>
      </c>
    </row>
    <row r="4723" spans="1:19">
      <c r="A4723" t="s">
        <v>4</v>
      </c>
      <c r="B4723" s="4" t="s">
        <v>5</v>
      </c>
      <c r="C4723" s="4" t="s">
        <v>7</v>
      </c>
      <c r="D4723" s="4" t="s">
        <v>13</v>
      </c>
      <c r="E4723" s="4" t="s">
        <v>13</v>
      </c>
      <c r="F4723" s="4" t="s">
        <v>13</v>
      </c>
    </row>
    <row r="4724" spans="1:19">
      <c r="A4724" t="n">
        <v>43038</v>
      </c>
      <c r="B4724" s="9" t="n">
        <v>50</v>
      </c>
      <c r="C4724" s="7" t="n">
        <v>255</v>
      </c>
      <c r="D4724" s="7" t="n">
        <v>1050253722</v>
      </c>
      <c r="E4724" s="7" t="n">
        <v>1065353216</v>
      </c>
      <c r="F4724" s="7" t="n">
        <v>1045220557</v>
      </c>
    </row>
    <row r="4725" spans="1:19">
      <c r="A4725" t="s">
        <v>4</v>
      </c>
      <c r="B4725" s="4" t="s">
        <v>5</v>
      </c>
      <c r="C4725" s="4" t="s">
        <v>11</v>
      </c>
    </row>
    <row r="4726" spans="1:19">
      <c r="A4726" t="n">
        <v>43052</v>
      </c>
      <c r="B4726" s="25" t="n">
        <v>16</v>
      </c>
      <c r="C4726" s="7" t="n">
        <v>300</v>
      </c>
    </row>
    <row r="4727" spans="1:19">
      <c r="A4727" t="s">
        <v>4</v>
      </c>
      <c r="B4727" s="4" t="s">
        <v>5</v>
      </c>
      <c r="C4727" s="4" t="s">
        <v>7</v>
      </c>
      <c r="D4727" s="4" t="s">
        <v>11</v>
      </c>
      <c r="E4727" s="4" t="s">
        <v>12</v>
      </c>
    </row>
    <row r="4728" spans="1:19">
      <c r="A4728" t="n">
        <v>43055</v>
      </c>
      <c r="B4728" s="18" t="n">
        <v>58</v>
      </c>
      <c r="C4728" s="7" t="n">
        <v>101</v>
      </c>
      <c r="D4728" s="7" t="n">
        <v>300</v>
      </c>
      <c r="E4728" s="7" t="n">
        <v>1</v>
      </c>
    </row>
    <row r="4729" spans="1:19">
      <c r="A4729" t="s">
        <v>4</v>
      </c>
      <c r="B4729" s="4" t="s">
        <v>5</v>
      </c>
      <c r="C4729" s="4" t="s">
        <v>7</v>
      </c>
      <c r="D4729" s="4" t="s">
        <v>11</v>
      </c>
    </row>
    <row r="4730" spans="1:19">
      <c r="A4730" t="n">
        <v>43063</v>
      </c>
      <c r="B4730" s="18" t="n">
        <v>58</v>
      </c>
      <c r="C4730" s="7" t="n">
        <v>254</v>
      </c>
      <c r="D4730" s="7" t="n">
        <v>0</v>
      </c>
    </row>
    <row r="4731" spans="1:19">
      <c r="A4731" t="s">
        <v>4</v>
      </c>
      <c r="B4731" s="4" t="s">
        <v>5</v>
      </c>
      <c r="C4731" s="4" t="s">
        <v>7</v>
      </c>
      <c r="D4731" s="4" t="s">
        <v>12</v>
      </c>
      <c r="E4731" s="4" t="s">
        <v>12</v>
      </c>
      <c r="F4731" s="4" t="s">
        <v>12</v>
      </c>
    </row>
    <row r="4732" spans="1:19">
      <c r="A4732" t="n">
        <v>43067</v>
      </c>
      <c r="B4732" s="38" t="n">
        <v>45</v>
      </c>
      <c r="C4732" s="7" t="n">
        <v>9</v>
      </c>
      <c r="D4732" s="7" t="n">
        <v>0.200000002980232</v>
      </c>
      <c r="E4732" s="7" t="n">
        <v>0.200000002980232</v>
      </c>
      <c r="F4732" s="7" t="n">
        <v>1</v>
      </c>
    </row>
    <row r="4733" spans="1:19">
      <c r="A4733" t="s">
        <v>4</v>
      </c>
      <c r="B4733" s="4" t="s">
        <v>5</v>
      </c>
      <c r="C4733" s="4" t="s">
        <v>7</v>
      </c>
      <c r="D4733" s="4" t="s">
        <v>11</v>
      </c>
      <c r="E4733" s="4" t="s">
        <v>12</v>
      </c>
      <c r="F4733" s="4" t="s">
        <v>11</v>
      </c>
      <c r="G4733" s="4" t="s">
        <v>13</v>
      </c>
      <c r="H4733" s="4" t="s">
        <v>13</v>
      </c>
      <c r="I4733" s="4" t="s">
        <v>11</v>
      </c>
      <c r="J4733" s="4" t="s">
        <v>11</v>
      </c>
      <c r="K4733" s="4" t="s">
        <v>13</v>
      </c>
      <c r="L4733" s="4" t="s">
        <v>13</v>
      </c>
      <c r="M4733" s="4" t="s">
        <v>13</v>
      </c>
      <c r="N4733" s="4" t="s">
        <v>13</v>
      </c>
      <c r="O4733" s="4" t="s">
        <v>8</v>
      </c>
    </row>
    <row r="4734" spans="1:19">
      <c r="A4734" t="n">
        <v>43081</v>
      </c>
      <c r="B4734" s="9" t="n">
        <v>50</v>
      </c>
      <c r="C4734" s="7" t="n">
        <v>0</v>
      </c>
      <c r="D4734" s="7" t="n">
        <v>2013</v>
      </c>
      <c r="E4734" s="7" t="n">
        <v>0.800000011920929</v>
      </c>
      <c r="F4734" s="7" t="n">
        <v>0</v>
      </c>
      <c r="G4734" s="7" t="n">
        <v>0</v>
      </c>
      <c r="H4734" s="7" t="n">
        <v>0</v>
      </c>
      <c r="I4734" s="7" t="n">
        <v>0</v>
      </c>
      <c r="J4734" s="7" t="n">
        <v>65533</v>
      </c>
      <c r="K4734" s="7" t="n">
        <v>0</v>
      </c>
      <c r="L4734" s="7" t="n">
        <v>0</v>
      </c>
      <c r="M4734" s="7" t="n">
        <v>0</v>
      </c>
      <c r="N4734" s="7" t="n">
        <v>0</v>
      </c>
      <c r="O4734" s="7" t="s">
        <v>14</v>
      </c>
    </row>
    <row r="4735" spans="1:19">
      <c r="A4735" t="s">
        <v>4</v>
      </c>
      <c r="B4735" s="4" t="s">
        <v>5</v>
      </c>
      <c r="C4735" s="4" t="s">
        <v>7</v>
      </c>
      <c r="D4735" s="4" t="s">
        <v>11</v>
      </c>
      <c r="E4735" s="4" t="s">
        <v>12</v>
      </c>
      <c r="F4735" s="4" t="s">
        <v>11</v>
      </c>
      <c r="G4735" s="4" t="s">
        <v>13</v>
      </c>
      <c r="H4735" s="4" t="s">
        <v>13</v>
      </c>
      <c r="I4735" s="4" t="s">
        <v>11</v>
      </c>
      <c r="J4735" s="4" t="s">
        <v>11</v>
      </c>
      <c r="K4735" s="4" t="s">
        <v>13</v>
      </c>
      <c r="L4735" s="4" t="s">
        <v>13</v>
      </c>
      <c r="M4735" s="4" t="s">
        <v>13</v>
      </c>
      <c r="N4735" s="4" t="s">
        <v>13</v>
      </c>
      <c r="O4735" s="4" t="s">
        <v>8</v>
      </c>
    </row>
    <row r="4736" spans="1:19">
      <c r="A4736" t="n">
        <v>43120</v>
      </c>
      <c r="B4736" s="9" t="n">
        <v>50</v>
      </c>
      <c r="C4736" s="7" t="n">
        <v>0</v>
      </c>
      <c r="D4736" s="7" t="n">
        <v>4118</v>
      </c>
      <c r="E4736" s="7" t="n">
        <v>1</v>
      </c>
      <c r="F4736" s="7" t="n">
        <v>0</v>
      </c>
      <c r="G4736" s="7" t="n">
        <v>0</v>
      </c>
      <c r="H4736" s="7" t="n">
        <v>-1065353216</v>
      </c>
      <c r="I4736" s="7" t="n">
        <v>0</v>
      </c>
      <c r="J4736" s="7" t="n">
        <v>65533</v>
      </c>
      <c r="K4736" s="7" t="n">
        <v>0</v>
      </c>
      <c r="L4736" s="7" t="n">
        <v>0</v>
      </c>
      <c r="M4736" s="7" t="n">
        <v>0</v>
      </c>
      <c r="N4736" s="7" t="n">
        <v>0</v>
      </c>
      <c r="O4736" s="7" t="s">
        <v>14</v>
      </c>
    </row>
    <row r="4737" spans="1:15">
      <c r="A4737" t="s">
        <v>4</v>
      </c>
      <c r="B4737" s="4" t="s">
        <v>5</v>
      </c>
      <c r="C4737" s="4" t="s">
        <v>11</v>
      </c>
      <c r="D4737" s="4" t="s">
        <v>8</v>
      </c>
      <c r="E4737" s="4" t="s">
        <v>13</v>
      </c>
      <c r="F4737" s="4" t="s">
        <v>13</v>
      </c>
      <c r="G4737" s="4" t="s">
        <v>13</v>
      </c>
      <c r="H4737" s="4" t="s">
        <v>13</v>
      </c>
      <c r="I4737" s="4" t="s">
        <v>13</v>
      </c>
      <c r="J4737" s="4" t="s">
        <v>13</v>
      </c>
      <c r="K4737" s="4" t="s">
        <v>13</v>
      </c>
      <c r="L4737" s="4" t="s">
        <v>13</v>
      </c>
      <c r="M4737" s="4" t="s">
        <v>13</v>
      </c>
      <c r="N4737" s="4" t="s">
        <v>11</v>
      </c>
    </row>
    <row r="4738" spans="1:15">
      <c r="A4738" t="n">
        <v>43159</v>
      </c>
      <c r="B4738" s="63" t="n">
        <v>83</v>
      </c>
      <c r="C4738" s="7" t="n">
        <v>1660</v>
      </c>
      <c r="D4738" s="7" t="s">
        <v>339</v>
      </c>
      <c r="E4738" s="7" t="n">
        <v>0</v>
      </c>
      <c r="F4738" s="7" t="n">
        <v>0</v>
      </c>
      <c r="G4738" s="7" t="n">
        <v>0</v>
      </c>
      <c r="H4738" s="7" t="n">
        <v>-1077097267</v>
      </c>
      <c r="I4738" s="7" t="n">
        <v>0</v>
      </c>
      <c r="J4738" s="7" t="n">
        <v>0</v>
      </c>
      <c r="K4738" s="7" t="n">
        <v>0</v>
      </c>
      <c r="L4738" s="7" t="n">
        <v>0</v>
      </c>
      <c r="M4738" s="7" t="n">
        <v>0</v>
      </c>
      <c r="N4738" s="7" t="n">
        <v>0</v>
      </c>
    </row>
    <row r="4739" spans="1:15">
      <c r="A4739" t="s">
        <v>4</v>
      </c>
      <c r="B4739" s="4" t="s">
        <v>5</v>
      </c>
      <c r="C4739" s="4" t="s">
        <v>11</v>
      </c>
      <c r="D4739" s="4" t="s">
        <v>7</v>
      </c>
      <c r="E4739" s="4" t="s">
        <v>8</v>
      </c>
      <c r="F4739" s="4" t="s">
        <v>12</v>
      </c>
      <c r="G4739" s="4" t="s">
        <v>12</v>
      </c>
      <c r="H4739" s="4" t="s">
        <v>12</v>
      </c>
    </row>
    <row r="4740" spans="1:15">
      <c r="A4740" t="n">
        <v>43207</v>
      </c>
      <c r="B4740" s="29" t="n">
        <v>48</v>
      </c>
      <c r="C4740" s="7" t="n">
        <v>1660</v>
      </c>
      <c r="D4740" s="7" t="n">
        <v>0</v>
      </c>
      <c r="E4740" s="7" t="s">
        <v>332</v>
      </c>
      <c r="F4740" s="7" t="n">
        <v>0.100000001490116</v>
      </c>
      <c r="G4740" s="7" t="n">
        <v>1</v>
      </c>
      <c r="H4740" s="7" t="n">
        <v>0</v>
      </c>
    </row>
    <row r="4741" spans="1:15">
      <c r="A4741" t="s">
        <v>4</v>
      </c>
      <c r="B4741" s="4" t="s">
        <v>5</v>
      </c>
      <c r="C4741" s="4" t="s">
        <v>11</v>
      </c>
      <c r="D4741" s="4" t="s">
        <v>13</v>
      </c>
    </row>
    <row r="4742" spans="1:15">
      <c r="A4742" t="n">
        <v>43234</v>
      </c>
      <c r="B4742" s="60" t="n">
        <v>98</v>
      </c>
      <c r="C4742" s="7" t="n">
        <v>1660</v>
      </c>
      <c r="D4742" s="7" t="n">
        <v>1056964608</v>
      </c>
    </row>
    <row r="4743" spans="1:15">
      <c r="A4743" t="s">
        <v>4</v>
      </c>
      <c r="B4743" s="4" t="s">
        <v>5</v>
      </c>
      <c r="C4743" s="4" t="s">
        <v>11</v>
      </c>
      <c r="D4743" s="4" t="s">
        <v>7</v>
      </c>
      <c r="E4743" s="4" t="s">
        <v>8</v>
      </c>
    </row>
    <row r="4744" spans="1:15">
      <c r="A4744" t="n">
        <v>43241</v>
      </c>
      <c r="B4744" s="65" t="n">
        <v>86</v>
      </c>
      <c r="C4744" s="7" t="n">
        <v>7006</v>
      </c>
      <c r="D4744" s="7" t="n">
        <v>0</v>
      </c>
      <c r="E4744" s="7" t="s">
        <v>14</v>
      </c>
    </row>
    <row r="4745" spans="1:15">
      <c r="A4745" t="s">
        <v>4</v>
      </c>
      <c r="B4745" s="4" t="s">
        <v>5</v>
      </c>
      <c r="C4745" s="4" t="s">
        <v>11</v>
      </c>
      <c r="D4745" s="4" t="s">
        <v>7</v>
      </c>
      <c r="E4745" s="4" t="s">
        <v>8</v>
      </c>
      <c r="F4745" s="4" t="s">
        <v>12</v>
      </c>
      <c r="G4745" s="4" t="s">
        <v>12</v>
      </c>
      <c r="H4745" s="4" t="s">
        <v>12</v>
      </c>
    </row>
    <row r="4746" spans="1:15">
      <c r="A4746" t="n">
        <v>43246</v>
      </c>
      <c r="B4746" s="29" t="n">
        <v>48</v>
      </c>
      <c r="C4746" s="7" t="n">
        <v>7006</v>
      </c>
      <c r="D4746" s="7" t="n">
        <v>0</v>
      </c>
      <c r="E4746" s="7" t="s">
        <v>323</v>
      </c>
      <c r="F4746" s="7" t="n">
        <v>0</v>
      </c>
      <c r="G4746" s="7" t="n">
        <v>1</v>
      </c>
      <c r="H4746" s="7" t="n">
        <v>0</v>
      </c>
    </row>
    <row r="4747" spans="1:15">
      <c r="A4747" t="s">
        <v>4</v>
      </c>
      <c r="B4747" s="4" t="s">
        <v>5</v>
      </c>
      <c r="C4747" s="4" t="s">
        <v>11</v>
      </c>
    </row>
    <row r="4748" spans="1:15">
      <c r="A4748" t="n">
        <v>43273</v>
      </c>
      <c r="B4748" s="25" t="n">
        <v>16</v>
      </c>
      <c r="C4748" s="7" t="n">
        <v>2950</v>
      </c>
    </row>
    <row r="4749" spans="1:15">
      <c r="A4749" t="s">
        <v>4</v>
      </c>
      <c r="B4749" s="4" t="s">
        <v>5</v>
      </c>
      <c r="C4749" s="4" t="s">
        <v>7</v>
      </c>
      <c r="D4749" s="4" t="s">
        <v>11</v>
      </c>
      <c r="E4749" s="4" t="s">
        <v>12</v>
      </c>
      <c r="F4749" s="4" t="s">
        <v>11</v>
      </c>
      <c r="G4749" s="4" t="s">
        <v>13</v>
      </c>
      <c r="H4749" s="4" t="s">
        <v>13</v>
      </c>
      <c r="I4749" s="4" t="s">
        <v>11</v>
      </c>
      <c r="J4749" s="4" t="s">
        <v>11</v>
      </c>
      <c r="K4749" s="4" t="s">
        <v>13</v>
      </c>
      <c r="L4749" s="4" t="s">
        <v>13</v>
      </c>
      <c r="M4749" s="4" t="s">
        <v>13</v>
      </c>
      <c r="N4749" s="4" t="s">
        <v>13</v>
      </c>
      <c r="O4749" s="4" t="s">
        <v>8</v>
      </c>
    </row>
    <row r="4750" spans="1:15">
      <c r="A4750" t="n">
        <v>43276</v>
      </c>
      <c r="B4750" s="9" t="n">
        <v>50</v>
      </c>
      <c r="C4750" s="7" t="n">
        <v>0</v>
      </c>
      <c r="D4750" s="7" t="n">
        <v>4427</v>
      </c>
      <c r="E4750" s="7" t="n">
        <v>1</v>
      </c>
      <c r="F4750" s="7" t="n">
        <v>0</v>
      </c>
      <c r="G4750" s="7" t="n">
        <v>0</v>
      </c>
      <c r="H4750" s="7" t="n">
        <v>0</v>
      </c>
      <c r="I4750" s="7" t="n">
        <v>0</v>
      </c>
      <c r="J4750" s="7" t="n">
        <v>65533</v>
      </c>
      <c r="K4750" s="7" t="n">
        <v>0</v>
      </c>
      <c r="L4750" s="7" t="n">
        <v>0</v>
      </c>
      <c r="M4750" s="7" t="n">
        <v>0</v>
      </c>
      <c r="N4750" s="7" t="n">
        <v>0</v>
      </c>
      <c r="O4750" s="7" t="s">
        <v>14</v>
      </c>
    </row>
    <row r="4751" spans="1:15">
      <c r="A4751" t="s">
        <v>4</v>
      </c>
      <c r="B4751" s="4" t="s">
        <v>5</v>
      </c>
      <c r="C4751" s="4" t="s">
        <v>7</v>
      </c>
      <c r="D4751" s="4" t="s">
        <v>13</v>
      </c>
      <c r="E4751" s="4" t="s">
        <v>13</v>
      </c>
      <c r="F4751" s="4" t="s">
        <v>13</v>
      </c>
    </row>
    <row r="4752" spans="1:15">
      <c r="A4752" t="n">
        <v>43315</v>
      </c>
      <c r="B4752" s="9" t="n">
        <v>50</v>
      </c>
      <c r="C4752" s="7" t="n">
        <v>255</v>
      </c>
      <c r="D4752" s="7" t="n">
        <v>1050253722</v>
      </c>
      <c r="E4752" s="7" t="n">
        <v>1065353216</v>
      </c>
      <c r="F4752" s="7" t="n">
        <v>1045220557</v>
      </c>
    </row>
    <row r="4753" spans="1:15">
      <c r="A4753" t="s">
        <v>4</v>
      </c>
      <c r="B4753" s="4" t="s">
        <v>5</v>
      </c>
      <c r="C4753" s="4" t="s">
        <v>7</v>
      </c>
      <c r="D4753" s="4" t="s">
        <v>12</v>
      </c>
      <c r="E4753" s="4" t="s">
        <v>12</v>
      </c>
      <c r="F4753" s="4" t="s">
        <v>12</v>
      </c>
    </row>
    <row r="4754" spans="1:15">
      <c r="A4754" t="n">
        <v>43329</v>
      </c>
      <c r="B4754" s="38" t="n">
        <v>45</v>
      </c>
      <c r="C4754" s="7" t="n">
        <v>9</v>
      </c>
      <c r="D4754" s="7" t="n">
        <v>0.200000002980232</v>
      </c>
      <c r="E4754" s="7" t="n">
        <v>0.200000002980232</v>
      </c>
      <c r="F4754" s="7" t="n">
        <v>0.300000011920929</v>
      </c>
    </row>
    <row r="4755" spans="1:15">
      <c r="A4755" t="s">
        <v>4</v>
      </c>
      <c r="B4755" s="4" t="s">
        <v>5</v>
      </c>
      <c r="C4755" s="4" t="s">
        <v>11</v>
      </c>
    </row>
    <row r="4756" spans="1:15">
      <c r="A4756" t="n">
        <v>43343</v>
      </c>
      <c r="B4756" s="25" t="n">
        <v>16</v>
      </c>
      <c r="C4756" s="7" t="n">
        <v>1000</v>
      </c>
    </row>
    <row r="4757" spans="1:15">
      <c r="A4757" t="s">
        <v>4</v>
      </c>
      <c r="B4757" s="4" t="s">
        <v>5</v>
      </c>
      <c r="C4757" s="4" t="s">
        <v>7</v>
      </c>
      <c r="D4757" s="4" t="s">
        <v>11</v>
      </c>
      <c r="E4757" s="4" t="s">
        <v>12</v>
      </c>
    </row>
    <row r="4758" spans="1:15">
      <c r="A4758" t="n">
        <v>43346</v>
      </c>
      <c r="B4758" s="18" t="n">
        <v>58</v>
      </c>
      <c r="C4758" s="7" t="n">
        <v>101</v>
      </c>
      <c r="D4758" s="7" t="n">
        <v>500</v>
      </c>
      <c r="E4758" s="7" t="n">
        <v>1</v>
      </c>
    </row>
    <row r="4759" spans="1:15">
      <c r="A4759" t="s">
        <v>4</v>
      </c>
      <c r="B4759" s="4" t="s">
        <v>5</v>
      </c>
      <c r="C4759" s="4" t="s">
        <v>7</v>
      </c>
      <c r="D4759" s="4" t="s">
        <v>11</v>
      </c>
    </row>
    <row r="4760" spans="1:15">
      <c r="A4760" t="n">
        <v>43354</v>
      </c>
      <c r="B4760" s="18" t="n">
        <v>58</v>
      </c>
      <c r="C4760" s="7" t="n">
        <v>254</v>
      </c>
      <c r="D4760" s="7" t="n">
        <v>0</v>
      </c>
    </row>
    <row r="4761" spans="1:15">
      <c r="A4761" t="s">
        <v>4</v>
      </c>
      <c r="B4761" s="4" t="s">
        <v>5</v>
      </c>
      <c r="C4761" s="4" t="s">
        <v>11</v>
      </c>
      <c r="D4761" s="4" t="s">
        <v>13</v>
      </c>
    </row>
    <row r="4762" spans="1:15">
      <c r="A4762" t="n">
        <v>43358</v>
      </c>
      <c r="B4762" s="28" t="n">
        <v>43</v>
      </c>
      <c r="C4762" s="7" t="n">
        <v>1660</v>
      </c>
      <c r="D4762" s="7" t="n">
        <v>1</v>
      </c>
    </row>
    <row r="4763" spans="1:15">
      <c r="A4763" t="s">
        <v>4</v>
      </c>
      <c r="B4763" s="4" t="s">
        <v>5</v>
      </c>
      <c r="C4763" s="4" t="s">
        <v>7</v>
      </c>
      <c r="D4763" s="4" t="s">
        <v>7</v>
      </c>
      <c r="E4763" s="4" t="s">
        <v>12</v>
      </c>
      <c r="F4763" s="4" t="s">
        <v>12</v>
      </c>
      <c r="G4763" s="4" t="s">
        <v>12</v>
      </c>
      <c r="H4763" s="4" t="s">
        <v>11</v>
      </c>
    </row>
    <row r="4764" spans="1:15">
      <c r="A4764" t="n">
        <v>43365</v>
      </c>
      <c r="B4764" s="38" t="n">
        <v>45</v>
      </c>
      <c r="C4764" s="7" t="n">
        <v>2</v>
      </c>
      <c r="D4764" s="7" t="n">
        <v>3</v>
      </c>
      <c r="E4764" s="7" t="n">
        <v>19.0900001525879</v>
      </c>
      <c r="F4764" s="7" t="n">
        <v>1.37999999523163</v>
      </c>
      <c r="G4764" s="7" t="n">
        <v>50.689998626709</v>
      </c>
      <c r="H4764" s="7" t="n">
        <v>0</v>
      </c>
    </row>
    <row r="4765" spans="1:15">
      <c r="A4765" t="s">
        <v>4</v>
      </c>
      <c r="B4765" s="4" t="s">
        <v>5</v>
      </c>
      <c r="C4765" s="4" t="s">
        <v>7</v>
      </c>
      <c r="D4765" s="4" t="s">
        <v>7</v>
      </c>
      <c r="E4765" s="4" t="s">
        <v>12</v>
      </c>
      <c r="F4765" s="4" t="s">
        <v>12</v>
      </c>
      <c r="G4765" s="4" t="s">
        <v>12</v>
      </c>
      <c r="H4765" s="4" t="s">
        <v>11</v>
      </c>
      <c r="I4765" s="4" t="s">
        <v>7</v>
      </c>
    </row>
    <row r="4766" spans="1:15">
      <c r="A4766" t="n">
        <v>43382</v>
      </c>
      <c r="B4766" s="38" t="n">
        <v>45</v>
      </c>
      <c r="C4766" s="7" t="n">
        <v>4</v>
      </c>
      <c r="D4766" s="7" t="n">
        <v>3</v>
      </c>
      <c r="E4766" s="7" t="n">
        <v>2.33999991416931</v>
      </c>
      <c r="F4766" s="7" t="n">
        <v>304.049987792969</v>
      </c>
      <c r="G4766" s="7" t="n">
        <v>0</v>
      </c>
      <c r="H4766" s="7" t="n">
        <v>0</v>
      </c>
      <c r="I4766" s="7" t="n">
        <v>1</v>
      </c>
    </row>
    <row r="4767" spans="1:15">
      <c r="A4767" t="s">
        <v>4</v>
      </c>
      <c r="B4767" s="4" t="s">
        <v>5</v>
      </c>
      <c r="C4767" s="4" t="s">
        <v>7</v>
      </c>
      <c r="D4767" s="4" t="s">
        <v>7</v>
      </c>
      <c r="E4767" s="4" t="s">
        <v>12</v>
      </c>
      <c r="F4767" s="4" t="s">
        <v>11</v>
      </c>
    </row>
    <row r="4768" spans="1:15">
      <c r="A4768" t="n">
        <v>43400</v>
      </c>
      <c r="B4768" s="38" t="n">
        <v>45</v>
      </c>
      <c r="C4768" s="7" t="n">
        <v>5</v>
      </c>
      <c r="D4768" s="7" t="n">
        <v>3</v>
      </c>
      <c r="E4768" s="7" t="n">
        <v>7</v>
      </c>
      <c r="F4768" s="7" t="n">
        <v>0</v>
      </c>
    </row>
    <row r="4769" spans="1:9">
      <c r="A4769" t="s">
        <v>4</v>
      </c>
      <c r="B4769" s="4" t="s">
        <v>5</v>
      </c>
      <c r="C4769" s="4" t="s">
        <v>7</v>
      </c>
      <c r="D4769" s="4" t="s">
        <v>7</v>
      </c>
      <c r="E4769" s="4" t="s">
        <v>12</v>
      </c>
      <c r="F4769" s="4" t="s">
        <v>11</v>
      </c>
    </row>
    <row r="4770" spans="1:9">
      <c r="A4770" t="n">
        <v>43409</v>
      </c>
      <c r="B4770" s="38" t="n">
        <v>45</v>
      </c>
      <c r="C4770" s="7" t="n">
        <v>11</v>
      </c>
      <c r="D4770" s="7" t="n">
        <v>3</v>
      </c>
      <c r="E4770" s="7" t="n">
        <v>15.6999998092651</v>
      </c>
      <c r="F4770" s="7" t="n">
        <v>0</v>
      </c>
    </row>
    <row r="4771" spans="1:9">
      <c r="A4771" t="s">
        <v>4</v>
      </c>
      <c r="B4771" s="4" t="s">
        <v>5</v>
      </c>
      <c r="C4771" s="4" t="s">
        <v>7</v>
      </c>
      <c r="D4771" s="4" t="s">
        <v>7</v>
      </c>
      <c r="E4771" s="4" t="s">
        <v>12</v>
      </c>
      <c r="F4771" s="4" t="s">
        <v>12</v>
      </c>
      <c r="G4771" s="4" t="s">
        <v>12</v>
      </c>
      <c r="H4771" s="4" t="s">
        <v>11</v>
      </c>
    </row>
    <row r="4772" spans="1:9">
      <c r="A4772" t="n">
        <v>43418</v>
      </c>
      <c r="B4772" s="38" t="n">
        <v>45</v>
      </c>
      <c r="C4772" s="7" t="n">
        <v>2</v>
      </c>
      <c r="D4772" s="7" t="n">
        <v>3</v>
      </c>
      <c r="E4772" s="7" t="n">
        <v>19.0900001525879</v>
      </c>
      <c r="F4772" s="7" t="n">
        <v>1.37999999523163</v>
      </c>
      <c r="G4772" s="7" t="n">
        <v>50.689998626709</v>
      </c>
      <c r="H4772" s="7" t="n">
        <v>15000</v>
      </c>
    </row>
    <row r="4773" spans="1:9">
      <c r="A4773" t="s">
        <v>4</v>
      </c>
      <c r="B4773" s="4" t="s">
        <v>5</v>
      </c>
      <c r="C4773" s="4" t="s">
        <v>7</v>
      </c>
      <c r="D4773" s="4" t="s">
        <v>7</v>
      </c>
      <c r="E4773" s="4" t="s">
        <v>12</v>
      </c>
      <c r="F4773" s="4" t="s">
        <v>12</v>
      </c>
      <c r="G4773" s="4" t="s">
        <v>12</v>
      </c>
      <c r="H4773" s="4" t="s">
        <v>11</v>
      </c>
      <c r="I4773" s="4" t="s">
        <v>7</v>
      </c>
    </row>
    <row r="4774" spans="1:9">
      <c r="A4774" t="n">
        <v>43435</v>
      </c>
      <c r="B4774" s="38" t="n">
        <v>45</v>
      </c>
      <c r="C4774" s="7" t="n">
        <v>4</v>
      </c>
      <c r="D4774" s="7" t="n">
        <v>3</v>
      </c>
      <c r="E4774" s="7" t="n">
        <v>359.880004882813</v>
      </c>
      <c r="F4774" s="7" t="n">
        <v>309.970001220703</v>
      </c>
      <c r="G4774" s="7" t="n">
        <v>0</v>
      </c>
      <c r="H4774" s="7" t="n">
        <v>15000</v>
      </c>
      <c r="I4774" s="7" t="n">
        <v>1</v>
      </c>
    </row>
    <row r="4775" spans="1:9">
      <c r="A4775" t="s">
        <v>4</v>
      </c>
      <c r="B4775" s="4" t="s">
        <v>5</v>
      </c>
      <c r="C4775" s="4" t="s">
        <v>7</v>
      </c>
      <c r="D4775" s="4" t="s">
        <v>7</v>
      </c>
      <c r="E4775" s="4" t="s">
        <v>12</v>
      </c>
      <c r="F4775" s="4" t="s">
        <v>11</v>
      </c>
    </row>
    <row r="4776" spans="1:9">
      <c r="A4776" t="n">
        <v>43453</v>
      </c>
      <c r="B4776" s="38" t="n">
        <v>45</v>
      </c>
      <c r="C4776" s="7" t="n">
        <v>5</v>
      </c>
      <c r="D4776" s="7" t="n">
        <v>3</v>
      </c>
      <c r="E4776" s="7" t="n">
        <v>7</v>
      </c>
      <c r="F4776" s="7" t="n">
        <v>15000</v>
      </c>
    </row>
    <row r="4777" spans="1:9">
      <c r="A4777" t="s">
        <v>4</v>
      </c>
      <c r="B4777" s="4" t="s">
        <v>5</v>
      </c>
      <c r="C4777" s="4" t="s">
        <v>7</v>
      </c>
      <c r="D4777" s="4" t="s">
        <v>7</v>
      </c>
      <c r="E4777" s="4" t="s">
        <v>12</v>
      </c>
      <c r="F4777" s="4" t="s">
        <v>11</v>
      </c>
    </row>
    <row r="4778" spans="1:9">
      <c r="A4778" t="n">
        <v>43462</v>
      </c>
      <c r="B4778" s="38" t="n">
        <v>45</v>
      </c>
      <c r="C4778" s="7" t="n">
        <v>11</v>
      </c>
      <c r="D4778" s="7" t="n">
        <v>3</v>
      </c>
      <c r="E4778" s="7" t="n">
        <v>15.6999998092651</v>
      </c>
      <c r="F4778" s="7" t="n">
        <v>15000</v>
      </c>
    </row>
    <row r="4779" spans="1:9">
      <c r="A4779" t="s">
        <v>4</v>
      </c>
      <c r="B4779" s="4" t="s">
        <v>5</v>
      </c>
      <c r="C4779" s="4" t="s">
        <v>7</v>
      </c>
    </row>
    <row r="4780" spans="1:9">
      <c r="A4780" t="n">
        <v>43471</v>
      </c>
      <c r="B4780" s="39" t="n">
        <v>116</v>
      </c>
      <c r="C4780" s="7" t="n">
        <v>0</v>
      </c>
    </row>
    <row r="4781" spans="1:9">
      <c r="A4781" t="s">
        <v>4</v>
      </c>
      <c r="B4781" s="4" t="s">
        <v>5</v>
      </c>
      <c r="C4781" s="4" t="s">
        <v>7</v>
      </c>
      <c r="D4781" s="4" t="s">
        <v>11</v>
      </c>
    </row>
    <row r="4782" spans="1:9">
      <c r="A4782" t="n">
        <v>43473</v>
      </c>
      <c r="B4782" s="39" t="n">
        <v>116</v>
      </c>
      <c r="C4782" s="7" t="n">
        <v>2</v>
      </c>
      <c r="D4782" s="7" t="n">
        <v>1</v>
      </c>
    </row>
    <row r="4783" spans="1:9">
      <c r="A4783" t="s">
        <v>4</v>
      </c>
      <c r="B4783" s="4" t="s">
        <v>5</v>
      </c>
      <c r="C4783" s="4" t="s">
        <v>7</v>
      </c>
      <c r="D4783" s="4" t="s">
        <v>13</v>
      </c>
    </row>
    <row r="4784" spans="1:9">
      <c r="A4784" t="n">
        <v>43477</v>
      </c>
      <c r="B4784" s="39" t="n">
        <v>116</v>
      </c>
      <c r="C4784" s="7" t="n">
        <v>5</v>
      </c>
      <c r="D4784" s="7" t="n">
        <v>1103626240</v>
      </c>
    </row>
    <row r="4785" spans="1:9">
      <c r="A4785" t="s">
        <v>4</v>
      </c>
      <c r="B4785" s="4" t="s">
        <v>5</v>
      </c>
      <c r="C4785" s="4" t="s">
        <v>7</v>
      </c>
      <c r="D4785" s="4" t="s">
        <v>11</v>
      </c>
    </row>
    <row r="4786" spans="1:9">
      <c r="A4786" t="n">
        <v>43483</v>
      </c>
      <c r="B4786" s="39" t="n">
        <v>116</v>
      </c>
      <c r="C4786" s="7" t="n">
        <v>6</v>
      </c>
      <c r="D4786" s="7" t="n">
        <v>1</v>
      </c>
    </row>
    <row r="4787" spans="1:9">
      <c r="A4787" t="s">
        <v>4</v>
      </c>
      <c r="B4787" s="4" t="s">
        <v>5</v>
      </c>
      <c r="C4787" s="4" t="s">
        <v>7</v>
      </c>
      <c r="D4787" s="4" t="s">
        <v>11</v>
      </c>
      <c r="E4787" s="4" t="s">
        <v>11</v>
      </c>
      <c r="F4787" s="4" t="s">
        <v>13</v>
      </c>
    </row>
    <row r="4788" spans="1:9">
      <c r="A4788" t="n">
        <v>43487</v>
      </c>
      <c r="B4788" s="50" t="n">
        <v>84</v>
      </c>
      <c r="C4788" s="7" t="n">
        <v>0</v>
      </c>
      <c r="D4788" s="7" t="n">
        <v>0</v>
      </c>
      <c r="E4788" s="7" t="n">
        <v>0</v>
      </c>
      <c r="F4788" s="7" t="n">
        <v>1036831949</v>
      </c>
    </row>
    <row r="4789" spans="1:9">
      <c r="A4789" t="s">
        <v>4</v>
      </c>
      <c r="B4789" s="4" t="s">
        <v>5</v>
      </c>
      <c r="C4789" s="4" t="s">
        <v>7</v>
      </c>
      <c r="D4789" s="4" t="s">
        <v>11</v>
      </c>
      <c r="E4789" s="4" t="s">
        <v>8</v>
      </c>
      <c r="F4789" s="4" t="s">
        <v>8</v>
      </c>
      <c r="G4789" s="4" t="s">
        <v>8</v>
      </c>
      <c r="H4789" s="4" t="s">
        <v>8</v>
      </c>
    </row>
    <row r="4790" spans="1:9">
      <c r="A4790" t="n">
        <v>43497</v>
      </c>
      <c r="B4790" s="30" t="n">
        <v>51</v>
      </c>
      <c r="C4790" s="7" t="n">
        <v>3</v>
      </c>
      <c r="D4790" s="7" t="n">
        <v>30</v>
      </c>
      <c r="E4790" s="7" t="s">
        <v>221</v>
      </c>
      <c r="F4790" s="7" t="s">
        <v>340</v>
      </c>
      <c r="G4790" s="7" t="s">
        <v>122</v>
      </c>
      <c r="H4790" s="7" t="s">
        <v>123</v>
      </c>
    </row>
    <row r="4791" spans="1:9">
      <c r="A4791" t="s">
        <v>4</v>
      </c>
      <c r="B4791" s="4" t="s">
        <v>5</v>
      </c>
      <c r="C4791" s="4" t="s">
        <v>7</v>
      </c>
      <c r="D4791" s="4" t="s">
        <v>11</v>
      </c>
      <c r="E4791" s="4" t="s">
        <v>8</v>
      </c>
      <c r="F4791" s="4" t="s">
        <v>8</v>
      </c>
      <c r="G4791" s="4" t="s">
        <v>8</v>
      </c>
      <c r="H4791" s="4" t="s">
        <v>8</v>
      </c>
    </row>
    <row r="4792" spans="1:9">
      <c r="A4792" t="n">
        <v>43510</v>
      </c>
      <c r="B4792" s="30" t="n">
        <v>51</v>
      </c>
      <c r="C4792" s="7" t="n">
        <v>3</v>
      </c>
      <c r="D4792" s="7" t="n">
        <v>118</v>
      </c>
      <c r="E4792" s="7" t="s">
        <v>178</v>
      </c>
      <c r="F4792" s="7" t="s">
        <v>123</v>
      </c>
      <c r="G4792" s="7" t="s">
        <v>122</v>
      </c>
      <c r="H4792" s="7" t="s">
        <v>123</v>
      </c>
    </row>
    <row r="4793" spans="1:9">
      <c r="A4793" t="s">
        <v>4</v>
      </c>
      <c r="B4793" s="4" t="s">
        <v>5</v>
      </c>
      <c r="C4793" s="4" t="s">
        <v>7</v>
      </c>
      <c r="D4793" s="4" t="s">
        <v>11</v>
      </c>
      <c r="E4793" s="4" t="s">
        <v>8</v>
      </c>
      <c r="F4793" s="4" t="s">
        <v>8</v>
      </c>
      <c r="G4793" s="4" t="s">
        <v>8</v>
      </c>
      <c r="H4793" s="4" t="s">
        <v>8</v>
      </c>
    </row>
    <row r="4794" spans="1:9">
      <c r="A4794" t="n">
        <v>43523</v>
      </c>
      <c r="B4794" s="30" t="n">
        <v>51</v>
      </c>
      <c r="C4794" s="7" t="n">
        <v>3</v>
      </c>
      <c r="D4794" s="7" t="n">
        <v>89</v>
      </c>
      <c r="E4794" s="7" t="s">
        <v>178</v>
      </c>
      <c r="F4794" s="7" t="s">
        <v>123</v>
      </c>
      <c r="G4794" s="7" t="s">
        <v>122</v>
      </c>
      <c r="H4794" s="7" t="s">
        <v>123</v>
      </c>
    </row>
    <row r="4795" spans="1:9">
      <c r="A4795" t="s">
        <v>4</v>
      </c>
      <c r="B4795" s="4" t="s">
        <v>5</v>
      </c>
      <c r="C4795" s="4" t="s">
        <v>7</v>
      </c>
      <c r="D4795" s="4" t="s">
        <v>11</v>
      </c>
    </row>
    <row r="4796" spans="1:9">
      <c r="A4796" t="n">
        <v>43536</v>
      </c>
      <c r="B4796" s="18" t="n">
        <v>58</v>
      </c>
      <c r="C4796" s="7" t="n">
        <v>255</v>
      </c>
      <c r="D4796" s="7" t="n">
        <v>0</v>
      </c>
    </row>
    <row r="4797" spans="1:9">
      <c r="A4797" t="s">
        <v>4</v>
      </c>
      <c r="B4797" s="4" t="s">
        <v>5</v>
      </c>
      <c r="C4797" s="4" t="s">
        <v>11</v>
      </c>
    </row>
    <row r="4798" spans="1:9">
      <c r="A4798" t="n">
        <v>43540</v>
      </c>
      <c r="B4798" s="25" t="n">
        <v>16</v>
      </c>
      <c r="C4798" s="7" t="n">
        <v>300</v>
      </c>
    </row>
    <row r="4799" spans="1:9">
      <c r="A4799" t="s">
        <v>4</v>
      </c>
      <c r="B4799" s="4" t="s">
        <v>5</v>
      </c>
      <c r="C4799" s="4" t="s">
        <v>7</v>
      </c>
      <c r="D4799" s="4" t="s">
        <v>11</v>
      </c>
      <c r="E4799" s="4" t="s">
        <v>8</v>
      </c>
    </row>
    <row r="4800" spans="1:9">
      <c r="A4800" t="n">
        <v>43543</v>
      </c>
      <c r="B4800" s="30" t="n">
        <v>51</v>
      </c>
      <c r="C4800" s="7" t="n">
        <v>4</v>
      </c>
      <c r="D4800" s="7" t="n">
        <v>30</v>
      </c>
      <c r="E4800" s="7" t="s">
        <v>196</v>
      </c>
    </row>
    <row r="4801" spans="1:8">
      <c r="A4801" t="s">
        <v>4</v>
      </c>
      <c r="B4801" s="4" t="s">
        <v>5</v>
      </c>
      <c r="C4801" s="4" t="s">
        <v>11</v>
      </c>
    </row>
    <row r="4802" spans="1:8">
      <c r="A4802" t="n">
        <v>43557</v>
      </c>
      <c r="B4802" s="25" t="n">
        <v>16</v>
      </c>
      <c r="C4802" s="7" t="n">
        <v>0</v>
      </c>
    </row>
    <row r="4803" spans="1:8">
      <c r="A4803" t="s">
        <v>4</v>
      </c>
      <c r="B4803" s="4" t="s">
        <v>5</v>
      </c>
      <c r="C4803" s="4" t="s">
        <v>11</v>
      </c>
      <c r="D4803" s="4" t="s">
        <v>7</v>
      </c>
      <c r="E4803" s="4" t="s">
        <v>13</v>
      </c>
      <c r="F4803" s="4" t="s">
        <v>185</v>
      </c>
      <c r="G4803" s="4" t="s">
        <v>7</v>
      </c>
      <c r="H4803" s="4" t="s">
        <v>7</v>
      </c>
    </row>
    <row r="4804" spans="1:8">
      <c r="A4804" t="n">
        <v>43560</v>
      </c>
      <c r="B4804" s="44" t="n">
        <v>26</v>
      </c>
      <c r="C4804" s="7" t="n">
        <v>30</v>
      </c>
      <c r="D4804" s="7" t="n">
        <v>17</v>
      </c>
      <c r="E4804" s="7" t="n">
        <v>64878</v>
      </c>
      <c r="F4804" s="7" t="s">
        <v>341</v>
      </c>
      <c r="G4804" s="7" t="n">
        <v>2</v>
      </c>
      <c r="H4804" s="7" t="n">
        <v>0</v>
      </c>
    </row>
    <row r="4805" spans="1:8">
      <c r="A4805" t="s">
        <v>4</v>
      </c>
      <c r="B4805" s="4" t="s">
        <v>5</v>
      </c>
    </row>
    <row r="4806" spans="1:8">
      <c r="A4806" t="n">
        <v>43591</v>
      </c>
      <c r="B4806" s="45" t="n">
        <v>28</v>
      </c>
    </row>
    <row r="4807" spans="1:8">
      <c r="A4807" t="s">
        <v>4</v>
      </c>
      <c r="B4807" s="4" t="s">
        <v>5</v>
      </c>
      <c r="C4807" s="4" t="s">
        <v>7</v>
      </c>
      <c r="D4807" s="4" t="s">
        <v>11</v>
      </c>
      <c r="E4807" s="4" t="s">
        <v>8</v>
      </c>
    </row>
    <row r="4808" spans="1:8">
      <c r="A4808" t="n">
        <v>43592</v>
      </c>
      <c r="B4808" s="30" t="n">
        <v>51</v>
      </c>
      <c r="C4808" s="7" t="n">
        <v>4</v>
      </c>
      <c r="D4808" s="7" t="n">
        <v>118</v>
      </c>
      <c r="E4808" s="7" t="s">
        <v>192</v>
      </c>
    </row>
    <row r="4809" spans="1:8">
      <c r="A4809" t="s">
        <v>4</v>
      </c>
      <c r="B4809" s="4" t="s">
        <v>5</v>
      </c>
      <c r="C4809" s="4" t="s">
        <v>11</v>
      </c>
    </row>
    <row r="4810" spans="1:8">
      <c r="A4810" t="n">
        <v>43605</v>
      </c>
      <c r="B4810" s="25" t="n">
        <v>16</v>
      </c>
      <c r="C4810" s="7" t="n">
        <v>0</v>
      </c>
    </row>
    <row r="4811" spans="1:8">
      <c r="A4811" t="s">
        <v>4</v>
      </c>
      <c r="B4811" s="4" t="s">
        <v>5</v>
      </c>
      <c r="C4811" s="4" t="s">
        <v>11</v>
      </c>
      <c r="D4811" s="4" t="s">
        <v>7</v>
      </c>
      <c r="E4811" s="4" t="s">
        <v>13</v>
      </c>
      <c r="F4811" s="4" t="s">
        <v>185</v>
      </c>
      <c r="G4811" s="4" t="s">
        <v>7</v>
      </c>
      <c r="H4811" s="4" t="s">
        <v>7</v>
      </c>
    </row>
    <row r="4812" spans="1:8">
      <c r="A4812" t="n">
        <v>43608</v>
      </c>
      <c r="B4812" s="44" t="n">
        <v>26</v>
      </c>
      <c r="C4812" s="7" t="n">
        <v>118</v>
      </c>
      <c r="D4812" s="7" t="n">
        <v>17</v>
      </c>
      <c r="E4812" s="7" t="n">
        <v>64879</v>
      </c>
      <c r="F4812" s="7" t="s">
        <v>342</v>
      </c>
      <c r="G4812" s="7" t="n">
        <v>2</v>
      </c>
      <c r="H4812" s="7" t="n">
        <v>0</v>
      </c>
    </row>
    <row r="4813" spans="1:8">
      <c r="A4813" t="s">
        <v>4</v>
      </c>
      <c r="B4813" s="4" t="s">
        <v>5</v>
      </c>
    </row>
    <row r="4814" spans="1:8">
      <c r="A4814" t="n">
        <v>43661</v>
      </c>
      <c r="B4814" s="45" t="n">
        <v>28</v>
      </c>
    </row>
    <row r="4815" spans="1:8">
      <c r="A4815" t="s">
        <v>4</v>
      </c>
      <c r="B4815" s="4" t="s">
        <v>5</v>
      </c>
      <c r="C4815" s="4" t="s">
        <v>7</v>
      </c>
      <c r="D4815" s="4" t="s">
        <v>11</v>
      </c>
      <c r="E4815" s="4" t="s">
        <v>8</v>
      </c>
    </row>
    <row r="4816" spans="1:8">
      <c r="A4816" t="n">
        <v>43662</v>
      </c>
      <c r="B4816" s="30" t="n">
        <v>51</v>
      </c>
      <c r="C4816" s="7" t="n">
        <v>4</v>
      </c>
      <c r="D4816" s="7" t="n">
        <v>89</v>
      </c>
      <c r="E4816" s="7" t="s">
        <v>192</v>
      </c>
    </row>
    <row r="4817" spans="1:8">
      <c r="A4817" t="s">
        <v>4</v>
      </c>
      <c r="B4817" s="4" t="s">
        <v>5</v>
      </c>
      <c r="C4817" s="4" t="s">
        <v>11</v>
      </c>
    </row>
    <row r="4818" spans="1:8">
      <c r="A4818" t="n">
        <v>43675</v>
      </c>
      <c r="B4818" s="25" t="n">
        <v>16</v>
      </c>
      <c r="C4818" s="7" t="n">
        <v>0</v>
      </c>
    </row>
    <row r="4819" spans="1:8">
      <c r="A4819" t="s">
        <v>4</v>
      </c>
      <c r="B4819" s="4" t="s">
        <v>5</v>
      </c>
      <c r="C4819" s="4" t="s">
        <v>11</v>
      </c>
      <c r="D4819" s="4" t="s">
        <v>7</v>
      </c>
      <c r="E4819" s="4" t="s">
        <v>13</v>
      </c>
      <c r="F4819" s="4" t="s">
        <v>185</v>
      </c>
      <c r="G4819" s="4" t="s">
        <v>7</v>
      </c>
      <c r="H4819" s="4" t="s">
        <v>7</v>
      </c>
    </row>
    <row r="4820" spans="1:8">
      <c r="A4820" t="n">
        <v>43678</v>
      </c>
      <c r="B4820" s="44" t="n">
        <v>26</v>
      </c>
      <c r="C4820" s="7" t="n">
        <v>89</v>
      </c>
      <c r="D4820" s="7" t="n">
        <v>17</v>
      </c>
      <c r="E4820" s="7" t="n">
        <v>64880</v>
      </c>
      <c r="F4820" s="7" t="s">
        <v>343</v>
      </c>
      <c r="G4820" s="7" t="n">
        <v>2</v>
      </c>
      <c r="H4820" s="7" t="n">
        <v>0</v>
      </c>
    </row>
    <row r="4821" spans="1:8">
      <c r="A4821" t="s">
        <v>4</v>
      </c>
      <c r="B4821" s="4" t="s">
        <v>5</v>
      </c>
    </row>
    <row r="4822" spans="1:8">
      <c r="A4822" t="n">
        <v>43776</v>
      </c>
      <c r="B4822" s="45" t="n">
        <v>28</v>
      </c>
    </row>
    <row r="4823" spans="1:8">
      <c r="A4823" t="s">
        <v>4</v>
      </c>
      <c r="B4823" s="4" t="s">
        <v>5</v>
      </c>
      <c r="C4823" s="4" t="s">
        <v>11</v>
      </c>
      <c r="D4823" s="4" t="s">
        <v>7</v>
      </c>
    </row>
    <row r="4824" spans="1:8">
      <c r="A4824" t="n">
        <v>43777</v>
      </c>
      <c r="B4824" s="48" t="n">
        <v>89</v>
      </c>
      <c r="C4824" s="7" t="n">
        <v>65533</v>
      </c>
      <c r="D4824" s="7" t="n">
        <v>1</v>
      </c>
    </row>
    <row r="4825" spans="1:8">
      <c r="A4825" t="s">
        <v>4</v>
      </c>
      <c r="B4825" s="4" t="s">
        <v>5</v>
      </c>
      <c r="C4825" s="4" t="s">
        <v>7</v>
      </c>
      <c r="D4825" s="4" t="s">
        <v>11</v>
      </c>
      <c r="E4825" s="4" t="s">
        <v>12</v>
      </c>
    </row>
    <row r="4826" spans="1:8">
      <c r="A4826" t="n">
        <v>43781</v>
      </c>
      <c r="B4826" s="18" t="n">
        <v>58</v>
      </c>
      <c r="C4826" s="7" t="n">
        <v>101</v>
      </c>
      <c r="D4826" s="7" t="n">
        <v>500</v>
      </c>
      <c r="E4826" s="7" t="n">
        <v>1</v>
      </c>
    </row>
    <row r="4827" spans="1:8">
      <c r="A4827" t="s">
        <v>4</v>
      </c>
      <c r="B4827" s="4" t="s">
        <v>5</v>
      </c>
      <c r="C4827" s="4" t="s">
        <v>7</v>
      </c>
      <c r="D4827" s="4" t="s">
        <v>11</v>
      </c>
    </row>
    <row r="4828" spans="1:8">
      <c r="A4828" t="n">
        <v>43789</v>
      </c>
      <c r="B4828" s="18" t="n">
        <v>58</v>
      </c>
      <c r="C4828" s="7" t="n">
        <v>254</v>
      </c>
      <c r="D4828" s="7" t="n">
        <v>0</v>
      </c>
    </row>
    <row r="4829" spans="1:8">
      <c r="A4829" t="s">
        <v>4</v>
      </c>
      <c r="B4829" s="4" t="s">
        <v>5</v>
      </c>
      <c r="C4829" s="4" t="s">
        <v>7</v>
      </c>
      <c r="D4829" s="4" t="s">
        <v>7</v>
      </c>
      <c r="E4829" s="4" t="s">
        <v>12</v>
      </c>
      <c r="F4829" s="4" t="s">
        <v>12</v>
      </c>
      <c r="G4829" s="4" t="s">
        <v>12</v>
      </c>
      <c r="H4829" s="4" t="s">
        <v>11</v>
      </c>
    </row>
    <row r="4830" spans="1:8">
      <c r="A4830" t="n">
        <v>43793</v>
      </c>
      <c r="B4830" s="38" t="n">
        <v>45</v>
      </c>
      <c r="C4830" s="7" t="n">
        <v>2</v>
      </c>
      <c r="D4830" s="7" t="n">
        <v>3</v>
      </c>
      <c r="E4830" s="7" t="n">
        <v>-0.759999990463257</v>
      </c>
      <c r="F4830" s="7" t="n">
        <v>1.54999995231628</v>
      </c>
      <c r="G4830" s="7" t="n">
        <v>53.4000015258789</v>
      </c>
      <c r="H4830" s="7" t="n">
        <v>0</v>
      </c>
    </row>
    <row r="4831" spans="1:8">
      <c r="A4831" t="s">
        <v>4</v>
      </c>
      <c r="B4831" s="4" t="s">
        <v>5</v>
      </c>
      <c r="C4831" s="4" t="s">
        <v>7</v>
      </c>
      <c r="D4831" s="4" t="s">
        <v>7</v>
      </c>
      <c r="E4831" s="4" t="s">
        <v>12</v>
      </c>
      <c r="F4831" s="4" t="s">
        <v>12</v>
      </c>
      <c r="G4831" s="4" t="s">
        <v>12</v>
      </c>
      <c r="H4831" s="4" t="s">
        <v>11</v>
      </c>
      <c r="I4831" s="4" t="s">
        <v>7</v>
      </c>
    </row>
    <row r="4832" spans="1:8">
      <c r="A4832" t="n">
        <v>43810</v>
      </c>
      <c r="B4832" s="38" t="n">
        <v>45</v>
      </c>
      <c r="C4832" s="7" t="n">
        <v>4</v>
      </c>
      <c r="D4832" s="7" t="n">
        <v>3</v>
      </c>
      <c r="E4832" s="7" t="n">
        <v>344.390014648438</v>
      </c>
      <c r="F4832" s="7" t="n">
        <v>153.699996948242</v>
      </c>
      <c r="G4832" s="7" t="n">
        <v>0</v>
      </c>
      <c r="H4832" s="7" t="n">
        <v>0</v>
      </c>
      <c r="I4832" s="7" t="n">
        <v>1</v>
      </c>
    </row>
    <row r="4833" spans="1:9">
      <c r="A4833" t="s">
        <v>4</v>
      </c>
      <c r="B4833" s="4" t="s">
        <v>5</v>
      </c>
      <c r="C4833" s="4" t="s">
        <v>7</v>
      </c>
      <c r="D4833" s="4" t="s">
        <v>7</v>
      </c>
      <c r="E4833" s="4" t="s">
        <v>12</v>
      </c>
      <c r="F4833" s="4" t="s">
        <v>11</v>
      </c>
    </row>
    <row r="4834" spans="1:9">
      <c r="A4834" t="n">
        <v>43828</v>
      </c>
      <c r="B4834" s="38" t="n">
        <v>45</v>
      </c>
      <c r="C4834" s="7" t="n">
        <v>5</v>
      </c>
      <c r="D4834" s="7" t="n">
        <v>3</v>
      </c>
      <c r="E4834" s="7" t="n">
        <v>5.90000009536743</v>
      </c>
      <c r="F4834" s="7" t="n">
        <v>0</v>
      </c>
    </row>
    <row r="4835" spans="1:9">
      <c r="A4835" t="s">
        <v>4</v>
      </c>
      <c r="B4835" s="4" t="s">
        <v>5</v>
      </c>
      <c r="C4835" s="4" t="s">
        <v>7</v>
      </c>
      <c r="D4835" s="4" t="s">
        <v>7</v>
      </c>
      <c r="E4835" s="4" t="s">
        <v>12</v>
      </c>
      <c r="F4835" s="4" t="s">
        <v>11</v>
      </c>
    </row>
    <row r="4836" spans="1:9">
      <c r="A4836" t="n">
        <v>43837</v>
      </c>
      <c r="B4836" s="38" t="n">
        <v>45</v>
      </c>
      <c r="C4836" s="7" t="n">
        <v>11</v>
      </c>
      <c r="D4836" s="7" t="n">
        <v>3</v>
      </c>
      <c r="E4836" s="7" t="n">
        <v>14</v>
      </c>
      <c r="F4836" s="7" t="n">
        <v>0</v>
      </c>
    </row>
    <row r="4837" spans="1:9">
      <c r="A4837" t="s">
        <v>4</v>
      </c>
      <c r="B4837" s="4" t="s">
        <v>5</v>
      </c>
      <c r="C4837" s="4" t="s">
        <v>7</v>
      </c>
      <c r="D4837" s="4" t="s">
        <v>7</v>
      </c>
      <c r="E4837" s="4" t="s">
        <v>12</v>
      </c>
      <c r="F4837" s="4" t="s">
        <v>12</v>
      </c>
      <c r="G4837" s="4" t="s">
        <v>12</v>
      </c>
      <c r="H4837" s="4" t="s">
        <v>11</v>
      </c>
    </row>
    <row r="4838" spans="1:9">
      <c r="A4838" t="n">
        <v>43846</v>
      </c>
      <c r="B4838" s="38" t="n">
        <v>45</v>
      </c>
      <c r="C4838" s="7" t="n">
        <v>2</v>
      </c>
      <c r="D4838" s="7" t="n">
        <v>3</v>
      </c>
      <c r="E4838" s="7" t="n">
        <v>-0.920000016689301</v>
      </c>
      <c r="F4838" s="7" t="n">
        <v>1.54999995231628</v>
      </c>
      <c r="G4838" s="7" t="n">
        <v>53.6300010681152</v>
      </c>
      <c r="H4838" s="7" t="n">
        <v>6000</v>
      </c>
    </row>
    <row r="4839" spans="1:9">
      <c r="A4839" t="s">
        <v>4</v>
      </c>
      <c r="B4839" s="4" t="s">
        <v>5</v>
      </c>
      <c r="C4839" s="4" t="s">
        <v>7</v>
      </c>
      <c r="D4839" s="4" t="s">
        <v>7</v>
      </c>
      <c r="E4839" s="4" t="s">
        <v>12</v>
      </c>
      <c r="F4839" s="4" t="s">
        <v>12</v>
      </c>
      <c r="G4839" s="4" t="s">
        <v>12</v>
      </c>
      <c r="H4839" s="4" t="s">
        <v>11</v>
      </c>
      <c r="I4839" s="4" t="s">
        <v>7</v>
      </c>
    </row>
    <row r="4840" spans="1:9">
      <c r="A4840" t="n">
        <v>43863</v>
      </c>
      <c r="B4840" s="38" t="n">
        <v>45</v>
      </c>
      <c r="C4840" s="7" t="n">
        <v>4</v>
      </c>
      <c r="D4840" s="7" t="n">
        <v>3</v>
      </c>
      <c r="E4840" s="7" t="n">
        <v>354.910003662109</v>
      </c>
      <c r="F4840" s="7" t="n">
        <v>174</v>
      </c>
      <c r="G4840" s="7" t="n">
        <v>10</v>
      </c>
      <c r="H4840" s="7" t="n">
        <v>6000</v>
      </c>
      <c r="I4840" s="7" t="n">
        <v>1</v>
      </c>
    </row>
    <row r="4841" spans="1:9">
      <c r="A4841" t="s">
        <v>4</v>
      </c>
      <c r="B4841" s="4" t="s">
        <v>5</v>
      </c>
      <c r="C4841" s="4" t="s">
        <v>7</v>
      </c>
      <c r="D4841" s="4" t="s">
        <v>7</v>
      </c>
      <c r="E4841" s="4" t="s">
        <v>12</v>
      </c>
      <c r="F4841" s="4" t="s">
        <v>11</v>
      </c>
    </row>
    <row r="4842" spans="1:9">
      <c r="A4842" t="n">
        <v>43881</v>
      </c>
      <c r="B4842" s="38" t="n">
        <v>45</v>
      </c>
      <c r="C4842" s="7" t="n">
        <v>5</v>
      </c>
      <c r="D4842" s="7" t="n">
        <v>3</v>
      </c>
      <c r="E4842" s="7" t="n">
        <v>4.5</v>
      </c>
      <c r="F4842" s="7" t="n">
        <v>6000</v>
      </c>
    </row>
    <row r="4843" spans="1:9">
      <c r="A4843" t="s">
        <v>4</v>
      </c>
      <c r="B4843" s="4" t="s">
        <v>5</v>
      </c>
      <c r="C4843" s="4" t="s">
        <v>7</v>
      </c>
      <c r="D4843" s="4" t="s">
        <v>7</v>
      </c>
      <c r="E4843" s="4" t="s">
        <v>12</v>
      </c>
      <c r="F4843" s="4" t="s">
        <v>11</v>
      </c>
    </row>
    <row r="4844" spans="1:9">
      <c r="A4844" t="n">
        <v>43890</v>
      </c>
      <c r="B4844" s="38" t="n">
        <v>45</v>
      </c>
      <c r="C4844" s="7" t="n">
        <v>11</v>
      </c>
      <c r="D4844" s="7" t="n">
        <v>3</v>
      </c>
      <c r="E4844" s="7" t="n">
        <v>14</v>
      </c>
      <c r="F4844" s="7" t="n">
        <v>6000</v>
      </c>
    </row>
    <row r="4845" spans="1:9">
      <c r="A4845" t="s">
        <v>4</v>
      </c>
      <c r="B4845" s="4" t="s">
        <v>5</v>
      </c>
      <c r="C4845" s="4" t="s">
        <v>7</v>
      </c>
      <c r="D4845" s="4" t="s">
        <v>7</v>
      </c>
      <c r="E4845" s="4" t="s">
        <v>12</v>
      </c>
      <c r="F4845" s="4" t="s">
        <v>12</v>
      </c>
      <c r="G4845" s="4" t="s">
        <v>12</v>
      </c>
      <c r="H4845" s="4" t="s">
        <v>11</v>
      </c>
    </row>
    <row r="4846" spans="1:9">
      <c r="A4846" t="n">
        <v>43899</v>
      </c>
      <c r="B4846" s="38" t="n">
        <v>45</v>
      </c>
      <c r="C4846" s="7" t="n">
        <v>2</v>
      </c>
      <c r="D4846" s="7" t="n">
        <v>3</v>
      </c>
      <c r="E4846" s="7" t="n">
        <v>-0.759999990463257</v>
      </c>
      <c r="F4846" s="7" t="n">
        <v>1.54999995231628</v>
      </c>
      <c r="G4846" s="7" t="n">
        <v>53.4000015258789</v>
      </c>
      <c r="H4846" s="7" t="n">
        <v>6000</v>
      </c>
    </row>
    <row r="4847" spans="1:9">
      <c r="A4847" t="s">
        <v>4</v>
      </c>
      <c r="B4847" s="4" t="s">
        <v>5</v>
      </c>
      <c r="C4847" s="4" t="s">
        <v>7</v>
      </c>
      <c r="D4847" s="4" t="s">
        <v>7</v>
      </c>
      <c r="E4847" s="4" t="s">
        <v>12</v>
      </c>
      <c r="F4847" s="4" t="s">
        <v>12</v>
      </c>
      <c r="G4847" s="4" t="s">
        <v>12</v>
      </c>
      <c r="H4847" s="4" t="s">
        <v>11</v>
      </c>
      <c r="I4847" s="4" t="s">
        <v>7</v>
      </c>
    </row>
    <row r="4848" spans="1:9">
      <c r="A4848" t="n">
        <v>43916</v>
      </c>
      <c r="B4848" s="38" t="n">
        <v>45</v>
      </c>
      <c r="C4848" s="7" t="n">
        <v>4</v>
      </c>
      <c r="D4848" s="7" t="n">
        <v>3</v>
      </c>
      <c r="E4848" s="7" t="n">
        <v>357.450012207031</v>
      </c>
      <c r="F4848" s="7" t="n">
        <v>174.600006103516</v>
      </c>
      <c r="G4848" s="7" t="n">
        <v>0</v>
      </c>
      <c r="H4848" s="7" t="n">
        <v>6000</v>
      </c>
      <c r="I4848" s="7" t="n">
        <v>1</v>
      </c>
    </row>
    <row r="4849" spans="1:9">
      <c r="A4849" t="s">
        <v>4</v>
      </c>
      <c r="B4849" s="4" t="s">
        <v>5</v>
      </c>
      <c r="C4849" s="4" t="s">
        <v>7</v>
      </c>
      <c r="D4849" s="4" t="s">
        <v>7</v>
      </c>
      <c r="E4849" s="4" t="s">
        <v>12</v>
      </c>
      <c r="F4849" s="4" t="s">
        <v>11</v>
      </c>
    </row>
    <row r="4850" spans="1:9">
      <c r="A4850" t="n">
        <v>43934</v>
      </c>
      <c r="B4850" s="38" t="n">
        <v>45</v>
      </c>
      <c r="C4850" s="7" t="n">
        <v>5</v>
      </c>
      <c r="D4850" s="7" t="n">
        <v>3</v>
      </c>
      <c r="E4850" s="7" t="n">
        <v>4.5</v>
      </c>
      <c r="F4850" s="7" t="n">
        <v>6000</v>
      </c>
    </row>
    <row r="4851" spans="1:9">
      <c r="A4851" t="s">
        <v>4</v>
      </c>
      <c r="B4851" s="4" t="s">
        <v>5</v>
      </c>
      <c r="C4851" s="4" t="s">
        <v>7</v>
      </c>
      <c r="D4851" s="4" t="s">
        <v>7</v>
      </c>
      <c r="E4851" s="4" t="s">
        <v>12</v>
      </c>
      <c r="F4851" s="4" t="s">
        <v>11</v>
      </c>
    </row>
    <row r="4852" spans="1:9">
      <c r="A4852" t="n">
        <v>43943</v>
      </c>
      <c r="B4852" s="38" t="n">
        <v>45</v>
      </c>
      <c r="C4852" s="7" t="n">
        <v>11</v>
      </c>
      <c r="D4852" s="7" t="n">
        <v>3</v>
      </c>
      <c r="E4852" s="7" t="n">
        <v>14</v>
      </c>
      <c r="F4852" s="7" t="n">
        <v>6000</v>
      </c>
    </row>
    <row r="4853" spans="1:9">
      <c r="A4853" t="s">
        <v>4</v>
      </c>
      <c r="B4853" s="4" t="s">
        <v>5</v>
      </c>
      <c r="C4853" s="4" t="s">
        <v>7</v>
      </c>
      <c r="D4853" s="4" t="s">
        <v>11</v>
      </c>
      <c r="E4853" s="4" t="s">
        <v>11</v>
      </c>
      <c r="F4853" s="4" t="s">
        <v>13</v>
      </c>
    </row>
    <row r="4854" spans="1:9">
      <c r="A4854" t="n">
        <v>43952</v>
      </c>
      <c r="B4854" s="50" t="n">
        <v>84</v>
      </c>
      <c r="C4854" s="7" t="n">
        <v>0</v>
      </c>
      <c r="D4854" s="7" t="n">
        <v>0</v>
      </c>
      <c r="E4854" s="7" t="n">
        <v>0</v>
      </c>
      <c r="F4854" s="7" t="n">
        <v>1045220557</v>
      </c>
    </row>
    <row r="4855" spans="1:9">
      <c r="A4855" t="s">
        <v>4</v>
      </c>
      <c r="B4855" s="4" t="s">
        <v>5</v>
      </c>
      <c r="C4855" s="4" t="s">
        <v>7</v>
      </c>
      <c r="D4855" s="4" t="s">
        <v>11</v>
      </c>
      <c r="E4855" s="4" t="s">
        <v>8</v>
      </c>
      <c r="F4855" s="4" t="s">
        <v>8</v>
      </c>
      <c r="G4855" s="4" t="s">
        <v>8</v>
      </c>
      <c r="H4855" s="4" t="s">
        <v>8</v>
      </c>
    </row>
    <row r="4856" spans="1:9">
      <c r="A4856" t="n">
        <v>43962</v>
      </c>
      <c r="B4856" s="30" t="n">
        <v>51</v>
      </c>
      <c r="C4856" s="7" t="n">
        <v>3</v>
      </c>
      <c r="D4856" s="7" t="n">
        <v>7006</v>
      </c>
      <c r="E4856" s="7" t="s">
        <v>344</v>
      </c>
      <c r="F4856" s="7" t="s">
        <v>123</v>
      </c>
      <c r="G4856" s="7" t="s">
        <v>122</v>
      </c>
      <c r="H4856" s="7" t="s">
        <v>123</v>
      </c>
    </row>
    <row r="4857" spans="1:9">
      <c r="A4857" t="s">
        <v>4</v>
      </c>
      <c r="B4857" s="4" t="s">
        <v>5</v>
      </c>
      <c r="C4857" s="4" t="s">
        <v>11</v>
      </c>
      <c r="D4857" s="4" t="s">
        <v>7</v>
      </c>
      <c r="E4857" s="4" t="s">
        <v>8</v>
      </c>
      <c r="F4857" s="4" t="s">
        <v>12</v>
      </c>
      <c r="G4857" s="4" t="s">
        <v>12</v>
      </c>
      <c r="H4857" s="4" t="s">
        <v>12</v>
      </c>
    </row>
    <row r="4858" spans="1:9">
      <c r="A4858" t="n">
        <v>43975</v>
      </c>
      <c r="B4858" s="29" t="n">
        <v>48</v>
      </c>
      <c r="C4858" s="7" t="n">
        <v>7006</v>
      </c>
      <c r="D4858" s="7" t="n">
        <v>0</v>
      </c>
      <c r="E4858" s="7" t="s">
        <v>126</v>
      </c>
      <c r="F4858" s="7" t="n">
        <v>-1</v>
      </c>
      <c r="G4858" s="7" t="n">
        <v>1</v>
      </c>
      <c r="H4858" s="7" t="n">
        <v>0</v>
      </c>
    </row>
    <row r="4859" spans="1:9">
      <c r="A4859" t="s">
        <v>4</v>
      </c>
      <c r="B4859" s="4" t="s">
        <v>5</v>
      </c>
      <c r="C4859" s="4" t="s">
        <v>11</v>
      </c>
      <c r="D4859" s="4" t="s">
        <v>11</v>
      </c>
      <c r="E4859" s="4" t="s">
        <v>8</v>
      </c>
      <c r="F4859" s="4" t="s">
        <v>7</v>
      </c>
      <c r="G4859" s="4" t="s">
        <v>11</v>
      </c>
    </row>
    <row r="4860" spans="1:9">
      <c r="A4860" t="n">
        <v>44001</v>
      </c>
      <c r="B4860" s="66" t="n">
        <v>80</v>
      </c>
      <c r="C4860" s="7" t="n">
        <v>744</v>
      </c>
      <c r="D4860" s="7" t="n">
        <v>508</v>
      </c>
      <c r="E4860" s="7" t="s">
        <v>345</v>
      </c>
      <c r="F4860" s="7" t="n">
        <v>1</v>
      </c>
      <c r="G4860" s="7" t="n">
        <v>0</v>
      </c>
    </row>
    <row r="4861" spans="1:9">
      <c r="A4861" t="s">
        <v>4</v>
      </c>
      <c r="B4861" s="4" t="s">
        <v>5</v>
      </c>
      <c r="C4861" s="4" t="s">
        <v>11</v>
      </c>
    </row>
    <row r="4862" spans="1:9">
      <c r="A4862" t="n">
        <v>44019</v>
      </c>
      <c r="B4862" s="25" t="n">
        <v>16</v>
      </c>
      <c r="C4862" s="7" t="n">
        <v>4000</v>
      </c>
    </row>
    <row r="4863" spans="1:9">
      <c r="A4863" t="s">
        <v>4</v>
      </c>
      <c r="B4863" s="4" t="s">
        <v>5</v>
      </c>
      <c r="C4863" s="4" t="s">
        <v>7</v>
      </c>
      <c r="D4863" s="4" t="s">
        <v>11</v>
      </c>
      <c r="E4863" s="4" t="s">
        <v>8</v>
      </c>
      <c r="F4863" s="4" t="s">
        <v>8</v>
      </c>
      <c r="G4863" s="4" t="s">
        <v>8</v>
      </c>
      <c r="H4863" s="4" t="s">
        <v>8</v>
      </c>
    </row>
    <row r="4864" spans="1:9">
      <c r="A4864" t="n">
        <v>44022</v>
      </c>
      <c r="B4864" s="30" t="n">
        <v>51</v>
      </c>
      <c r="C4864" s="7" t="n">
        <v>3</v>
      </c>
      <c r="D4864" s="7" t="n">
        <v>7006</v>
      </c>
      <c r="E4864" s="7" t="s">
        <v>346</v>
      </c>
      <c r="F4864" s="7" t="s">
        <v>123</v>
      </c>
      <c r="G4864" s="7" t="s">
        <v>122</v>
      </c>
      <c r="H4864" s="7" t="s">
        <v>123</v>
      </c>
    </row>
    <row r="4865" spans="1:8">
      <c r="A4865" t="s">
        <v>4</v>
      </c>
      <c r="B4865" s="4" t="s">
        <v>5</v>
      </c>
      <c r="C4865" s="4" t="s">
        <v>11</v>
      </c>
      <c r="D4865" s="4" t="s">
        <v>11</v>
      </c>
      <c r="E4865" s="4" t="s">
        <v>11</v>
      </c>
    </row>
    <row r="4866" spans="1:8">
      <c r="A4866" t="n">
        <v>44035</v>
      </c>
      <c r="B4866" s="51" t="n">
        <v>61</v>
      </c>
      <c r="C4866" s="7" t="n">
        <v>7006</v>
      </c>
      <c r="D4866" s="7" t="n">
        <v>110</v>
      </c>
      <c r="E4866" s="7" t="n">
        <v>1000</v>
      </c>
    </row>
    <row r="4867" spans="1:8">
      <c r="A4867" t="s">
        <v>4</v>
      </c>
      <c r="B4867" s="4" t="s">
        <v>5</v>
      </c>
      <c r="C4867" s="4" t="s">
        <v>11</v>
      </c>
    </row>
    <row r="4868" spans="1:8">
      <c r="A4868" t="n">
        <v>44042</v>
      </c>
      <c r="B4868" s="25" t="n">
        <v>16</v>
      </c>
      <c r="C4868" s="7" t="n">
        <v>1000</v>
      </c>
    </row>
    <row r="4869" spans="1:8">
      <c r="A4869" t="s">
        <v>4</v>
      </c>
      <c r="B4869" s="4" t="s">
        <v>5</v>
      </c>
      <c r="C4869" s="4" t="s">
        <v>7</v>
      </c>
      <c r="D4869" s="4" t="s">
        <v>11</v>
      </c>
      <c r="E4869" s="4" t="s">
        <v>8</v>
      </c>
    </row>
    <row r="4870" spans="1:8">
      <c r="A4870" t="n">
        <v>44045</v>
      </c>
      <c r="B4870" s="30" t="n">
        <v>51</v>
      </c>
      <c r="C4870" s="7" t="n">
        <v>4</v>
      </c>
      <c r="D4870" s="7" t="n">
        <v>7006</v>
      </c>
      <c r="E4870" s="7" t="s">
        <v>251</v>
      </c>
    </row>
    <row r="4871" spans="1:8">
      <c r="A4871" t="s">
        <v>4</v>
      </c>
      <c r="B4871" s="4" t="s">
        <v>5</v>
      </c>
      <c r="C4871" s="4" t="s">
        <v>11</v>
      </c>
    </row>
    <row r="4872" spans="1:8">
      <c r="A4872" t="n">
        <v>44058</v>
      </c>
      <c r="B4872" s="25" t="n">
        <v>16</v>
      </c>
      <c r="C4872" s="7" t="n">
        <v>0</v>
      </c>
    </row>
    <row r="4873" spans="1:8">
      <c r="A4873" t="s">
        <v>4</v>
      </c>
      <c r="B4873" s="4" t="s">
        <v>5</v>
      </c>
      <c r="C4873" s="4" t="s">
        <v>11</v>
      </c>
      <c r="D4873" s="4" t="s">
        <v>7</v>
      </c>
      <c r="E4873" s="4" t="s">
        <v>13</v>
      </c>
      <c r="F4873" s="4" t="s">
        <v>185</v>
      </c>
      <c r="G4873" s="4" t="s">
        <v>7</v>
      </c>
      <c r="H4873" s="4" t="s">
        <v>7</v>
      </c>
      <c r="I4873" s="4" t="s">
        <v>7</v>
      </c>
      <c r="J4873" s="4" t="s">
        <v>13</v>
      </c>
      <c r="K4873" s="4" t="s">
        <v>185</v>
      </c>
      <c r="L4873" s="4" t="s">
        <v>7</v>
      </c>
      <c r="M4873" s="4" t="s">
        <v>7</v>
      </c>
    </row>
    <row r="4874" spans="1:8">
      <c r="A4874" t="n">
        <v>44061</v>
      </c>
      <c r="B4874" s="44" t="n">
        <v>26</v>
      </c>
      <c r="C4874" s="7" t="n">
        <v>7006</v>
      </c>
      <c r="D4874" s="7" t="n">
        <v>17</v>
      </c>
      <c r="E4874" s="7" t="n">
        <v>35304</v>
      </c>
      <c r="F4874" s="7" t="s">
        <v>347</v>
      </c>
      <c r="G4874" s="7" t="n">
        <v>2</v>
      </c>
      <c r="H4874" s="7" t="n">
        <v>3</v>
      </c>
      <c r="I4874" s="7" t="n">
        <v>17</v>
      </c>
      <c r="J4874" s="7" t="n">
        <v>35305</v>
      </c>
      <c r="K4874" s="7" t="s">
        <v>348</v>
      </c>
      <c r="L4874" s="7" t="n">
        <v>2</v>
      </c>
      <c r="M4874" s="7" t="n">
        <v>0</v>
      </c>
    </row>
    <row r="4875" spans="1:8">
      <c r="A4875" t="s">
        <v>4</v>
      </c>
      <c r="B4875" s="4" t="s">
        <v>5</v>
      </c>
    </row>
    <row r="4876" spans="1:8">
      <c r="A4876" t="n">
        <v>44204</v>
      </c>
      <c r="B4876" s="45" t="n">
        <v>28</v>
      </c>
    </row>
    <row r="4877" spans="1:8">
      <c r="A4877" t="s">
        <v>4</v>
      </c>
      <c r="B4877" s="4" t="s">
        <v>5</v>
      </c>
      <c r="C4877" s="4" t="s">
        <v>7</v>
      </c>
      <c r="D4877" s="4" t="s">
        <v>11</v>
      </c>
      <c r="E4877" s="4" t="s">
        <v>12</v>
      </c>
      <c r="F4877" s="4" t="s">
        <v>11</v>
      </c>
      <c r="G4877" s="4" t="s">
        <v>13</v>
      </c>
      <c r="H4877" s="4" t="s">
        <v>13</v>
      </c>
      <c r="I4877" s="4" t="s">
        <v>11</v>
      </c>
      <c r="J4877" s="4" t="s">
        <v>11</v>
      </c>
      <c r="K4877" s="4" t="s">
        <v>13</v>
      </c>
      <c r="L4877" s="4" t="s">
        <v>13</v>
      </c>
      <c r="M4877" s="4" t="s">
        <v>13</v>
      </c>
      <c r="N4877" s="4" t="s">
        <v>13</v>
      </c>
      <c r="O4877" s="4" t="s">
        <v>8</v>
      </c>
    </row>
    <row r="4878" spans="1:8">
      <c r="A4878" t="n">
        <v>44205</v>
      </c>
      <c r="B4878" s="9" t="n">
        <v>50</v>
      </c>
      <c r="C4878" s="7" t="n">
        <v>0</v>
      </c>
      <c r="D4878" s="7" t="n">
        <v>2243</v>
      </c>
      <c r="E4878" s="7" t="n">
        <v>1</v>
      </c>
      <c r="F4878" s="7" t="n">
        <v>100</v>
      </c>
      <c r="G4878" s="7" t="n">
        <v>0</v>
      </c>
      <c r="H4878" s="7" t="n">
        <v>0</v>
      </c>
      <c r="I4878" s="7" t="n">
        <v>0</v>
      </c>
      <c r="J4878" s="7" t="n">
        <v>65533</v>
      </c>
      <c r="K4878" s="7" t="n">
        <v>0</v>
      </c>
      <c r="L4878" s="7" t="n">
        <v>0</v>
      </c>
      <c r="M4878" s="7" t="n">
        <v>0</v>
      </c>
      <c r="N4878" s="7" t="n">
        <v>0</v>
      </c>
      <c r="O4878" s="7" t="s">
        <v>14</v>
      </c>
    </row>
    <row r="4879" spans="1:8">
      <c r="A4879" t="s">
        <v>4</v>
      </c>
      <c r="B4879" s="4" t="s">
        <v>5</v>
      </c>
      <c r="C4879" s="4" t="s">
        <v>7</v>
      </c>
      <c r="D4879" s="4" t="s">
        <v>11</v>
      </c>
      <c r="E4879" s="4" t="s">
        <v>11</v>
      </c>
      <c r="F4879" s="4" t="s">
        <v>11</v>
      </c>
      <c r="G4879" s="4" t="s">
        <v>11</v>
      </c>
      <c r="H4879" s="4" t="s">
        <v>11</v>
      </c>
      <c r="I4879" s="4" t="s">
        <v>8</v>
      </c>
      <c r="J4879" s="4" t="s">
        <v>12</v>
      </c>
      <c r="K4879" s="4" t="s">
        <v>12</v>
      </c>
      <c r="L4879" s="4" t="s">
        <v>12</v>
      </c>
      <c r="M4879" s="4" t="s">
        <v>13</v>
      </c>
      <c r="N4879" s="4" t="s">
        <v>13</v>
      </c>
      <c r="O4879" s="4" t="s">
        <v>12</v>
      </c>
      <c r="P4879" s="4" t="s">
        <v>12</v>
      </c>
      <c r="Q4879" s="4" t="s">
        <v>12</v>
      </c>
      <c r="R4879" s="4" t="s">
        <v>12</v>
      </c>
      <c r="S4879" s="4" t="s">
        <v>7</v>
      </c>
    </row>
    <row r="4880" spans="1:8">
      <c r="A4880" t="n">
        <v>44244</v>
      </c>
      <c r="B4880" s="26" t="n">
        <v>39</v>
      </c>
      <c r="C4880" s="7" t="n">
        <v>12</v>
      </c>
      <c r="D4880" s="7" t="n">
        <v>65533</v>
      </c>
      <c r="E4880" s="7" t="n">
        <v>203</v>
      </c>
      <c r="F4880" s="7" t="n">
        <v>0</v>
      </c>
      <c r="G4880" s="7" t="n">
        <v>1664</v>
      </c>
      <c r="H4880" s="7" t="n">
        <v>3</v>
      </c>
      <c r="I4880" s="7" t="s">
        <v>183</v>
      </c>
      <c r="J4880" s="7" t="n">
        <v>0</v>
      </c>
      <c r="K4880" s="7" t="n">
        <v>0</v>
      </c>
      <c r="L4880" s="7" t="n">
        <v>0</v>
      </c>
      <c r="M4880" s="7" t="n">
        <v>0</v>
      </c>
      <c r="N4880" s="7" t="n">
        <v>0</v>
      </c>
      <c r="O4880" s="7" t="n">
        <v>0</v>
      </c>
      <c r="P4880" s="7" t="n">
        <v>1.5</v>
      </c>
      <c r="Q4880" s="7" t="n">
        <v>1.5</v>
      </c>
      <c r="R4880" s="7" t="n">
        <v>1.5</v>
      </c>
      <c r="S4880" s="7" t="n">
        <v>103</v>
      </c>
    </row>
    <row r="4881" spans="1:19">
      <c r="A4881" t="s">
        <v>4</v>
      </c>
      <c r="B4881" s="4" t="s">
        <v>5</v>
      </c>
      <c r="C4881" s="4" t="s">
        <v>11</v>
      </c>
    </row>
    <row r="4882" spans="1:19">
      <c r="A4882" t="n">
        <v>44305</v>
      </c>
      <c r="B4882" s="25" t="n">
        <v>16</v>
      </c>
      <c r="C4882" s="7" t="n">
        <v>500</v>
      </c>
    </row>
    <row r="4883" spans="1:19">
      <c r="A4883" t="s">
        <v>4</v>
      </c>
      <c r="B4883" s="4" t="s">
        <v>5</v>
      </c>
      <c r="C4883" s="4" t="s">
        <v>7</v>
      </c>
      <c r="D4883" s="4" t="s">
        <v>11</v>
      </c>
      <c r="E4883" s="4" t="s">
        <v>8</v>
      </c>
      <c r="F4883" s="4" t="s">
        <v>8</v>
      </c>
      <c r="G4883" s="4" t="s">
        <v>8</v>
      </c>
      <c r="H4883" s="4" t="s">
        <v>8</v>
      </c>
    </row>
    <row r="4884" spans="1:19">
      <c r="A4884" t="n">
        <v>44308</v>
      </c>
      <c r="B4884" s="30" t="n">
        <v>51</v>
      </c>
      <c r="C4884" s="7" t="n">
        <v>3</v>
      </c>
      <c r="D4884" s="7" t="n">
        <v>7006</v>
      </c>
      <c r="E4884" s="7" t="s">
        <v>344</v>
      </c>
      <c r="F4884" s="7" t="s">
        <v>123</v>
      </c>
      <c r="G4884" s="7" t="s">
        <v>122</v>
      </c>
      <c r="H4884" s="7" t="s">
        <v>123</v>
      </c>
    </row>
    <row r="4885" spans="1:19">
      <c r="A4885" t="s">
        <v>4</v>
      </c>
      <c r="B4885" s="4" t="s">
        <v>5</v>
      </c>
      <c r="C4885" s="4" t="s">
        <v>11</v>
      </c>
      <c r="D4885" s="4" t="s">
        <v>11</v>
      </c>
      <c r="E4885" s="4" t="s">
        <v>11</v>
      </c>
    </row>
    <row r="4886" spans="1:19">
      <c r="A4886" t="n">
        <v>44321</v>
      </c>
      <c r="B4886" s="51" t="n">
        <v>61</v>
      </c>
      <c r="C4886" s="7" t="n">
        <v>7006</v>
      </c>
      <c r="D4886" s="7" t="n">
        <v>1664</v>
      </c>
      <c r="E4886" s="7" t="n">
        <v>1000</v>
      </c>
    </row>
    <row r="4887" spans="1:19">
      <c r="A4887" t="s">
        <v>4</v>
      </c>
      <c r="B4887" s="4" t="s">
        <v>5</v>
      </c>
      <c r="C4887" s="4" t="s">
        <v>11</v>
      </c>
    </row>
    <row r="4888" spans="1:19">
      <c r="A4888" t="n">
        <v>44328</v>
      </c>
      <c r="B4888" s="25" t="n">
        <v>16</v>
      </c>
      <c r="C4888" s="7" t="n">
        <v>500</v>
      </c>
    </row>
    <row r="4889" spans="1:19">
      <c r="A4889" t="s">
        <v>4</v>
      </c>
      <c r="B4889" s="4" t="s">
        <v>5</v>
      </c>
      <c r="C4889" s="4" t="s">
        <v>11</v>
      </c>
      <c r="D4889" s="4" t="s">
        <v>13</v>
      </c>
      <c r="E4889" s="4" t="s">
        <v>13</v>
      </c>
      <c r="F4889" s="4" t="s">
        <v>13</v>
      </c>
      <c r="G4889" s="4" t="s">
        <v>13</v>
      </c>
      <c r="H4889" s="4" t="s">
        <v>11</v>
      </c>
      <c r="I4889" s="4" t="s">
        <v>7</v>
      </c>
    </row>
    <row r="4890" spans="1:19">
      <c r="A4890" t="n">
        <v>44331</v>
      </c>
      <c r="B4890" s="31" t="n">
        <v>66</v>
      </c>
      <c r="C4890" s="7" t="n">
        <v>1664</v>
      </c>
      <c r="D4890" s="7" t="n">
        <v>1065353216</v>
      </c>
      <c r="E4890" s="7" t="n">
        <v>1065353216</v>
      </c>
      <c r="F4890" s="7" t="n">
        <v>1065353216</v>
      </c>
      <c r="G4890" s="7" t="n">
        <v>1065353216</v>
      </c>
      <c r="H4890" s="7" t="n">
        <v>300</v>
      </c>
      <c r="I4890" s="7" t="n">
        <v>3</v>
      </c>
    </row>
    <row r="4891" spans="1:19">
      <c r="A4891" t="s">
        <v>4</v>
      </c>
      <c r="B4891" s="4" t="s">
        <v>5</v>
      </c>
      <c r="C4891" s="4" t="s">
        <v>7</v>
      </c>
      <c r="D4891" s="4" t="s">
        <v>11</v>
      </c>
      <c r="E4891" s="4" t="s">
        <v>12</v>
      </c>
      <c r="F4891" s="4" t="s">
        <v>11</v>
      </c>
      <c r="G4891" s="4" t="s">
        <v>13</v>
      </c>
      <c r="H4891" s="4" t="s">
        <v>13</v>
      </c>
      <c r="I4891" s="4" t="s">
        <v>11</v>
      </c>
      <c r="J4891" s="4" t="s">
        <v>11</v>
      </c>
      <c r="K4891" s="4" t="s">
        <v>13</v>
      </c>
      <c r="L4891" s="4" t="s">
        <v>13</v>
      </c>
      <c r="M4891" s="4" t="s">
        <v>13</v>
      </c>
      <c r="N4891" s="4" t="s">
        <v>13</v>
      </c>
      <c r="O4891" s="4" t="s">
        <v>8</v>
      </c>
    </row>
    <row r="4892" spans="1:19">
      <c r="A4892" t="n">
        <v>44353</v>
      </c>
      <c r="B4892" s="9" t="n">
        <v>50</v>
      </c>
      <c r="C4892" s="7" t="n">
        <v>0</v>
      </c>
      <c r="D4892" s="7" t="n">
        <v>2101</v>
      </c>
      <c r="E4892" s="7" t="n">
        <v>1</v>
      </c>
      <c r="F4892" s="7" t="n">
        <v>0</v>
      </c>
      <c r="G4892" s="7" t="n">
        <v>0</v>
      </c>
      <c r="H4892" s="7" t="n">
        <v>0</v>
      </c>
      <c r="I4892" s="7" t="n">
        <v>0</v>
      </c>
      <c r="J4892" s="7" t="n">
        <v>65533</v>
      </c>
      <c r="K4892" s="7" t="n">
        <v>0</v>
      </c>
      <c r="L4892" s="7" t="n">
        <v>0</v>
      </c>
      <c r="M4892" s="7" t="n">
        <v>0</v>
      </c>
      <c r="N4892" s="7" t="n">
        <v>0</v>
      </c>
      <c r="O4892" s="7" t="s">
        <v>14</v>
      </c>
    </row>
    <row r="4893" spans="1:19">
      <c r="A4893" t="s">
        <v>4</v>
      </c>
      <c r="B4893" s="4" t="s">
        <v>5</v>
      </c>
      <c r="C4893" s="4" t="s">
        <v>7</v>
      </c>
      <c r="D4893" s="4" t="s">
        <v>11</v>
      </c>
      <c r="E4893" s="4" t="s">
        <v>11</v>
      </c>
    </row>
    <row r="4894" spans="1:19">
      <c r="A4894" t="n">
        <v>44392</v>
      </c>
      <c r="B4894" s="9" t="n">
        <v>50</v>
      </c>
      <c r="C4894" s="7" t="n">
        <v>1</v>
      </c>
      <c r="D4894" s="7" t="n">
        <v>2243</v>
      </c>
      <c r="E4894" s="7" t="n">
        <v>2000</v>
      </c>
    </row>
    <row r="4895" spans="1:19">
      <c r="A4895" t="s">
        <v>4</v>
      </c>
      <c r="B4895" s="4" t="s">
        <v>5</v>
      </c>
      <c r="C4895" s="4" t="s">
        <v>7</v>
      </c>
      <c r="D4895" s="4" t="s">
        <v>7</v>
      </c>
      <c r="E4895" s="4" t="s">
        <v>12</v>
      </c>
      <c r="F4895" s="4" t="s">
        <v>12</v>
      </c>
      <c r="G4895" s="4" t="s">
        <v>12</v>
      </c>
      <c r="H4895" s="4" t="s">
        <v>11</v>
      </c>
    </row>
    <row r="4896" spans="1:19">
      <c r="A4896" t="n">
        <v>44398</v>
      </c>
      <c r="B4896" s="38" t="n">
        <v>45</v>
      </c>
      <c r="C4896" s="7" t="n">
        <v>2</v>
      </c>
      <c r="D4896" s="7" t="n">
        <v>3</v>
      </c>
      <c r="E4896" s="7" t="n">
        <v>-1.02999997138977</v>
      </c>
      <c r="F4896" s="7" t="n">
        <v>1.54999995231628</v>
      </c>
      <c r="G4896" s="7" t="n">
        <v>53.9000015258789</v>
      </c>
      <c r="H4896" s="7" t="n">
        <v>0</v>
      </c>
    </row>
    <row r="4897" spans="1:15">
      <c r="A4897" t="s">
        <v>4</v>
      </c>
      <c r="B4897" s="4" t="s">
        <v>5</v>
      </c>
      <c r="C4897" s="4" t="s">
        <v>7</v>
      </c>
      <c r="D4897" s="4" t="s">
        <v>7</v>
      </c>
      <c r="E4897" s="4" t="s">
        <v>12</v>
      </c>
      <c r="F4897" s="4" t="s">
        <v>12</v>
      </c>
      <c r="G4897" s="4" t="s">
        <v>12</v>
      </c>
      <c r="H4897" s="4" t="s">
        <v>11</v>
      </c>
      <c r="I4897" s="4" t="s">
        <v>7</v>
      </c>
    </row>
    <row r="4898" spans="1:15">
      <c r="A4898" t="n">
        <v>44415</v>
      </c>
      <c r="B4898" s="38" t="n">
        <v>45</v>
      </c>
      <c r="C4898" s="7" t="n">
        <v>4</v>
      </c>
      <c r="D4898" s="7" t="n">
        <v>3</v>
      </c>
      <c r="E4898" s="7" t="n">
        <v>339.559997558594</v>
      </c>
      <c r="F4898" s="7" t="n">
        <v>232.949996948242</v>
      </c>
      <c r="G4898" s="7" t="n">
        <v>342</v>
      </c>
      <c r="H4898" s="7" t="n">
        <v>0</v>
      </c>
      <c r="I4898" s="7" t="n">
        <v>1</v>
      </c>
    </row>
    <row r="4899" spans="1:15">
      <c r="A4899" t="s">
        <v>4</v>
      </c>
      <c r="B4899" s="4" t="s">
        <v>5</v>
      </c>
      <c r="C4899" s="4" t="s">
        <v>7</v>
      </c>
      <c r="D4899" s="4" t="s">
        <v>7</v>
      </c>
      <c r="E4899" s="4" t="s">
        <v>12</v>
      </c>
      <c r="F4899" s="4" t="s">
        <v>11</v>
      </c>
    </row>
    <row r="4900" spans="1:15">
      <c r="A4900" t="n">
        <v>44433</v>
      </c>
      <c r="B4900" s="38" t="n">
        <v>45</v>
      </c>
      <c r="C4900" s="7" t="n">
        <v>5</v>
      </c>
      <c r="D4900" s="7" t="n">
        <v>3</v>
      </c>
      <c r="E4900" s="7" t="n">
        <v>5.09999990463257</v>
      </c>
      <c r="F4900" s="7" t="n">
        <v>0</v>
      </c>
    </row>
    <row r="4901" spans="1:15">
      <c r="A4901" t="s">
        <v>4</v>
      </c>
      <c r="B4901" s="4" t="s">
        <v>5</v>
      </c>
      <c r="C4901" s="4" t="s">
        <v>7</v>
      </c>
      <c r="D4901" s="4" t="s">
        <v>7</v>
      </c>
      <c r="E4901" s="4" t="s">
        <v>12</v>
      </c>
      <c r="F4901" s="4" t="s">
        <v>11</v>
      </c>
    </row>
    <row r="4902" spans="1:15">
      <c r="A4902" t="n">
        <v>44442</v>
      </c>
      <c r="B4902" s="38" t="n">
        <v>45</v>
      </c>
      <c r="C4902" s="7" t="n">
        <v>11</v>
      </c>
      <c r="D4902" s="7" t="n">
        <v>3</v>
      </c>
      <c r="E4902" s="7" t="n">
        <v>23.7000007629395</v>
      </c>
      <c r="F4902" s="7" t="n">
        <v>0</v>
      </c>
    </row>
    <row r="4903" spans="1:15">
      <c r="A4903" t="s">
        <v>4</v>
      </c>
      <c r="B4903" s="4" t="s">
        <v>5</v>
      </c>
      <c r="C4903" s="4" t="s">
        <v>7</v>
      </c>
      <c r="D4903" s="4" t="s">
        <v>7</v>
      </c>
      <c r="E4903" s="4" t="s">
        <v>12</v>
      </c>
      <c r="F4903" s="4" t="s">
        <v>11</v>
      </c>
    </row>
    <row r="4904" spans="1:15">
      <c r="A4904" t="n">
        <v>44451</v>
      </c>
      <c r="B4904" s="38" t="n">
        <v>45</v>
      </c>
      <c r="C4904" s="7" t="n">
        <v>5</v>
      </c>
      <c r="D4904" s="7" t="n">
        <v>3</v>
      </c>
      <c r="E4904" s="7" t="n">
        <v>6.69999980926514</v>
      </c>
      <c r="F4904" s="7" t="n">
        <v>5000</v>
      </c>
    </row>
    <row r="4905" spans="1:15">
      <c r="A4905" t="s">
        <v>4</v>
      </c>
      <c r="B4905" s="4" t="s">
        <v>5</v>
      </c>
      <c r="C4905" s="4" t="s">
        <v>7</v>
      </c>
    </row>
    <row r="4906" spans="1:15">
      <c r="A4906" t="n">
        <v>44460</v>
      </c>
      <c r="B4906" s="39" t="n">
        <v>116</v>
      </c>
      <c r="C4906" s="7" t="n">
        <v>0</v>
      </c>
    </row>
    <row r="4907" spans="1:15">
      <c r="A4907" t="s">
        <v>4</v>
      </c>
      <c r="B4907" s="4" t="s">
        <v>5</v>
      </c>
      <c r="C4907" s="4" t="s">
        <v>7</v>
      </c>
      <c r="D4907" s="4" t="s">
        <v>11</v>
      </c>
    </row>
    <row r="4908" spans="1:15">
      <c r="A4908" t="n">
        <v>44462</v>
      </c>
      <c r="B4908" s="39" t="n">
        <v>116</v>
      </c>
      <c r="C4908" s="7" t="n">
        <v>2</v>
      </c>
      <c r="D4908" s="7" t="n">
        <v>1</v>
      </c>
    </row>
    <row r="4909" spans="1:15">
      <c r="A4909" t="s">
        <v>4</v>
      </c>
      <c r="B4909" s="4" t="s">
        <v>5</v>
      </c>
      <c r="C4909" s="4" t="s">
        <v>7</v>
      </c>
      <c r="D4909" s="4" t="s">
        <v>13</v>
      </c>
    </row>
    <row r="4910" spans="1:15">
      <c r="A4910" t="n">
        <v>44466</v>
      </c>
      <c r="B4910" s="39" t="n">
        <v>116</v>
      </c>
      <c r="C4910" s="7" t="n">
        <v>5</v>
      </c>
      <c r="D4910" s="7" t="n">
        <v>1114636288</v>
      </c>
    </row>
    <row r="4911" spans="1:15">
      <c r="A4911" t="s">
        <v>4</v>
      </c>
      <c r="B4911" s="4" t="s">
        <v>5</v>
      </c>
      <c r="C4911" s="4" t="s">
        <v>7</v>
      </c>
      <c r="D4911" s="4" t="s">
        <v>11</v>
      </c>
    </row>
    <row r="4912" spans="1:15">
      <c r="A4912" t="n">
        <v>44472</v>
      </c>
      <c r="B4912" s="39" t="n">
        <v>116</v>
      </c>
      <c r="C4912" s="7" t="n">
        <v>6</v>
      </c>
      <c r="D4912" s="7" t="n">
        <v>1</v>
      </c>
    </row>
    <row r="4913" spans="1:9">
      <c r="A4913" t="s">
        <v>4</v>
      </c>
      <c r="B4913" s="4" t="s">
        <v>5</v>
      </c>
      <c r="C4913" s="4" t="s">
        <v>7</v>
      </c>
      <c r="D4913" s="4" t="s">
        <v>7</v>
      </c>
      <c r="E4913" s="4" t="s">
        <v>7</v>
      </c>
      <c r="F4913" s="4" t="s">
        <v>7</v>
      </c>
    </row>
    <row r="4914" spans="1:9">
      <c r="A4914" t="n">
        <v>44476</v>
      </c>
      <c r="B4914" s="16" t="n">
        <v>14</v>
      </c>
      <c r="C4914" s="7" t="n">
        <v>0</v>
      </c>
      <c r="D4914" s="7" t="n">
        <v>1</v>
      </c>
      <c r="E4914" s="7" t="n">
        <v>0</v>
      </c>
      <c r="F4914" s="7" t="n">
        <v>0</v>
      </c>
    </row>
    <row r="4915" spans="1:9">
      <c r="A4915" t="s">
        <v>4</v>
      </c>
      <c r="B4915" s="4" t="s">
        <v>5</v>
      </c>
      <c r="C4915" s="4" t="s">
        <v>7</v>
      </c>
      <c r="D4915" s="4" t="s">
        <v>11</v>
      </c>
      <c r="E4915" s="4" t="s">
        <v>8</v>
      </c>
    </row>
    <row r="4916" spans="1:9">
      <c r="A4916" t="n">
        <v>44481</v>
      </c>
      <c r="B4916" s="30" t="n">
        <v>51</v>
      </c>
      <c r="C4916" s="7" t="n">
        <v>4</v>
      </c>
      <c r="D4916" s="7" t="n">
        <v>7006</v>
      </c>
      <c r="E4916" s="7" t="s">
        <v>204</v>
      </c>
    </row>
    <row r="4917" spans="1:9">
      <c r="A4917" t="s">
        <v>4</v>
      </c>
      <c r="B4917" s="4" t="s">
        <v>5</v>
      </c>
      <c r="C4917" s="4" t="s">
        <v>11</v>
      </c>
    </row>
    <row r="4918" spans="1:9">
      <c r="A4918" t="n">
        <v>44494</v>
      </c>
      <c r="B4918" s="25" t="n">
        <v>16</v>
      </c>
      <c r="C4918" s="7" t="n">
        <v>0</v>
      </c>
    </row>
    <row r="4919" spans="1:9">
      <c r="A4919" t="s">
        <v>4</v>
      </c>
      <c r="B4919" s="4" t="s">
        <v>5</v>
      </c>
      <c r="C4919" s="4" t="s">
        <v>11</v>
      </c>
      <c r="D4919" s="4" t="s">
        <v>7</v>
      </c>
      <c r="E4919" s="4" t="s">
        <v>13</v>
      </c>
      <c r="F4919" s="4" t="s">
        <v>185</v>
      </c>
      <c r="G4919" s="4" t="s">
        <v>7</v>
      </c>
      <c r="H4919" s="4" t="s">
        <v>7</v>
      </c>
      <c r="I4919" s="4" t="s">
        <v>7</v>
      </c>
    </row>
    <row r="4920" spans="1:9">
      <c r="A4920" t="n">
        <v>44497</v>
      </c>
      <c r="B4920" s="44" t="n">
        <v>26</v>
      </c>
      <c r="C4920" s="7" t="n">
        <v>7006</v>
      </c>
      <c r="D4920" s="7" t="n">
        <v>17</v>
      </c>
      <c r="E4920" s="7" t="n">
        <v>35306</v>
      </c>
      <c r="F4920" s="7" t="s">
        <v>349</v>
      </c>
      <c r="G4920" s="7" t="n">
        <v>8</v>
      </c>
      <c r="H4920" s="7" t="n">
        <v>2</v>
      </c>
      <c r="I4920" s="7" t="n">
        <v>0</v>
      </c>
    </row>
    <row r="4921" spans="1:9">
      <c r="A4921" t="s">
        <v>4</v>
      </c>
      <c r="B4921" s="4" t="s">
        <v>5</v>
      </c>
      <c r="C4921" s="4" t="s">
        <v>11</v>
      </c>
    </row>
    <row r="4922" spans="1:9">
      <c r="A4922" t="n">
        <v>44514</v>
      </c>
      <c r="B4922" s="25" t="n">
        <v>16</v>
      </c>
      <c r="C4922" s="7" t="n">
        <v>2000</v>
      </c>
    </row>
    <row r="4923" spans="1:9">
      <c r="A4923" t="s">
        <v>4</v>
      </c>
      <c r="B4923" s="4" t="s">
        <v>5</v>
      </c>
      <c r="C4923" s="4" t="s">
        <v>11</v>
      </c>
      <c r="D4923" s="4" t="s">
        <v>7</v>
      </c>
    </row>
    <row r="4924" spans="1:9">
      <c r="A4924" t="n">
        <v>44517</v>
      </c>
      <c r="B4924" s="48" t="n">
        <v>89</v>
      </c>
      <c r="C4924" s="7" t="n">
        <v>65533</v>
      </c>
      <c r="D4924" s="7" t="n">
        <v>0</v>
      </c>
    </row>
    <row r="4925" spans="1:9">
      <c r="A4925" t="s">
        <v>4</v>
      </c>
      <c r="B4925" s="4" t="s">
        <v>5</v>
      </c>
      <c r="C4925" s="4" t="s">
        <v>11</v>
      </c>
      <c r="D4925" s="4" t="s">
        <v>7</v>
      </c>
    </row>
    <row r="4926" spans="1:9">
      <c r="A4926" t="n">
        <v>44521</v>
      </c>
      <c r="B4926" s="48" t="n">
        <v>89</v>
      </c>
      <c r="C4926" s="7" t="n">
        <v>65533</v>
      </c>
      <c r="D4926" s="7" t="n">
        <v>1</v>
      </c>
    </row>
    <row r="4927" spans="1:9">
      <c r="A4927" t="s">
        <v>4</v>
      </c>
      <c r="B4927" s="4" t="s">
        <v>5</v>
      </c>
      <c r="C4927" s="4" t="s">
        <v>7</v>
      </c>
      <c r="D4927" s="4" t="s">
        <v>7</v>
      </c>
      <c r="E4927" s="4" t="s">
        <v>12</v>
      </c>
      <c r="F4927" s="4" t="s">
        <v>12</v>
      </c>
      <c r="G4927" s="4" t="s">
        <v>12</v>
      </c>
      <c r="H4927" s="4" t="s">
        <v>11</v>
      </c>
    </row>
    <row r="4928" spans="1:9">
      <c r="A4928" t="n">
        <v>44525</v>
      </c>
      <c r="B4928" s="38" t="n">
        <v>45</v>
      </c>
      <c r="C4928" s="7" t="n">
        <v>2</v>
      </c>
      <c r="D4928" s="7" t="n">
        <v>3</v>
      </c>
      <c r="E4928" s="7" t="n">
        <v>-1.21000003814697</v>
      </c>
      <c r="F4928" s="7" t="n">
        <v>0.779999971389771</v>
      </c>
      <c r="G4928" s="7" t="n">
        <v>75.3399963378906</v>
      </c>
      <c r="H4928" s="7" t="n">
        <v>0</v>
      </c>
    </row>
    <row r="4929" spans="1:9">
      <c r="A4929" t="s">
        <v>4</v>
      </c>
      <c r="B4929" s="4" t="s">
        <v>5</v>
      </c>
      <c r="C4929" s="4" t="s">
        <v>7</v>
      </c>
      <c r="D4929" s="4" t="s">
        <v>7</v>
      </c>
      <c r="E4929" s="4" t="s">
        <v>12</v>
      </c>
      <c r="F4929" s="4" t="s">
        <v>12</v>
      </c>
      <c r="G4929" s="4" t="s">
        <v>12</v>
      </c>
      <c r="H4929" s="4" t="s">
        <v>11</v>
      </c>
      <c r="I4929" s="4" t="s">
        <v>7</v>
      </c>
    </row>
    <row r="4930" spans="1:9">
      <c r="A4930" t="n">
        <v>44542</v>
      </c>
      <c r="B4930" s="38" t="n">
        <v>45</v>
      </c>
      <c r="C4930" s="7" t="n">
        <v>4</v>
      </c>
      <c r="D4930" s="7" t="n">
        <v>3</v>
      </c>
      <c r="E4930" s="7" t="n">
        <v>355.570007324219</v>
      </c>
      <c r="F4930" s="7" t="n">
        <v>336.929992675781</v>
      </c>
      <c r="G4930" s="7" t="n">
        <v>342</v>
      </c>
      <c r="H4930" s="7" t="n">
        <v>0</v>
      </c>
      <c r="I4930" s="7" t="n">
        <v>1</v>
      </c>
    </row>
    <row r="4931" spans="1:9">
      <c r="A4931" t="s">
        <v>4</v>
      </c>
      <c r="B4931" s="4" t="s">
        <v>5</v>
      </c>
      <c r="C4931" s="4" t="s">
        <v>7</v>
      </c>
      <c r="D4931" s="4" t="s">
        <v>7</v>
      </c>
      <c r="E4931" s="4" t="s">
        <v>12</v>
      </c>
      <c r="F4931" s="4" t="s">
        <v>11</v>
      </c>
    </row>
    <row r="4932" spans="1:9">
      <c r="A4932" t="n">
        <v>44560</v>
      </c>
      <c r="B4932" s="38" t="n">
        <v>45</v>
      </c>
      <c r="C4932" s="7" t="n">
        <v>5</v>
      </c>
      <c r="D4932" s="7" t="n">
        <v>3</v>
      </c>
      <c r="E4932" s="7" t="n">
        <v>3.29999995231628</v>
      </c>
      <c r="F4932" s="7" t="n">
        <v>0</v>
      </c>
    </row>
    <row r="4933" spans="1:9">
      <c r="A4933" t="s">
        <v>4</v>
      </c>
      <c r="B4933" s="4" t="s">
        <v>5</v>
      </c>
      <c r="C4933" s="4" t="s">
        <v>7</v>
      </c>
      <c r="D4933" s="4" t="s">
        <v>7</v>
      </c>
      <c r="E4933" s="4" t="s">
        <v>12</v>
      </c>
      <c r="F4933" s="4" t="s">
        <v>11</v>
      </c>
    </row>
    <row r="4934" spans="1:9">
      <c r="A4934" t="n">
        <v>44569</v>
      </c>
      <c r="B4934" s="38" t="n">
        <v>45</v>
      </c>
      <c r="C4934" s="7" t="n">
        <v>11</v>
      </c>
      <c r="D4934" s="7" t="n">
        <v>3</v>
      </c>
      <c r="E4934" s="7" t="n">
        <v>30.6000003814697</v>
      </c>
      <c r="F4934" s="7" t="n">
        <v>0</v>
      </c>
    </row>
    <row r="4935" spans="1:9">
      <c r="A4935" t="s">
        <v>4</v>
      </c>
      <c r="B4935" s="4" t="s">
        <v>5</v>
      </c>
      <c r="C4935" s="4" t="s">
        <v>7</v>
      </c>
      <c r="D4935" s="4" t="s">
        <v>7</v>
      </c>
      <c r="E4935" s="4" t="s">
        <v>12</v>
      </c>
      <c r="F4935" s="4" t="s">
        <v>12</v>
      </c>
      <c r="G4935" s="4" t="s">
        <v>12</v>
      </c>
      <c r="H4935" s="4" t="s">
        <v>11</v>
      </c>
    </row>
    <row r="4936" spans="1:9">
      <c r="A4936" t="n">
        <v>44578</v>
      </c>
      <c r="B4936" s="38" t="n">
        <v>45</v>
      </c>
      <c r="C4936" s="7" t="n">
        <v>2</v>
      </c>
      <c r="D4936" s="7" t="n">
        <v>0</v>
      </c>
      <c r="E4936" s="7" t="n">
        <v>3.98000001907349</v>
      </c>
      <c r="F4936" s="7" t="n">
        <v>1.69000005722046</v>
      </c>
      <c r="G4936" s="7" t="n">
        <v>63.4500007629395</v>
      </c>
      <c r="H4936" s="7" t="n">
        <v>2000</v>
      </c>
    </row>
    <row r="4937" spans="1:9">
      <c r="A4937" t="s">
        <v>4</v>
      </c>
      <c r="B4937" s="4" t="s">
        <v>5</v>
      </c>
      <c r="C4937" s="4" t="s">
        <v>7</v>
      </c>
      <c r="D4937" s="4" t="s">
        <v>7</v>
      </c>
      <c r="E4937" s="4" t="s">
        <v>12</v>
      </c>
      <c r="F4937" s="4" t="s">
        <v>12</v>
      </c>
      <c r="G4937" s="4" t="s">
        <v>12</v>
      </c>
      <c r="H4937" s="4" t="s">
        <v>11</v>
      </c>
      <c r="I4937" s="4" t="s">
        <v>7</v>
      </c>
    </row>
    <row r="4938" spans="1:9">
      <c r="A4938" t="n">
        <v>44595</v>
      </c>
      <c r="B4938" s="38" t="n">
        <v>45</v>
      </c>
      <c r="C4938" s="7" t="n">
        <v>4</v>
      </c>
      <c r="D4938" s="7" t="n">
        <v>0</v>
      </c>
      <c r="E4938" s="7" t="n">
        <v>345.160003662109</v>
      </c>
      <c r="F4938" s="7" t="n">
        <v>333.140014648438</v>
      </c>
      <c r="G4938" s="7" t="n">
        <v>342</v>
      </c>
      <c r="H4938" s="7" t="n">
        <v>2000</v>
      </c>
      <c r="I4938" s="7" t="n">
        <v>1</v>
      </c>
    </row>
    <row r="4939" spans="1:9">
      <c r="A4939" t="s">
        <v>4</v>
      </c>
      <c r="B4939" s="4" t="s">
        <v>5</v>
      </c>
      <c r="C4939" s="4" t="s">
        <v>7</v>
      </c>
      <c r="D4939" s="4" t="s">
        <v>7</v>
      </c>
      <c r="E4939" s="4" t="s">
        <v>12</v>
      </c>
      <c r="F4939" s="4" t="s">
        <v>11</v>
      </c>
    </row>
    <row r="4940" spans="1:9">
      <c r="A4940" t="n">
        <v>44613</v>
      </c>
      <c r="B4940" s="38" t="n">
        <v>45</v>
      </c>
      <c r="C4940" s="7" t="n">
        <v>5</v>
      </c>
      <c r="D4940" s="7" t="n">
        <v>0</v>
      </c>
      <c r="E4940" s="7" t="n">
        <v>4.09999990463257</v>
      </c>
      <c r="F4940" s="7" t="n">
        <v>2000</v>
      </c>
    </row>
    <row r="4941" spans="1:9">
      <c r="A4941" t="s">
        <v>4</v>
      </c>
      <c r="B4941" s="4" t="s">
        <v>5</v>
      </c>
      <c r="C4941" s="4" t="s">
        <v>7</v>
      </c>
      <c r="D4941" s="4" t="s">
        <v>7</v>
      </c>
      <c r="E4941" s="4" t="s">
        <v>12</v>
      </c>
      <c r="F4941" s="4" t="s">
        <v>11</v>
      </c>
    </row>
    <row r="4942" spans="1:9">
      <c r="A4942" t="n">
        <v>44622</v>
      </c>
      <c r="B4942" s="38" t="n">
        <v>45</v>
      </c>
      <c r="C4942" s="7" t="n">
        <v>11</v>
      </c>
      <c r="D4942" s="7" t="n">
        <v>0</v>
      </c>
      <c r="E4942" s="7" t="n">
        <v>39.2000007629395</v>
      </c>
      <c r="F4942" s="7" t="n">
        <v>2000</v>
      </c>
    </row>
    <row r="4943" spans="1:9">
      <c r="A4943" t="s">
        <v>4</v>
      </c>
      <c r="B4943" s="4" t="s">
        <v>5</v>
      </c>
      <c r="C4943" s="4" t="s">
        <v>11</v>
      </c>
      <c r="D4943" s="4" t="s">
        <v>11</v>
      </c>
      <c r="E4943" s="4" t="s">
        <v>11</v>
      </c>
    </row>
    <row r="4944" spans="1:9">
      <c r="A4944" t="n">
        <v>44631</v>
      </c>
      <c r="B4944" s="51" t="n">
        <v>61</v>
      </c>
      <c r="C4944" s="7" t="n">
        <v>82</v>
      </c>
      <c r="D4944" s="7" t="n">
        <v>1664</v>
      </c>
      <c r="E4944" s="7" t="n">
        <v>1000</v>
      </c>
    </row>
    <row r="4945" spans="1:9">
      <c r="A4945" t="s">
        <v>4</v>
      </c>
      <c r="B4945" s="4" t="s">
        <v>5</v>
      </c>
      <c r="C4945" s="4" t="s">
        <v>11</v>
      </c>
      <c r="D4945" s="4" t="s">
        <v>13</v>
      </c>
    </row>
    <row r="4946" spans="1:9">
      <c r="A4946" t="n">
        <v>44638</v>
      </c>
      <c r="B4946" s="42" t="n">
        <v>44</v>
      </c>
      <c r="C4946" s="7" t="n">
        <v>82</v>
      </c>
      <c r="D4946" s="7" t="n">
        <v>1</v>
      </c>
    </row>
    <row r="4947" spans="1:9">
      <c r="A4947" t="s">
        <v>4</v>
      </c>
      <c r="B4947" s="4" t="s">
        <v>5</v>
      </c>
      <c r="C4947" s="4" t="s">
        <v>11</v>
      </c>
      <c r="D4947" s="4" t="s">
        <v>7</v>
      </c>
      <c r="E4947" s="4" t="s">
        <v>8</v>
      </c>
      <c r="F4947" s="4" t="s">
        <v>12</v>
      </c>
      <c r="G4947" s="4" t="s">
        <v>12</v>
      </c>
      <c r="H4947" s="4" t="s">
        <v>12</v>
      </c>
    </row>
    <row r="4948" spans="1:9">
      <c r="A4948" t="n">
        <v>44645</v>
      </c>
      <c r="B4948" s="29" t="n">
        <v>48</v>
      </c>
      <c r="C4948" s="7" t="n">
        <v>82</v>
      </c>
      <c r="D4948" s="7" t="n">
        <v>0</v>
      </c>
      <c r="E4948" s="7" t="s">
        <v>328</v>
      </c>
      <c r="F4948" s="7" t="n">
        <v>-1</v>
      </c>
      <c r="G4948" s="7" t="n">
        <v>1</v>
      </c>
      <c r="H4948" s="7" t="n">
        <v>0</v>
      </c>
    </row>
    <row r="4949" spans="1:9">
      <c r="A4949" t="s">
        <v>4</v>
      </c>
      <c r="B4949" s="4" t="s">
        <v>5</v>
      </c>
      <c r="C4949" s="4" t="s">
        <v>11</v>
      </c>
      <c r="D4949" s="4" t="s">
        <v>11</v>
      </c>
      <c r="E4949" s="4" t="s">
        <v>12</v>
      </c>
      <c r="F4949" s="4" t="s">
        <v>12</v>
      </c>
      <c r="G4949" s="4" t="s">
        <v>12</v>
      </c>
      <c r="H4949" s="4" t="s">
        <v>12</v>
      </c>
      <c r="I4949" s="4" t="s">
        <v>7</v>
      </c>
      <c r="J4949" s="4" t="s">
        <v>11</v>
      </c>
    </row>
    <row r="4950" spans="1:9">
      <c r="A4950" t="n">
        <v>44671</v>
      </c>
      <c r="B4950" s="40" t="n">
        <v>55</v>
      </c>
      <c r="C4950" s="7" t="n">
        <v>82</v>
      </c>
      <c r="D4950" s="7" t="n">
        <v>65533</v>
      </c>
      <c r="E4950" s="7" t="n">
        <v>3.33999991416931</v>
      </c>
      <c r="F4950" s="7" t="n">
        <v>0</v>
      </c>
      <c r="G4950" s="7" t="n">
        <v>64.6100006103516</v>
      </c>
      <c r="H4950" s="7" t="n">
        <v>7</v>
      </c>
      <c r="I4950" s="7" t="n">
        <v>0</v>
      </c>
      <c r="J4950" s="7" t="n">
        <v>0</v>
      </c>
    </row>
    <row r="4951" spans="1:9">
      <c r="A4951" t="s">
        <v>4</v>
      </c>
      <c r="B4951" s="4" t="s">
        <v>5</v>
      </c>
      <c r="C4951" s="4" t="s">
        <v>7</v>
      </c>
      <c r="D4951" s="4" t="s">
        <v>11</v>
      </c>
      <c r="E4951" s="4" t="s">
        <v>8</v>
      </c>
    </row>
    <row r="4952" spans="1:9">
      <c r="A4952" t="n">
        <v>44695</v>
      </c>
      <c r="B4952" s="30" t="n">
        <v>51</v>
      </c>
      <c r="C4952" s="7" t="n">
        <v>4</v>
      </c>
      <c r="D4952" s="7" t="n">
        <v>82</v>
      </c>
      <c r="E4952" s="7" t="s">
        <v>335</v>
      </c>
    </row>
    <row r="4953" spans="1:9">
      <c r="A4953" t="s">
        <v>4</v>
      </c>
      <c r="B4953" s="4" t="s">
        <v>5</v>
      </c>
      <c r="C4953" s="4" t="s">
        <v>11</v>
      </c>
    </row>
    <row r="4954" spans="1:9">
      <c r="A4954" t="n">
        <v>44710</v>
      </c>
      <c r="B4954" s="25" t="n">
        <v>16</v>
      </c>
      <c r="C4954" s="7" t="n">
        <v>0</v>
      </c>
    </row>
    <row r="4955" spans="1:9">
      <c r="A4955" t="s">
        <v>4</v>
      </c>
      <c r="B4955" s="4" t="s">
        <v>5</v>
      </c>
      <c r="C4955" s="4" t="s">
        <v>11</v>
      </c>
      <c r="D4955" s="4" t="s">
        <v>7</v>
      </c>
      <c r="E4955" s="4" t="s">
        <v>13</v>
      </c>
      <c r="F4955" s="4" t="s">
        <v>185</v>
      </c>
      <c r="G4955" s="4" t="s">
        <v>7</v>
      </c>
      <c r="H4955" s="4" t="s">
        <v>7</v>
      </c>
      <c r="I4955" s="4" t="s">
        <v>7</v>
      </c>
    </row>
    <row r="4956" spans="1:9">
      <c r="A4956" t="n">
        <v>44713</v>
      </c>
      <c r="B4956" s="44" t="n">
        <v>26</v>
      </c>
      <c r="C4956" s="7" t="n">
        <v>82</v>
      </c>
      <c r="D4956" s="7" t="n">
        <v>17</v>
      </c>
      <c r="E4956" s="7" t="n">
        <v>24314</v>
      </c>
      <c r="F4956" s="7" t="s">
        <v>350</v>
      </c>
      <c r="G4956" s="7" t="n">
        <v>8</v>
      </c>
      <c r="H4956" s="7" t="n">
        <v>2</v>
      </c>
      <c r="I4956" s="7" t="n">
        <v>0</v>
      </c>
    </row>
    <row r="4957" spans="1:9">
      <c r="A4957" t="s">
        <v>4</v>
      </c>
      <c r="B4957" s="4" t="s">
        <v>5</v>
      </c>
      <c r="C4957" s="4" t="s">
        <v>11</v>
      </c>
    </row>
    <row r="4958" spans="1:9">
      <c r="A4958" t="n">
        <v>44739</v>
      </c>
      <c r="B4958" s="25" t="n">
        <v>16</v>
      </c>
      <c r="C4958" s="7" t="n">
        <v>2000</v>
      </c>
    </row>
    <row r="4959" spans="1:9">
      <c r="A4959" t="s">
        <v>4</v>
      </c>
      <c r="B4959" s="4" t="s">
        <v>5</v>
      </c>
      <c r="C4959" s="4" t="s">
        <v>11</v>
      </c>
      <c r="D4959" s="4" t="s">
        <v>7</v>
      </c>
    </row>
    <row r="4960" spans="1:9">
      <c r="A4960" t="n">
        <v>44742</v>
      </c>
      <c r="B4960" s="48" t="n">
        <v>89</v>
      </c>
      <c r="C4960" s="7" t="n">
        <v>65533</v>
      </c>
      <c r="D4960" s="7" t="n">
        <v>0</v>
      </c>
    </row>
    <row r="4961" spans="1:10">
      <c r="A4961" t="s">
        <v>4</v>
      </c>
      <c r="B4961" s="4" t="s">
        <v>5</v>
      </c>
      <c r="C4961" s="4" t="s">
        <v>11</v>
      </c>
      <c r="D4961" s="4" t="s">
        <v>7</v>
      </c>
    </row>
    <row r="4962" spans="1:10">
      <c r="A4962" t="n">
        <v>44746</v>
      </c>
      <c r="B4962" s="48" t="n">
        <v>89</v>
      </c>
      <c r="C4962" s="7" t="n">
        <v>65533</v>
      </c>
      <c r="D4962" s="7" t="n">
        <v>1</v>
      </c>
    </row>
    <row r="4963" spans="1:10">
      <c r="A4963" t="s">
        <v>4</v>
      </c>
      <c r="B4963" s="4" t="s">
        <v>5</v>
      </c>
      <c r="C4963" s="4" t="s">
        <v>11</v>
      </c>
      <c r="D4963" s="4" t="s">
        <v>11</v>
      </c>
      <c r="E4963" s="4" t="s">
        <v>12</v>
      </c>
      <c r="F4963" s="4" t="s">
        <v>7</v>
      </c>
    </row>
    <row r="4964" spans="1:10">
      <c r="A4964" t="n">
        <v>44750</v>
      </c>
      <c r="B4964" s="61" t="n">
        <v>53</v>
      </c>
      <c r="C4964" s="7" t="n">
        <v>1664</v>
      </c>
      <c r="D4964" s="7" t="n">
        <v>82</v>
      </c>
      <c r="E4964" s="7" t="n">
        <v>5</v>
      </c>
      <c r="F4964" s="7" t="n">
        <v>1</v>
      </c>
    </row>
    <row r="4965" spans="1:10">
      <c r="A4965" t="s">
        <v>4</v>
      </c>
      <c r="B4965" s="4" t="s">
        <v>5</v>
      </c>
      <c r="C4965" s="4" t="s">
        <v>11</v>
      </c>
      <c r="D4965" s="4" t="s">
        <v>7</v>
      </c>
    </row>
    <row r="4966" spans="1:10">
      <c r="A4966" t="n">
        <v>44760</v>
      </c>
      <c r="B4966" s="49" t="n">
        <v>56</v>
      </c>
      <c r="C4966" s="7" t="n">
        <v>82</v>
      </c>
      <c r="D4966" s="7" t="n">
        <v>0</v>
      </c>
    </row>
    <row r="4967" spans="1:10">
      <c r="A4967" t="s">
        <v>4</v>
      </c>
      <c r="B4967" s="4" t="s">
        <v>5</v>
      </c>
      <c r="C4967" s="4" t="s">
        <v>7</v>
      </c>
      <c r="D4967" s="4" t="s">
        <v>11</v>
      </c>
      <c r="E4967" s="4" t="s">
        <v>12</v>
      </c>
    </row>
    <row r="4968" spans="1:10">
      <c r="A4968" t="n">
        <v>44764</v>
      </c>
      <c r="B4968" s="18" t="n">
        <v>58</v>
      </c>
      <c r="C4968" s="7" t="n">
        <v>101</v>
      </c>
      <c r="D4968" s="7" t="n">
        <v>300</v>
      </c>
      <c r="E4968" s="7" t="n">
        <v>1</v>
      </c>
    </row>
    <row r="4969" spans="1:10">
      <c r="A4969" t="s">
        <v>4</v>
      </c>
      <c r="B4969" s="4" t="s">
        <v>5</v>
      </c>
      <c r="C4969" s="4" t="s">
        <v>7</v>
      </c>
      <c r="D4969" s="4" t="s">
        <v>11</v>
      </c>
    </row>
    <row r="4970" spans="1:10">
      <c r="A4970" t="n">
        <v>44772</v>
      </c>
      <c r="B4970" s="18" t="n">
        <v>58</v>
      </c>
      <c r="C4970" s="7" t="n">
        <v>254</v>
      </c>
      <c r="D4970" s="7" t="n">
        <v>0</v>
      </c>
    </row>
    <row r="4971" spans="1:10">
      <c r="A4971" t="s">
        <v>4</v>
      </c>
      <c r="B4971" s="4" t="s">
        <v>5</v>
      </c>
      <c r="C4971" s="4" t="s">
        <v>7</v>
      </c>
      <c r="D4971" s="4" t="s">
        <v>7</v>
      </c>
      <c r="E4971" s="4" t="s">
        <v>12</v>
      </c>
      <c r="F4971" s="4" t="s">
        <v>12</v>
      </c>
      <c r="G4971" s="4" t="s">
        <v>12</v>
      </c>
      <c r="H4971" s="4" t="s">
        <v>11</v>
      </c>
    </row>
    <row r="4972" spans="1:10">
      <c r="A4972" t="n">
        <v>44776</v>
      </c>
      <c r="B4972" s="38" t="n">
        <v>45</v>
      </c>
      <c r="C4972" s="7" t="n">
        <v>2</v>
      </c>
      <c r="D4972" s="7" t="n">
        <v>3</v>
      </c>
      <c r="E4972" s="7" t="n">
        <v>4.5</v>
      </c>
      <c r="F4972" s="7" t="n">
        <v>2.47000002861023</v>
      </c>
      <c r="G4972" s="7" t="n">
        <v>62.060001373291</v>
      </c>
      <c r="H4972" s="7" t="n">
        <v>0</v>
      </c>
    </row>
    <row r="4973" spans="1:10">
      <c r="A4973" t="s">
        <v>4</v>
      </c>
      <c r="B4973" s="4" t="s">
        <v>5</v>
      </c>
      <c r="C4973" s="4" t="s">
        <v>7</v>
      </c>
      <c r="D4973" s="4" t="s">
        <v>7</v>
      </c>
      <c r="E4973" s="4" t="s">
        <v>12</v>
      </c>
      <c r="F4973" s="4" t="s">
        <v>12</v>
      </c>
      <c r="G4973" s="4" t="s">
        <v>12</v>
      </c>
      <c r="H4973" s="4" t="s">
        <v>11</v>
      </c>
      <c r="I4973" s="4" t="s">
        <v>7</v>
      </c>
    </row>
    <row r="4974" spans="1:10">
      <c r="A4974" t="n">
        <v>44793</v>
      </c>
      <c r="B4974" s="38" t="n">
        <v>45</v>
      </c>
      <c r="C4974" s="7" t="n">
        <v>4</v>
      </c>
      <c r="D4974" s="7" t="n">
        <v>3</v>
      </c>
      <c r="E4974" s="7" t="n">
        <v>325.140014648438</v>
      </c>
      <c r="F4974" s="7" t="n">
        <v>8.30000019073486</v>
      </c>
      <c r="G4974" s="7" t="n">
        <v>342</v>
      </c>
      <c r="H4974" s="7" t="n">
        <v>0</v>
      </c>
      <c r="I4974" s="7" t="n">
        <v>1</v>
      </c>
    </row>
    <row r="4975" spans="1:10">
      <c r="A4975" t="s">
        <v>4</v>
      </c>
      <c r="B4975" s="4" t="s">
        <v>5</v>
      </c>
      <c r="C4975" s="4" t="s">
        <v>7</v>
      </c>
      <c r="D4975" s="4" t="s">
        <v>7</v>
      </c>
      <c r="E4975" s="4" t="s">
        <v>12</v>
      </c>
      <c r="F4975" s="4" t="s">
        <v>11</v>
      </c>
    </row>
    <row r="4976" spans="1:10">
      <c r="A4976" t="n">
        <v>44811</v>
      </c>
      <c r="B4976" s="38" t="n">
        <v>45</v>
      </c>
      <c r="C4976" s="7" t="n">
        <v>5</v>
      </c>
      <c r="D4976" s="7" t="n">
        <v>3</v>
      </c>
      <c r="E4976" s="7" t="n">
        <v>8.10000038146973</v>
      </c>
      <c r="F4976" s="7" t="n">
        <v>0</v>
      </c>
    </row>
    <row r="4977" spans="1:9">
      <c r="A4977" t="s">
        <v>4</v>
      </c>
      <c r="B4977" s="4" t="s">
        <v>5</v>
      </c>
      <c r="C4977" s="4" t="s">
        <v>7</v>
      </c>
      <c r="D4977" s="4" t="s">
        <v>7</v>
      </c>
      <c r="E4977" s="4" t="s">
        <v>12</v>
      </c>
      <c r="F4977" s="4" t="s">
        <v>11</v>
      </c>
    </row>
    <row r="4978" spans="1:9">
      <c r="A4978" t="n">
        <v>44820</v>
      </c>
      <c r="B4978" s="38" t="n">
        <v>45</v>
      </c>
      <c r="C4978" s="7" t="n">
        <v>11</v>
      </c>
      <c r="D4978" s="7" t="n">
        <v>3</v>
      </c>
      <c r="E4978" s="7" t="n">
        <v>24.2999992370605</v>
      </c>
      <c r="F4978" s="7" t="n">
        <v>0</v>
      </c>
    </row>
    <row r="4979" spans="1:9">
      <c r="A4979" t="s">
        <v>4</v>
      </c>
      <c r="B4979" s="4" t="s">
        <v>5</v>
      </c>
      <c r="C4979" s="4" t="s">
        <v>7</v>
      </c>
      <c r="D4979" s="4" t="s">
        <v>7</v>
      </c>
      <c r="E4979" s="4" t="s">
        <v>12</v>
      </c>
      <c r="F4979" s="4" t="s">
        <v>12</v>
      </c>
      <c r="G4979" s="4" t="s">
        <v>12</v>
      </c>
      <c r="H4979" s="4" t="s">
        <v>11</v>
      </c>
    </row>
    <row r="4980" spans="1:9">
      <c r="A4980" t="n">
        <v>44829</v>
      </c>
      <c r="B4980" s="38" t="n">
        <v>45</v>
      </c>
      <c r="C4980" s="7" t="n">
        <v>2</v>
      </c>
      <c r="D4980" s="7" t="n">
        <v>3</v>
      </c>
      <c r="E4980" s="7" t="n">
        <v>4.5</v>
      </c>
      <c r="F4980" s="7" t="n">
        <v>2.47000002861023</v>
      </c>
      <c r="G4980" s="7" t="n">
        <v>62.060001373291</v>
      </c>
      <c r="H4980" s="7" t="n">
        <v>3000</v>
      </c>
    </row>
    <row r="4981" spans="1:9">
      <c r="A4981" t="s">
        <v>4</v>
      </c>
      <c r="B4981" s="4" t="s">
        <v>5</v>
      </c>
      <c r="C4981" s="4" t="s">
        <v>7</v>
      </c>
      <c r="D4981" s="4" t="s">
        <v>7</v>
      </c>
      <c r="E4981" s="4" t="s">
        <v>12</v>
      </c>
      <c r="F4981" s="4" t="s">
        <v>12</v>
      </c>
      <c r="G4981" s="4" t="s">
        <v>12</v>
      </c>
      <c r="H4981" s="4" t="s">
        <v>11</v>
      </c>
      <c r="I4981" s="4" t="s">
        <v>7</v>
      </c>
    </row>
    <row r="4982" spans="1:9">
      <c r="A4982" t="n">
        <v>44846</v>
      </c>
      <c r="B4982" s="38" t="n">
        <v>45</v>
      </c>
      <c r="C4982" s="7" t="n">
        <v>4</v>
      </c>
      <c r="D4982" s="7" t="n">
        <v>3</v>
      </c>
      <c r="E4982" s="7" t="n">
        <v>329.769989013672</v>
      </c>
      <c r="F4982" s="7" t="n">
        <v>359.239990234375</v>
      </c>
      <c r="G4982" s="7" t="n">
        <v>342</v>
      </c>
      <c r="H4982" s="7" t="n">
        <v>3000</v>
      </c>
      <c r="I4982" s="7" t="n">
        <v>1</v>
      </c>
    </row>
    <row r="4983" spans="1:9">
      <c r="A4983" t="s">
        <v>4</v>
      </c>
      <c r="B4983" s="4" t="s">
        <v>5</v>
      </c>
      <c r="C4983" s="4" t="s">
        <v>7</v>
      </c>
      <c r="D4983" s="4" t="s">
        <v>7</v>
      </c>
      <c r="E4983" s="4" t="s">
        <v>12</v>
      </c>
      <c r="F4983" s="4" t="s">
        <v>11</v>
      </c>
    </row>
    <row r="4984" spans="1:9">
      <c r="A4984" t="n">
        <v>44864</v>
      </c>
      <c r="B4984" s="38" t="n">
        <v>45</v>
      </c>
      <c r="C4984" s="7" t="n">
        <v>5</v>
      </c>
      <c r="D4984" s="7" t="n">
        <v>3</v>
      </c>
      <c r="E4984" s="7" t="n">
        <v>8.10000038146973</v>
      </c>
      <c r="F4984" s="7" t="n">
        <v>3000</v>
      </c>
    </row>
    <row r="4985" spans="1:9">
      <c r="A4985" t="s">
        <v>4</v>
      </c>
      <c r="B4985" s="4" t="s">
        <v>5</v>
      </c>
      <c r="C4985" s="4" t="s">
        <v>7</v>
      </c>
      <c r="D4985" s="4" t="s">
        <v>7</v>
      </c>
      <c r="E4985" s="4" t="s">
        <v>12</v>
      </c>
      <c r="F4985" s="4" t="s">
        <v>11</v>
      </c>
    </row>
    <row r="4986" spans="1:9">
      <c r="A4986" t="n">
        <v>44873</v>
      </c>
      <c r="B4986" s="38" t="n">
        <v>45</v>
      </c>
      <c r="C4986" s="7" t="n">
        <v>11</v>
      </c>
      <c r="D4986" s="7" t="n">
        <v>3</v>
      </c>
      <c r="E4986" s="7" t="n">
        <v>21.3999996185303</v>
      </c>
      <c r="F4986" s="7" t="n">
        <v>3000</v>
      </c>
    </row>
    <row r="4987" spans="1:9">
      <c r="A4987" t="s">
        <v>4</v>
      </c>
      <c r="B4987" s="4" t="s">
        <v>5</v>
      </c>
      <c r="C4987" s="4" t="s">
        <v>11</v>
      </c>
      <c r="D4987" s="4" t="s">
        <v>7</v>
      </c>
      <c r="E4987" s="4" t="s">
        <v>8</v>
      </c>
      <c r="F4987" s="4" t="s">
        <v>12</v>
      </c>
      <c r="G4987" s="4" t="s">
        <v>12</v>
      </c>
      <c r="H4987" s="4" t="s">
        <v>12</v>
      </c>
    </row>
    <row r="4988" spans="1:9">
      <c r="A4988" t="n">
        <v>44882</v>
      </c>
      <c r="B4988" s="29" t="n">
        <v>48</v>
      </c>
      <c r="C4988" s="7" t="n">
        <v>82</v>
      </c>
      <c r="D4988" s="7" t="n">
        <v>0</v>
      </c>
      <c r="E4988" s="7" t="s">
        <v>320</v>
      </c>
      <c r="F4988" s="7" t="n">
        <v>-1</v>
      </c>
      <c r="G4988" s="7" t="n">
        <v>1</v>
      </c>
      <c r="H4988" s="7" t="n">
        <v>0</v>
      </c>
    </row>
    <row r="4989" spans="1:9">
      <c r="A4989" t="s">
        <v>4</v>
      </c>
      <c r="B4989" s="4" t="s">
        <v>5</v>
      </c>
      <c r="C4989" s="4" t="s">
        <v>11</v>
      </c>
    </row>
    <row r="4990" spans="1:9">
      <c r="A4990" t="n">
        <v>44908</v>
      </c>
      <c r="B4990" s="25" t="n">
        <v>16</v>
      </c>
      <c r="C4990" s="7" t="n">
        <v>400</v>
      </c>
    </row>
    <row r="4991" spans="1:9">
      <c r="A4991" t="s">
        <v>4</v>
      </c>
      <c r="B4991" s="4" t="s">
        <v>5</v>
      </c>
      <c r="C4991" s="4" t="s">
        <v>7</v>
      </c>
      <c r="D4991" s="4" t="s">
        <v>11</v>
      </c>
      <c r="E4991" s="4" t="s">
        <v>12</v>
      </c>
      <c r="F4991" s="4" t="s">
        <v>11</v>
      </c>
      <c r="G4991" s="4" t="s">
        <v>13</v>
      </c>
      <c r="H4991" s="4" t="s">
        <v>13</v>
      </c>
      <c r="I4991" s="4" t="s">
        <v>11</v>
      </c>
      <c r="J4991" s="4" t="s">
        <v>11</v>
      </c>
      <c r="K4991" s="4" t="s">
        <v>13</v>
      </c>
      <c r="L4991" s="4" t="s">
        <v>13</v>
      </c>
      <c r="M4991" s="4" t="s">
        <v>13</v>
      </c>
      <c r="N4991" s="4" t="s">
        <v>13</v>
      </c>
      <c r="O4991" s="4" t="s">
        <v>8</v>
      </c>
    </row>
    <row r="4992" spans="1:9">
      <c r="A4992" t="n">
        <v>44911</v>
      </c>
      <c r="B4992" s="9" t="n">
        <v>50</v>
      </c>
      <c r="C4992" s="7" t="n">
        <v>0</v>
      </c>
      <c r="D4992" s="7" t="n">
        <v>4020</v>
      </c>
      <c r="E4992" s="7" t="n">
        <v>0.800000011920929</v>
      </c>
      <c r="F4992" s="7" t="n">
        <v>0</v>
      </c>
      <c r="G4992" s="7" t="n">
        <v>0</v>
      </c>
      <c r="H4992" s="7" t="n">
        <v>1082130432</v>
      </c>
      <c r="I4992" s="7" t="n">
        <v>0</v>
      </c>
      <c r="J4992" s="7" t="n">
        <v>65533</v>
      </c>
      <c r="K4992" s="7" t="n">
        <v>0</v>
      </c>
      <c r="L4992" s="7" t="n">
        <v>0</v>
      </c>
      <c r="M4992" s="7" t="n">
        <v>0</v>
      </c>
      <c r="N4992" s="7" t="n">
        <v>0</v>
      </c>
      <c r="O4992" s="7" t="s">
        <v>14</v>
      </c>
    </row>
    <row r="4993" spans="1:15">
      <c r="A4993" t="s">
        <v>4</v>
      </c>
      <c r="B4993" s="4" t="s">
        <v>5</v>
      </c>
      <c r="C4993" s="4" t="s">
        <v>7</v>
      </c>
      <c r="D4993" s="4" t="s">
        <v>11</v>
      </c>
      <c r="E4993" s="4" t="s">
        <v>12</v>
      </c>
      <c r="F4993" s="4" t="s">
        <v>11</v>
      </c>
      <c r="G4993" s="4" t="s">
        <v>13</v>
      </c>
      <c r="H4993" s="4" t="s">
        <v>13</v>
      </c>
      <c r="I4993" s="4" t="s">
        <v>11</v>
      </c>
      <c r="J4993" s="4" t="s">
        <v>11</v>
      </c>
      <c r="K4993" s="4" t="s">
        <v>13</v>
      </c>
      <c r="L4993" s="4" t="s">
        <v>13</v>
      </c>
      <c r="M4993" s="4" t="s">
        <v>13</v>
      </c>
      <c r="N4993" s="4" t="s">
        <v>13</v>
      </c>
      <c r="O4993" s="4" t="s">
        <v>8</v>
      </c>
    </row>
    <row r="4994" spans="1:15">
      <c r="A4994" t="n">
        <v>44950</v>
      </c>
      <c r="B4994" s="9" t="n">
        <v>50</v>
      </c>
      <c r="C4994" s="7" t="n">
        <v>0</v>
      </c>
      <c r="D4994" s="7" t="n">
        <v>4416</v>
      </c>
      <c r="E4994" s="7" t="n">
        <v>0.600000023841858</v>
      </c>
      <c r="F4994" s="7" t="n">
        <v>0</v>
      </c>
      <c r="G4994" s="7" t="n">
        <v>0</v>
      </c>
      <c r="H4994" s="7" t="n">
        <v>0</v>
      </c>
      <c r="I4994" s="7" t="n">
        <v>0</v>
      </c>
      <c r="J4994" s="7" t="n">
        <v>65533</v>
      </c>
      <c r="K4994" s="7" t="n">
        <v>0</v>
      </c>
      <c r="L4994" s="7" t="n">
        <v>0</v>
      </c>
      <c r="M4994" s="7" t="n">
        <v>0</v>
      </c>
      <c r="N4994" s="7" t="n">
        <v>0</v>
      </c>
      <c r="O4994" s="7" t="s">
        <v>14</v>
      </c>
    </row>
    <row r="4995" spans="1:15">
      <c r="A4995" t="s">
        <v>4</v>
      </c>
      <c r="B4995" s="4" t="s">
        <v>5</v>
      </c>
      <c r="C4995" s="4" t="s">
        <v>7</v>
      </c>
      <c r="D4995" s="4" t="s">
        <v>11</v>
      </c>
      <c r="E4995" s="4" t="s">
        <v>12</v>
      </c>
      <c r="F4995" s="4" t="s">
        <v>11</v>
      </c>
      <c r="G4995" s="4" t="s">
        <v>13</v>
      </c>
      <c r="H4995" s="4" t="s">
        <v>13</v>
      </c>
      <c r="I4995" s="4" t="s">
        <v>11</v>
      </c>
      <c r="J4995" s="4" t="s">
        <v>11</v>
      </c>
      <c r="K4995" s="4" t="s">
        <v>13</v>
      </c>
      <c r="L4995" s="4" t="s">
        <v>13</v>
      </c>
      <c r="M4995" s="4" t="s">
        <v>13</v>
      </c>
      <c r="N4995" s="4" t="s">
        <v>13</v>
      </c>
      <c r="O4995" s="4" t="s">
        <v>8</v>
      </c>
    </row>
    <row r="4996" spans="1:15">
      <c r="A4996" t="n">
        <v>44989</v>
      </c>
      <c r="B4996" s="9" t="n">
        <v>50</v>
      </c>
      <c r="C4996" s="7" t="n">
        <v>0</v>
      </c>
      <c r="D4996" s="7" t="n">
        <v>4198</v>
      </c>
      <c r="E4996" s="7" t="n">
        <v>0.600000023841858</v>
      </c>
      <c r="F4996" s="7" t="n">
        <v>0</v>
      </c>
      <c r="G4996" s="7" t="n">
        <v>0</v>
      </c>
      <c r="H4996" s="7" t="n">
        <v>1082130432</v>
      </c>
      <c r="I4996" s="7" t="n">
        <v>0</v>
      </c>
      <c r="J4996" s="7" t="n">
        <v>65533</v>
      </c>
      <c r="K4996" s="7" t="n">
        <v>0</v>
      </c>
      <c r="L4996" s="7" t="n">
        <v>0</v>
      </c>
      <c r="M4996" s="7" t="n">
        <v>0</v>
      </c>
      <c r="N4996" s="7" t="n">
        <v>0</v>
      </c>
      <c r="O4996" s="7" t="s">
        <v>14</v>
      </c>
    </row>
    <row r="4997" spans="1:15">
      <c r="A4997" t="s">
        <v>4</v>
      </c>
      <c r="B4997" s="4" t="s">
        <v>5</v>
      </c>
      <c r="C4997" s="4" t="s">
        <v>7</v>
      </c>
      <c r="D4997" s="4" t="s">
        <v>11</v>
      </c>
      <c r="E4997" s="4" t="s">
        <v>12</v>
      </c>
      <c r="F4997" s="4" t="s">
        <v>11</v>
      </c>
      <c r="G4997" s="4" t="s">
        <v>13</v>
      </c>
      <c r="H4997" s="4" t="s">
        <v>13</v>
      </c>
      <c r="I4997" s="4" t="s">
        <v>11</v>
      </c>
      <c r="J4997" s="4" t="s">
        <v>11</v>
      </c>
      <c r="K4997" s="4" t="s">
        <v>13</v>
      </c>
      <c r="L4997" s="4" t="s">
        <v>13</v>
      </c>
      <c r="M4997" s="4" t="s">
        <v>13</v>
      </c>
      <c r="N4997" s="4" t="s">
        <v>13</v>
      </c>
      <c r="O4997" s="4" t="s">
        <v>8</v>
      </c>
    </row>
    <row r="4998" spans="1:15">
      <c r="A4998" t="n">
        <v>45028</v>
      </c>
      <c r="B4998" s="9" t="n">
        <v>50</v>
      </c>
      <c r="C4998" s="7" t="n">
        <v>0</v>
      </c>
      <c r="D4998" s="7" t="n">
        <v>4341</v>
      </c>
      <c r="E4998" s="7" t="n">
        <v>0.800000011920929</v>
      </c>
      <c r="F4998" s="7" t="n">
        <v>0</v>
      </c>
      <c r="G4998" s="7" t="n">
        <v>0</v>
      </c>
      <c r="H4998" s="7" t="n">
        <v>1077936128</v>
      </c>
      <c r="I4998" s="7" t="n">
        <v>0</v>
      </c>
      <c r="J4998" s="7" t="n">
        <v>65533</v>
      </c>
      <c r="K4998" s="7" t="n">
        <v>0</v>
      </c>
      <c r="L4998" s="7" t="n">
        <v>0</v>
      </c>
      <c r="M4998" s="7" t="n">
        <v>0</v>
      </c>
      <c r="N4998" s="7" t="n">
        <v>0</v>
      </c>
      <c r="O4998" s="7" t="s">
        <v>14</v>
      </c>
    </row>
    <row r="4999" spans="1:15">
      <c r="A4999" t="s">
        <v>4</v>
      </c>
      <c r="B4999" s="4" t="s">
        <v>5</v>
      </c>
      <c r="C4999" s="4" t="s">
        <v>7</v>
      </c>
      <c r="D4999" s="4" t="s">
        <v>13</v>
      </c>
      <c r="E4999" s="4" t="s">
        <v>13</v>
      </c>
      <c r="F4999" s="4" t="s">
        <v>13</v>
      </c>
    </row>
    <row r="5000" spans="1:15">
      <c r="A5000" t="n">
        <v>45067</v>
      </c>
      <c r="B5000" s="9" t="n">
        <v>50</v>
      </c>
      <c r="C5000" s="7" t="n">
        <v>255</v>
      </c>
      <c r="D5000" s="7" t="n">
        <v>1050253722</v>
      </c>
      <c r="E5000" s="7" t="n">
        <v>1065353216</v>
      </c>
      <c r="F5000" s="7" t="n">
        <v>1045220557</v>
      </c>
    </row>
    <row r="5001" spans="1:15">
      <c r="A5001" t="s">
        <v>4</v>
      </c>
      <c r="B5001" s="4" t="s">
        <v>5</v>
      </c>
      <c r="C5001" s="4" t="s">
        <v>7</v>
      </c>
      <c r="D5001" s="4" t="s">
        <v>12</v>
      </c>
      <c r="E5001" s="4" t="s">
        <v>12</v>
      </c>
      <c r="F5001" s="4" t="s">
        <v>12</v>
      </c>
    </row>
    <row r="5002" spans="1:15">
      <c r="A5002" t="n">
        <v>45081</v>
      </c>
      <c r="B5002" s="38" t="n">
        <v>45</v>
      </c>
      <c r="C5002" s="7" t="n">
        <v>9</v>
      </c>
      <c r="D5002" s="7" t="n">
        <v>0.0799999982118607</v>
      </c>
      <c r="E5002" s="7" t="n">
        <v>0.0799999982118607</v>
      </c>
      <c r="F5002" s="7" t="n">
        <v>0.200000002980232</v>
      </c>
    </row>
    <row r="5003" spans="1:15">
      <c r="A5003" t="s">
        <v>4</v>
      </c>
      <c r="B5003" s="4" t="s">
        <v>5</v>
      </c>
      <c r="C5003" s="4" t="s">
        <v>11</v>
      </c>
      <c r="D5003" s="4" t="s">
        <v>7</v>
      </c>
      <c r="E5003" s="4" t="s">
        <v>8</v>
      </c>
      <c r="F5003" s="4" t="s">
        <v>12</v>
      </c>
      <c r="G5003" s="4" t="s">
        <v>12</v>
      </c>
      <c r="H5003" s="4" t="s">
        <v>12</v>
      </c>
    </row>
    <row r="5004" spans="1:15">
      <c r="A5004" t="n">
        <v>45095</v>
      </c>
      <c r="B5004" s="29" t="n">
        <v>48</v>
      </c>
      <c r="C5004" s="7" t="n">
        <v>1664</v>
      </c>
      <c r="D5004" s="7" t="n">
        <v>0</v>
      </c>
      <c r="E5004" s="7" t="s">
        <v>292</v>
      </c>
      <c r="F5004" s="7" t="n">
        <v>0.100000001490116</v>
      </c>
      <c r="G5004" s="7" t="n">
        <v>1</v>
      </c>
      <c r="H5004" s="7" t="n">
        <v>0</v>
      </c>
    </row>
    <row r="5005" spans="1:15">
      <c r="A5005" t="s">
        <v>4</v>
      </c>
      <c r="B5005" s="4" t="s">
        <v>5</v>
      </c>
      <c r="C5005" s="4" t="s">
        <v>7</v>
      </c>
      <c r="D5005" s="4" t="s">
        <v>11</v>
      </c>
      <c r="E5005" s="4" t="s">
        <v>11</v>
      </c>
      <c r="F5005" s="4" t="s">
        <v>11</v>
      </c>
      <c r="G5005" s="4" t="s">
        <v>11</v>
      </c>
      <c r="H5005" s="4" t="s">
        <v>11</v>
      </c>
      <c r="I5005" s="4" t="s">
        <v>8</v>
      </c>
      <c r="J5005" s="4" t="s">
        <v>12</v>
      </c>
      <c r="K5005" s="4" t="s">
        <v>12</v>
      </c>
      <c r="L5005" s="4" t="s">
        <v>12</v>
      </c>
      <c r="M5005" s="4" t="s">
        <v>13</v>
      </c>
      <c r="N5005" s="4" t="s">
        <v>13</v>
      </c>
      <c r="O5005" s="4" t="s">
        <v>12</v>
      </c>
      <c r="P5005" s="4" t="s">
        <v>12</v>
      </c>
      <c r="Q5005" s="4" t="s">
        <v>12</v>
      </c>
      <c r="R5005" s="4" t="s">
        <v>12</v>
      </c>
      <c r="S5005" s="4" t="s">
        <v>7</v>
      </c>
    </row>
    <row r="5006" spans="1:15">
      <c r="A5006" t="n">
        <v>45122</v>
      </c>
      <c r="B5006" s="26" t="n">
        <v>39</v>
      </c>
      <c r="C5006" s="7" t="n">
        <v>12</v>
      </c>
      <c r="D5006" s="7" t="n">
        <v>65533</v>
      </c>
      <c r="E5006" s="7" t="n">
        <v>204</v>
      </c>
      <c r="F5006" s="7" t="n">
        <v>0</v>
      </c>
      <c r="G5006" s="7" t="n">
        <v>82</v>
      </c>
      <c r="H5006" s="7" t="n">
        <v>12</v>
      </c>
      <c r="I5006" s="7" t="s">
        <v>14</v>
      </c>
      <c r="J5006" s="7" t="n">
        <v>-1</v>
      </c>
      <c r="K5006" s="7" t="n">
        <v>0</v>
      </c>
      <c r="L5006" s="7" t="n">
        <v>0</v>
      </c>
      <c r="M5006" s="7" t="n">
        <v>0</v>
      </c>
      <c r="N5006" s="7" t="n">
        <v>0</v>
      </c>
      <c r="O5006" s="7" t="n">
        <v>-45</v>
      </c>
      <c r="P5006" s="7" t="n">
        <v>1.5</v>
      </c>
      <c r="Q5006" s="7" t="n">
        <v>1.5</v>
      </c>
      <c r="R5006" s="7" t="n">
        <v>1.5</v>
      </c>
      <c r="S5006" s="7" t="n">
        <v>255</v>
      </c>
    </row>
    <row r="5007" spans="1:15">
      <c r="A5007" t="s">
        <v>4</v>
      </c>
      <c r="B5007" s="4" t="s">
        <v>5</v>
      </c>
      <c r="C5007" s="4" t="s">
        <v>11</v>
      </c>
    </row>
    <row r="5008" spans="1:15">
      <c r="A5008" t="n">
        <v>45172</v>
      </c>
      <c r="B5008" s="25" t="n">
        <v>16</v>
      </c>
      <c r="C5008" s="7" t="n">
        <v>400</v>
      </c>
    </row>
    <row r="5009" spans="1:19">
      <c r="A5009" t="s">
        <v>4</v>
      </c>
      <c r="B5009" s="4" t="s">
        <v>5</v>
      </c>
      <c r="C5009" s="4" t="s">
        <v>7</v>
      </c>
      <c r="D5009" s="4" t="s">
        <v>11</v>
      </c>
      <c r="E5009" s="4" t="s">
        <v>12</v>
      </c>
      <c r="F5009" s="4" t="s">
        <v>11</v>
      </c>
      <c r="G5009" s="4" t="s">
        <v>13</v>
      </c>
      <c r="H5009" s="4" t="s">
        <v>13</v>
      </c>
      <c r="I5009" s="4" t="s">
        <v>11</v>
      </c>
      <c r="J5009" s="4" t="s">
        <v>11</v>
      </c>
      <c r="K5009" s="4" t="s">
        <v>13</v>
      </c>
      <c r="L5009" s="4" t="s">
        <v>13</v>
      </c>
      <c r="M5009" s="4" t="s">
        <v>13</v>
      </c>
      <c r="N5009" s="4" t="s">
        <v>13</v>
      </c>
      <c r="O5009" s="4" t="s">
        <v>8</v>
      </c>
    </row>
    <row r="5010" spans="1:19">
      <c r="A5010" t="n">
        <v>45175</v>
      </c>
      <c r="B5010" s="9" t="n">
        <v>50</v>
      </c>
      <c r="C5010" s="7" t="n">
        <v>0</v>
      </c>
      <c r="D5010" s="7" t="n">
        <v>4020</v>
      </c>
      <c r="E5010" s="7" t="n">
        <v>0.800000011920929</v>
      </c>
      <c r="F5010" s="7" t="n">
        <v>0</v>
      </c>
      <c r="G5010" s="7" t="n">
        <v>0</v>
      </c>
      <c r="H5010" s="7" t="n">
        <v>-1065353216</v>
      </c>
      <c r="I5010" s="7" t="n">
        <v>0</v>
      </c>
      <c r="J5010" s="7" t="n">
        <v>65533</v>
      </c>
      <c r="K5010" s="7" t="n">
        <v>0</v>
      </c>
      <c r="L5010" s="7" t="n">
        <v>0</v>
      </c>
      <c r="M5010" s="7" t="n">
        <v>0</v>
      </c>
      <c r="N5010" s="7" t="n">
        <v>0</v>
      </c>
      <c r="O5010" s="7" t="s">
        <v>14</v>
      </c>
    </row>
    <row r="5011" spans="1:19">
      <c r="A5011" t="s">
        <v>4</v>
      </c>
      <c r="B5011" s="4" t="s">
        <v>5</v>
      </c>
      <c r="C5011" s="4" t="s">
        <v>7</v>
      </c>
      <c r="D5011" s="4" t="s">
        <v>11</v>
      </c>
      <c r="E5011" s="4" t="s">
        <v>12</v>
      </c>
      <c r="F5011" s="4" t="s">
        <v>11</v>
      </c>
      <c r="G5011" s="4" t="s">
        <v>13</v>
      </c>
      <c r="H5011" s="4" t="s">
        <v>13</v>
      </c>
      <c r="I5011" s="4" t="s">
        <v>11</v>
      </c>
      <c r="J5011" s="4" t="s">
        <v>11</v>
      </c>
      <c r="K5011" s="4" t="s">
        <v>13</v>
      </c>
      <c r="L5011" s="4" t="s">
        <v>13</v>
      </c>
      <c r="M5011" s="4" t="s">
        <v>13</v>
      </c>
      <c r="N5011" s="4" t="s">
        <v>13</v>
      </c>
      <c r="O5011" s="4" t="s">
        <v>8</v>
      </c>
    </row>
    <row r="5012" spans="1:19">
      <c r="A5012" t="n">
        <v>45214</v>
      </c>
      <c r="B5012" s="9" t="n">
        <v>50</v>
      </c>
      <c r="C5012" s="7" t="n">
        <v>0</v>
      </c>
      <c r="D5012" s="7" t="n">
        <v>4416</v>
      </c>
      <c r="E5012" s="7" t="n">
        <v>0.699999988079071</v>
      </c>
      <c r="F5012" s="7" t="n">
        <v>0</v>
      </c>
      <c r="G5012" s="7" t="n">
        <v>0</v>
      </c>
      <c r="H5012" s="7" t="n">
        <v>0</v>
      </c>
      <c r="I5012" s="7" t="n">
        <v>0</v>
      </c>
      <c r="J5012" s="7" t="n">
        <v>65533</v>
      </c>
      <c r="K5012" s="7" t="n">
        <v>0</v>
      </c>
      <c r="L5012" s="7" t="n">
        <v>0</v>
      </c>
      <c r="M5012" s="7" t="n">
        <v>0</v>
      </c>
      <c r="N5012" s="7" t="n">
        <v>0</v>
      </c>
      <c r="O5012" s="7" t="s">
        <v>14</v>
      </c>
    </row>
    <row r="5013" spans="1:19">
      <c r="A5013" t="s">
        <v>4</v>
      </c>
      <c r="B5013" s="4" t="s">
        <v>5</v>
      </c>
      <c r="C5013" s="4" t="s">
        <v>7</v>
      </c>
      <c r="D5013" s="4" t="s">
        <v>11</v>
      </c>
      <c r="E5013" s="4" t="s">
        <v>12</v>
      </c>
      <c r="F5013" s="4" t="s">
        <v>11</v>
      </c>
      <c r="G5013" s="4" t="s">
        <v>13</v>
      </c>
      <c r="H5013" s="4" t="s">
        <v>13</v>
      </c>
      <c r="I5013" s="4" t="s">
        <v>11</v>
      </c>
      <c r="J5013" s="4" t="s">
        <v>11</v>
      </c>
      <c r="K5013" s="4" t="s">
        <v>13</v>
      </c>
      <c r="L5013" s="4" t="s">
        <v>13</v>
      </c>
      <c r="M5013" s="4" t="s">
        <v>13</v>
      </c>
      <c r="N5013" s="4" t="s">
        <v>13</v>
      </c>
      <c r="O5013" s="4" t="s">
        <v>8</v>
      </c>
    </row>
    <row r="5014" spans="1:19">
      <c r="A5014" t="n">
        <v>45253</v>
      </c>
      <c r="B5014" s="9" t="n">
        <v>50</v>
      </c>
      <c r="C5014" s="7" t="n">
        <v>0</v>
      </c>
      <c r="D5014" s="7" t="n">
        <v>4198</v>
      </c>
      <c r="E5014" s="7" t="n">
        <v>0.600000023841858</v>
      </c>
      <c r="F5014" s="7" t="n">
        <v>0</v>
      </c>
      <c r="G5014" s="7" t="n">
        <v>0</v>
      </c>
      <c r="H5014" s="7" t="n">
        <v>-1065353216</v>
      </c>
      <c r="I5014" s="7" t="n">
        <v>0</v>
      </c>
      <c r="J5014" s="7" t="n">
        <v>65533</v>
      </c>
      <c r="K5014" s="7" t="n">
        <v>0</v>
      </c>
      <c r="L5014" s="7" t="n">
        <v>0</v>
      </c>
      <c r="M5014" s="7" t="n">
        <v>0</v>
      </c>
      <c r="N5014" s="7" t="n">
        <v>0</v>
      </c>
      <c r="O5014" s="7" t="s">
        <v>14</v>
      </c>
    </row>
    <row r="5015" spans="1:19">
      <c r="A5015" t="s">
        <v>4</v>
      </c>
      <c r="B5015" s="4" t="s">
        <v>5</v>
      </c>
      <c r="C5015" s="4" t="s">
        <v>7</v>
      </c>
      <c r="D5015" s="4" t="s">
        <v>11</v>
      </c>
      <c r="E5015" s="4" t="s">
        <v>12</v>
      </c>
      <c r="F5015" s="4" t="s">
        <v>11</v>
      </c>
      <c r="G5015" s="4" t="s">
        <v>13</v>
      </c>
      <c r="H5015" s="4" t="s">
        <v>13</v>
      </c>
      <c r="I5015" s="4" t="s">
        <v>11</v>
      </c>
      <c r="J5015" s="4" t="s">
        <v>11</v>
      </c>
      <c r="K5015" s="4" t="s">
        <v>13</v>
      </c>
      <c r="L5015" s="4" t="s">
        <v>13</v>
      </c>
      <c r="M5015" s="4" t="s">
        <v>13</v>
      </c>
      <c r="N5015" s="4" t="s">
        <v>13</v>
      </c>
      <c r="O5015" s="4" t="s">
        <v>8</v>
      </c>
    </row>
    <row r="5016" spans="1:19">
      <c r="A5016" t="n">
        <v>45292</v>
      </c>
      <c r="B5016" s="9" t="n">
        <v>50</v>
      </c>
      <c r="C5016" s="7" t="n">
        <v>0</v>
      </c>
      <c r="D5016" s="7" t="n">
        <v>4341</v>
      </c>
      <c r="E5016" s="7" t="n">
        <v>0.800000011920929</v>
      </c>
      <c r="F5016" s="7" t="n">
        <v>0</v>
      </c>
      <c r="G5016" s="7" t="n">
        <v>0</v>
      </c>
      <c r="H5016" s="7" t="n">
        <v>-1082130432</v>
      </c>
      <c r="I5016" s="7" t="n">
        <v>0</v>
      </c>
      <c r="J5016" s="7" t="n">
        <v>65533</v>
      </c>
      <c r="K5016" s="7" t="n">
        <v>0</v>
      </c>
      <c r="L5016" s="7" t="n">
        <v>0</v>
      </c>
      <c r="M5016" s="7" t="n">
        <v>0</v>
      </c>
      <c r="N5016" s="7" t="n">
        <v>0</v>
      </c>
      <c r="O5016" s="7" t="s">
        <v>14</v>
      </c>
    </row>
    <row r="5017" spans="1:19">
      <c r="A5017" t="s">
        <v>4</v>
      </c>
      <c r="B5017" s="4" t="s">
        <v>5</v>
      </c>
      <c r="C5017" s="4" t="s">
        <v>7</v>
      </c>
      <c r="D5017" s="4" t="s">
        <v>13</v>
      </c>
      <c r="E5017" s="4" t="s">
        <v>13</v>
      </c>
      <c r="F5017" s="4" t="s">
        <v>13</v>
      </c>
    </row>
    <row r="5018" spans="1:19">
      <c r="A5018" t="n">
        <v>45331</v>
      </c>
      <c r="B5018" s="9" t="n">
        <v>50</v>
      </c>
      <c r="C5018" s="7" t="n">
        <v>255</v>
      </c>
      <c r="D5018" s="7" t="n">
        <v>1050253722</v>
      </c>
      <c r="E5018" s="7" t="n">
        <v>1065353216</v>
      </c>
      <c r="F5018" s="7" t="n">
        <v>1045220557</v>
      </c>
    </row>
    <row r="5019" spans="1:19">
      <c r="A5019" t="s">
        <v>4</v>
      </c>
      <c r="B5019" s="4" t="s">
        <v>5</v>
      </c>
      <c r="C5019" s="4" t="s">
        <v>7</v>
      </c>
      <c r="D5019" s="4" t="s">
        <v>12</v>
      </c>
      <c r="E5019" s="4" t="s">
        <v>12</v>
      </c>
      <c r="F5019" s="4" t="s">
        <v>12</v>
      </c>
    </row>
    <row r="5020" spans="1:19">
      <c r="A5020" t="n">
        <v>45345</v>
      </c>
      <c r="B5020" s="38" t="n">
        <v>45</v>
      </c>
      <c r="C5020" s="7" t="n">
        <v>9</v>
      </c>
      <c r="D5020" s="7" t="n">
        <v>0.0799999982118607</v>
      </c>
      <c r="E5020" s="7" t="n">
        <v>0.0799999982118607</v>
      </c>
      <c r="F5020" s="7" t="n">
        <v>0.200000002980232</v>
      </c>
    </row>
    <row r="5021" spans="1:19">
      <c r="A5021" t="s">
        <v>4</v>
      </c>
      <c r="B5021" s="4" t="s">
        <v>5</v>
      </c>
      <c r="C5021" s="4" t="s">
        <v>11</v>
      </c>
      <c r="D5021" s="4" t="s">
        <v>7</v>
      </c>
      <c r="E5021" s="4" t="s">
        <v>8</v>
      </c>
      <c r="F5021" s="4" t="s">
        <v>12</v>
      </c>
      <c r="G5021" s="4" t="s">
        <v>12</v>
      </c>
      <c r="H5021" s="4" t="s">
        <v>12</v>
      </c>
    </row>
    <row r="5022" spans="1:19">
      <c r="A5022" t="n">
        <v>45359</v>
      </c>
      <c r="B5022" s="29" t="n">
        <v>48</v>
      </c>
      <c r="C5022" s="7" t="n">
        <v>1664</v>
      </c>
      <c r="D5022" s="7" t="n">
        <v>0</v>
      </c>
      <c r="E5022" s="7" t="s">
        <v>293</v>
      </c>
      <c r="F5022" s="7" t="n">
        <v>0.100000001490116</v>
      </c>
      <c r="G5022" s="7" t="n">
        <v>1</v>
      </c>
      <c r="H5022" s="7" t="n">
        <v>0</v>
      </c>
    </row>
    <row r="5023" spans="1:19">
      <c r="A5023" t="s">
        <v>4</v>
      </c>
      <c r="B5023" s="4" t="s">
        <v>5</v>
      </c>
      <c r="C5023" s="4" t="s">
        <v>7</v>
      </c>
      <c r="D5023" s="4" t="s">
        <v>11</v>
      </c>
      <c r="E5023" s="4" t="s">
        <v>11</v>
      </c>
      <c r="F5023" s="4" t="s">
        <v>11</v>
      </c>
      <c r="G5023" s="4" t="s">
        <v>11</v>
      </c>
      <c r="H5023" s="4" t="s">
        <v>11</v>
      </c>
      <c r="I5023" s="4" t="s">
        <v>8</v>
      </c>
      <c r="J5023" s="4" t="s">
        <v>12</v>
      </c>
      <c r="K5023" s="4" t="s">
        <v>12</v>
      </c>
      <c r="L5023" s="4" t="s">
        <v>12</v>
      </c>
      <c r="M5023" s="4" t="s">
        <v>13</v>
      </c>
      <c r="N5023" s="4" t="s">
        <v>13</v>
      </c>
      <c r="O5023" s="4" t="s">
        <v>12</v>
      </c>
      <c r="P5023" s="4" t="s">
        <v>12</v>
      </c>
      <c r="Q5023" s="4" t="s">
        <v>12</v>
      </c>
      <c r="R5023" s="4" t="s">
        <v>12</v>
      </c>
      <c r="S5023" s="4" t="s">
        <v>7</v>
      </c>
    </row>
    <row r="5024" spans="1:19">
      <c r="A5024" t="n">
        <v>45386</v>
      </c>
      <c r="B5024" s="26" t="n">
        <v>39</v>
      </c>
      <c r="C5024" s="7" t="n">
        <v>12</v>
      </c>
      <c r="D5024" s="7" t="n">
        <v>65533</v>
      </c>
      <c r="E5024" s="7" t="n">
        <v>204</v>
      </c>
      <c r="F5024" s="7" t="n">
        <v>0</v>
      </c>
      <c r="G5024" s="7" t="n">
        <v>82</v>
      </c>
      <c r="H5024" s="7" t="n">
        <v>12</v>
      </c>
      <c r="I5024" s="7" t="s">
        <v>14</v>
      </c>
      <c r="J5024" s="7" t="n">
        <v>0.899999976158142</v>
      </c>
      <c r="K5024" s="7" t="n">
        <v>0.300000011920929</v>
      </c>
      <c r="L5024" s="7" t="n">
        <v>0</v>
      </c>
      <c r="M5024" s="7" t="n">
        <v>0</v>
      </c>
      <c r="N5024" s="7" t="n">
        <v>0</v>
      </c>
      <c r="O5024" s="7" t="n">
        <v>60</v>
      </c>
      <c r="P5024" s="7" t="n">
        <v>1.5</v>
      </c>
      <c r="Q5024" s="7" t="n">
        <v>1.5</v>
      </c>
      <c r="R5024" s="7" t="n">
        <v>1.5</v>
      </c>
      <c r="S5024" s="7" t="n">
        <v>255</v>
      </c>
    </row>
    <row r="5025" spans="1:19">
      <c r="A5025" t="s">
        <v>4</v>
      </c>
      <c r="B5025" s="4" t="s">
        <v>5</v>
      </c>
      <c r="C5025" s="4" t="s">
        <v>11</v>
      </c>
    </row>
    <row r="5026" spans="1:19">
      <c r="A5026" t="n">
        <v>45436</v>
      </c>
      <c r="B5026" s="25" t="n">
        <v>16</v>
      </c>
      <c r="C5026" s="7" t="n">
        <v>400</v>
      </c>
    </row>
    <row r="5027" spans="1:19">
      <c r="A5027" t="s">
        <v>4</v>
      </c>
      <c r="B5027" s="4" t="s">
        <v>5</v>
      </c>
      <c r="C5027" s="4" t="s">
        <v>7</v>
      </c>
      <c r="D5027" s="4" t="s">
        <v>11</v>
      </c>
      <c r="E5027" s="4" t="s">
        <v>12</v>
      </c>
      <c r="F5027" s="4" t="s">
        <v>11</v>
      </c>
      <c r="G5027" s="4" t="s">
        <v>13</v>
      </c>
      <c r="H5027" s="4" t="s">
        <v>13</v>
      </c>
      <c r="I5027" s="4" t="s">
        <v>11</v>
      </c>
      <c r="J5027" s="4" t="s">
        <v>11</v>
      </c>
      <c r="K5027" s="4" t="s">
        <v>13</v>
      </c>
      <c r="L5027" s="4" t="s">
        <v>13</v>
      </c>
      <c r="M5027" s="4" t="s">
        <v>13</v>
      </c>
      <c r="N5027" s="4" t="s">
        <v>13</v>
      </c>
      <c r="O5027" s="4" t="s">
        <v>8</v>
      </c>
    </row>
    <row r="5028" spans="1:19">
      <c r="A5028" t="n">
        <v>45439</v>
      </c>
      <c r="B5028" s="9" t="n">
        <v>50</v>
      </c>
      <c r="C5028" s="7" t="n">
        <v>0</v>
      </c>
      <c r="D5028" s="7" t="n">
        <v>4020</v>
      </c>
      <c r="E5028" s="7" t="n">
        <v>0.800000011920929</v>
      </c>
      <c r="F5028" s="7" t="n">
        <v>0</v>
      </c>
      <c r="G5028" s="7" t="n">
        <v>0</v>
      </c>
      <c r="H5028" s="7" t="n">
        <v>-1082130432</v>
      </c>
      <c r="I5028" s="7" t="n">
        <v>0</v>
      </c>
      <c r="J5028" s="7" t="n">
        <v>65533</v>
      </c>
      <c r="K5028" s="7" t="n">
        <v>0</v>
      </c>
      <c r="L5028" s="7" t="n">
        <v>0</v>
      </c>
      <c r="M5028" s="7" t="n">
        <v>0</v>
      </c>
      <c r="N5028" s="7" t="n">
        <v>0</v>
      </c>
      <c r="O5028" s="7" t="s">
        <v>14</v>
      </c>
    </row>
    <row r="5029" spans="1:19">
      <c r="A5029" t="s">
        <v>4</v>
      </c>
      <c r="B5029" s="4" t="s">
        <v>5</v>
      </c>
      <c r="C5029" s="4" t="s">
        <v>7</v>
      </c>
      <c r="D5029" s="4" t="s">
        <v>11</v>
      </c>
      <c r="E5029" s="4" t="s">
        <v>12</v>
      </c>
      <c r="F5029" s="4" t="s">
        <v>11</v>
      </c>
      <c r="G5029" s="4" t="s">
        <v>13</v>
      </c>
      <c r="H5029" s="4" t="s">
        <v>13</v>
      </c>
      <c r="I5029" s="4" t="s">
        <v>11</v>
      </c>
      <c r="J5029" s="4" t="s">
        <v>11</v>
      </c>
      <c r="K5029" s="4" t="s">
        <v>13</v>
      </c>
      <c r="L5029" s="4" t="s">
        <v>13</v>
      </c>
      <c r="M5029" s="4" t="s">
        <v>13</v>
      </c>
      <c r="N5029" s="4" t="s">
        <v>13</v>
      </c>
      <c r="O5029" s="4" t="s">
        <v>8</v>
      </c>
    </row>
    <row r="5030" spans="1:19">
      <c r="A5030" t="n">
        <v>45478</v>
      </c>
      <c r="B5030" s="9" t="n">
        <v>50</v>
      </c>
      <c r="C5030" s="7" t="n">
        <v>0</v>
      </c>
      <c r="D5030" s="7" t="n">
        <v>4416</v>
      </c>
      <c r="E5030" s="7" t="n">
        <v>0.699999988079071</v>
      </c>
      <c r="F5030" s="7" t="n">
        <v>0</v>
      </c>
      <c r="G5030" s="7" t="n">
        <v>0</v>
      </c>
      <c r="H5030" s="7" t="n">
        <v>0</v>
      </c>
      <c r="I5030" s="7" t="n">
        <v>0</v>
      </c>
      <c r="J5030" s="7" t="n">
        <v>65533</v>
      </c>
      <c r="K5030" s="7" t="n">
        <v>0</v>
      </c>
      <c r="L5030" s="7" t="n">
        <v>0</v>
      </c>
      <c r="M5030" s="7" t="n">
        <v>0</v>
      </c>
      <c r="N5030" s="7" t="n">
        <v>0</v>
      </c>
      <c r="O5030" s="7" t="s">
        <v>14</v>
      </c>
    </row>
    <row r="5031" spans="1:19">
      <c r="A5031" t="s">
        <v>4</v>
      </c>
      <c r="B5031" s="4" t="s">
        <v>5</v>
      </c>
      <c r="C5031" s="4" t="s">
        <v>7</v>
      </c>
      <c r="D5031" s="4" t="s">
        <v>11</v>
      </c>
      <c r="E5031" s="4" t="s">
        <v>12</v>
      </c>
      <c r="F5031" s="4" t="s">
        <v>11</v>
      </c>
      <c r="G5031" s="4" t="s">
        <v>13</v>
      </c>
      <c r="H5031" s="4" t="s">
        <v>13</v>
      </c>
      <c r="I5031" s="4" t="s">
        <v>11</v>
      </c>
      <c r="J5031" s="4" t="s">
        <v>11</v>
      </c>
      <c r="K5031" s="4" t="s">
        <v>13</v>
      </c>
      <c r="L5031" s="4" t="s">
        <v>13</v>
      </c>
      <c r="M5031" s="4" t="s">
        <v>13</v>
      </c>
      <c r="N5031" s="4" t="s">
        <v>13</v>
      </c>
      <c r="O5031" s="4" t="s">
        <v>8</v>
      </c>
    </row>
    <row r="5032" spans="1:19">
      <c r="A5032" t="n">
        <v>45517</v>
      </c>
      <c r="B5032" s="9" t="n">
        <v>50</v>
      </c>
      <c r="C5032" s="7" t="n">
        <v>0</v>
      </c>
      <c r="D5032" s="7" t="n">
        <v>4198</v>
      </c>
      <c r="E5032" s="7" t="n">
        <v>0.600000023841858</v>
      </c>
      <c r="F5032" s="7" t="n">
        <v>0</v>
      </c>
      <c r="G5032" s="7" t="n">
        <v>0</v>
      </c>
      <c r="H5032" s="7" t="n">
        <v>0</v>
      </c>
      <c r="I5032" s="7" t="n">
        <v>0</v>
      </c>
      <c r="J5032" s="7" t="n">
        <v>65533</v>
      </c>
      <c r="K5032" s="7" t="n">
        <v>0</v>
      </c>
      <c r="L5032" s="7" t="n">
        <v>0</v>
      </c>
      <c r="M5032" s="7" t="n">
        <v>0</v>
      </c>
      <c r="N5032" s="7" t="n">
        <v>0</v>
      </c>
      <c r="O5032" s="7" t="s">
        <v>14</v>
      </c>
    </row>
    <row r="5033" spans="1:19">
      <c r="A5033" t="s">
        <v>4</v>
      </c>
      <c r="B5033" s="4" t="s">
        <v>5</v>
      </c>
      <c r="C5033" s="4" t="s">
        <v>7</v>
      </c>
      <c r="D5033" s="4" t="s">
        <v>11</v>
      </c>
      <c r="E5033" s="4" t="s">
        <v>12</v>
      </c>
      <c r="F5033" s="4" t="s">
        <v>11</v>
      </c>
      <c r="G5033" s="4" t="s">
        <v>13</v>
      </c>
      <c r="H5033" s="4" t="s">
        <v>13</v>
      </c>
      <c r="I5033" s="4" t="s">
        <v>11</v>
      </c>
      <c r="J5033" s="4" t="s">
        <v>11</v>
      </c>
      <c r="K5033" s="4" t="s">
        <v>13</v>
      </c>
      <c r="L5033" s="4" t="s">
        <v>13</v>
      </c>
      <c r="M5033" s="4" t="s">
        <v>13</v>
      </c>
      <c r="N5033" s="4" t="s">
        <v>13</v>
      </c>
      <c r="O5033" s="4" t="s">
        <v>8</v>
      </c>
    </row>
    <row r="5034" spans="1:19">
      <c r="A5034" t="n">
        <v>45556</v>
      </c>
      <c r="B5034" s="9" t="n">
        <v>50</v>
      </c>
      <c r="C5034" s="7" t="n">
        <v>0</v>
      </c>
      <c r="D5034" s="7" t="n">
        <v>4341</v>
      </c>
      <c r="E5034" s="7" t="n">
        <v>0.800000011920929</v>
      </c>
      <c r="F5034" s="7" t="n">
        <v>0</v>
      </c>
      <c r="G5034" s="7" t="n">
        <v>0</v>
      </c>
      <c r="H5034" s="7" t="n">
        <v>1065353216</v>
      </c>
      <c r="I5034" s="7" t="n">
        <v>0</v>
      </c>
      <c r="J5034" s="7" t="n">
        <v>65533</v>
      </c>
      <c r="K5034" s="7" t="n">
        <v>0</v>
      </c>
      <c r="L5034" s="7" t="n">
        <v>0</v>
      </c>
      <c r="M5034" s="7" t="n">
        <v>0</v>
      </c>
      <c r="N5034" s="7" t="n">
        <v>0</v>
      </c>
      <c r="O5034" s="7" t="s">
        <v>14</v>
      </c>
    </row>
    <row r="5035" spans="1:19">
      <c r="A5035" t="s">
        <v>4</v>
      </c>
      <c r="B5035" s="4" t="s">
        <v>5</v>
      </c>
      <c r="C5035" s="4" t="s">
        <v>7</v>
      </c>
      <c r="D5035" s="4" t="s">
        <v>13</v>
      </c>
      <c r="E5035" s="4" t="s">
        <v>13</v>
      </c>
      <c r="F5035" s="4" t="s">
        <v>13</v>
      </c>
    </row>
    <row r="5036" spans="1:19">
      <c r="A5036" t="n">
        <v>45595</v>
      </c>
      <c r="B5036" s="9" t="n">
        <v>50</v>
      </c>
      <c r="C5036" s="7" t="n">
        <v>255</v>
      </c>
      <c r="D5036" s="7" t="n">
        <v>1050253722</v>
      </c>
      <c r="E5036" s="7" t="n">
        <v>1065353216</v>
      </c>
      <c r="F5036" s="7" t="n">
        <v>1045220557</v>
      </c>
    </row>
    <row r="5037" spans="1:19">
      <c r="A5037" t="s">
        <v>4</v>
      </c>
      <c r="B5037" s="4" t="s">
        <v>5</v>
      </c>
      <c r="C5037" s="4" t="s">
        <v>7</v>
      </c>
      <c r="D5037" s="4" t="s">
        <v>12</v>
      </c>
      <c r="E5037" s="4" t="s">
        <v>12</v>
      </c>
      <c r="F5037" s="4" t="s">
        <v>12</v>
      </c>
    </row>
    <row r="5038" spans="1:19">
      <c r="A5038" t="n">
        <v>45609</v>
      </c>
      <c r="B5038" s="38" t="n">
        <v>45</v>
      </c>
      <c r="C5038" s="7" t="n">
        <v>9</v>
      </c>
      <c r="D5038" s="7" t="n">
        <v>0.0799999982118607</v>
      </c>
      <c r="E5038" s="7" t="n">
        <v>0.0799999982118607</v>
      </c>
      <c r="F5038" s="7" t="n">
        <v>0.200000002980232</v>
      </c>
    </row>
    <row r="5039" spans="1:19">
      <c r="A5039" t="s">
        <v>4</v>
      </c>
      <c r="B5039" s="4" t="s">
        <v>5</v>
      </c>
      <c r="C5039" s="4" t="s">
        <v>11</v>
      </c>
      <c r="D5039" s="4" t="s">
        <v>7</v>
      </c>
      <c r="E5039" s="4" t="s">
        <v>8</v>
      </c>
      <c r="F5039" s="4" t="s">
        <v>12</v>
      </c>
      <c r="G5039" s="4" t="s">
        <v>12</v>
      </c>
      <c r="H5039" s="4" t="s">
        <v>12</v>
      </c>
    </row>
    <row r="5040" spans="1:19">
      <c r="A5040" t="n">
        <v>45623</v>
      </c>
      <c r="B5040" s="29" t="n">
        <v>48</v>
      </c>
      <c r="C5040" s="7" t="n">
        <v>1664</v>
      </c>
      <c r="D5040" s="7" t="n">
        <v>0</v>
      </c>
      <c r="E5040" s="7" t="s">
        <v>292</v>
      </c>
      <c r="F5040" s="7" t="n">
        <v>0.100000001490116</v>
      </c>
      <c r="G5040" s="7" t="n">
        <v>1.5</v>
      </c>
      <c r="H5040" s="7" t="n">
        <v>0</v>
      </c>
    </row>
    <row r="5041" spans="1:15">
      <c r="A5041" t="s">
        <v>4</v>
      </c>
      <c r="B5041" s="4" t="s">
        <v>5</v>
      </c>
      <c r="C5041" s="4" t="s">
        <v>7</v>
      </c>
      <c r="D5041" s="4" t="s">
        <v>11</v>
      </c>
      <c r="E5041" s="4" t="s">
        <v>11</v>
      </c>
      <c r="F5041" s="4" t="s">
        <v>11</v>
      </c>
      <c r="G5041" s="4" t="s">
        <v>11</v>
      </c>
      <c r="H5041" s="4" t="s">
        <v>11</v>
      </c>
      <c r="I5041" s="4" t="s">
        <v>8</v>
      </c>
      <c r="J5041" s="4" t="s">
        <v>12</v>
      </c>
      <c r="K5041" s="4" t="s">
        <v>12</v>
      </c>
      <c r="L5041" s="4" t="s">
        <v>12</v>
      </c>
      <c r="M5041" s="4" t="s">
        <v>13</v>
      </c>
      <c r="N5041" s="4" t="s">
        <v>13</v>
      </c>
      <c r="O5041" s="4" t="s">
        <v>12</v>
      </c>
      <c r="P5041" s="4" t="s">
        <v>12</v>
      </c>
      <c r="Q5041" s="4" t="s">
        <v>12</v>
      </c>
      <c r="R5041" s="4" t="s">
        <v>12</v>
      </c>
      <c r="S5041" s="4" t="s">
        <v>7</v>
      </c>
    </row>
    <row r="5042" spans="1:15">
      <c r="A5042" t="n">
        <v>45650</v>
      </c>
      <c r="B5042" s="26" t="n">
        <v>39</v>
      </c>
      <c r="C5042" s="7" t="n">
        <v>12</v>
      </c>
      <c r="D5042" s="7" t="n">
        <v>65533</v>
      </c>
      <c r="E5042" s="7" t="n">
        <v>204</v>
      </c>
      <c r="F5042" s="7" t="n">
        <v>0</v>
      </c>
      <c r="G5042" s="7" t="n">
        <v>82</v>
      </c>
      <c r="H5042" s="7" t="n">
        <v>12</v>
      </c>
      <c r="I5042" s="7" t="s">
        <v>14</v>
      </c>
      <c r="J5042" s="7" t="n">
        <v>-1.29999995231628</v>
      </c>
      <c r="K5042" s="7" t="n">
        <v>1</v>
      </c>
      <c r="L5042" s="7" t="n">
        <v>0</v>
      </c>
      <c r="M5042" s="7" t="n">
        <v>0</v>
      </c>
      <c r="N5042" s="7" t="n">
        <v>0</v>
      </c>
      <c r="O5042" s="7" t="n">
        <v>-90</v>
      </c>
      <c r="P5042" s="7" t="n">
        <v>2</v>
      </c>
      <c r="Q5042" s="7" t="n">
        <v>2</v>
      </c>
      <c r="R5042" s="7" t="n">
        <v>2</v>
      </c>
      <c r="S5042" s="7" t="n">
        <v>255</v>
      </c>
    </row>
    <row r="5043" spans="1:15">
      <c r="A5043" t="s">
        <v>4</v>
      </c>
      <c r="B5043" s="4" t="s">
        <v>5</v>
      </c>
      <c r="C5043" s="4" t="s">
        <v>11</v>
      </c>
    </row>
    <row r="5044" spans="1:15">
      <c r="A5044" t="n">
        <v>45700</v>
      </c>
      <c r="B5044" s="25" t="n">
        <v>16</v>
      </c>
      <c r="C5044" s="7" t="n">
        <v>1000</v>
      </c>
    </row>
    <row r="5045" spans="1:15">
      <c r="A5045" t="s">
        <v>4</v>
      </c>
      <c r="B5045" s="4" t="s">
        <v>5</v>
      </c>
      <c r="C5045" s="4" t="s">
        <v>7</v>
      </c>
      <c r="D5045" s="4" t="s">
        <v>11</v>
      </c>
      <c r="E5045" s="4" t="s">
        <v>8</v>
      </c>
    </row>
    <row r="5046" spans="1:15">
      <c r="A5046" t="n">
        <v>45703</v>
      </c>
      <c r="B5046" s="30" t="n">
        <v>51</v>
      </c>
      <c r="C5046" s="7" t="n">
        <v>4</v>
      </c>
      <c r="D5046" s="7" t="n">
        <v>82</v>
      </c>
      <c r="E5046" s="7" t="s">
        <v>337</v>
      </c>
    </row>
    <row r="5047" spans="1:15">
      <c r="A5047" t="s">
        <v>4</v>
      </c>
      <c r="B5047" s="4" t="s">
        <v>5</v>
      </c>
      <c r="C5047" s="4" t="s">
        <v>11</v>
      </c>
    </row>
    <row r="5048" spans="1:15">
      <c r="A5048" t="n">
        <v>45717</v>
      </c>
      <c r="B5048" s="25" t="n">
        <v>16</v>
      </c>
      <c r="C5048" s="7" t="n">
        <v>0</v>
      </c>
    </row>
    <row r="5049" spans="1:15">
      <c r="A5049" t="s">
        <v>4</v>
      </c>
      <c r="B5049" s="4" t="s">
        <v>5</v>
      </c>
      <c r="C5049" s="4" t="s">
        <v>11</v>
      </c>
      <c r="D5049" s="4" t="s">
        <v>7</v>
      </c>
      <c r="E5049" s="4" t="s">
        <v>13</v>
      </c>
      <c r="F5049" s="4" t="s">
        <v>185</v>
      </c>
      <c r="G5049" s="4" t="s">
        <v>7</v>
      </c>
      <c r="H5049" s="4" t="s">
        <v>7</v>
      </c>
      <c r="I5049" s="4" t="s">
        <v>7</v>
      </c>
    </row>
    <row r="5050" spans="1:15">
      <c r="A5050" t="n">
        <v>45720</v>
      </c>
      <c r="B5050" s="44" t="n">
        <v>26</v>
      </c>
      <c r="C5050" s="7" t="n">
        <v>82</v>
      </c>
      <c r="D5050" s="7" t="n">
        <v>17</v>
      </c>
      <c r="E5050" s="7" t="n">
        <v>24315</v>
      </c>
      <c r="F5050" s="7" t="s">
        <v>351</v>
      </c>
      <c r="G5050" s="7" t="n">
        <v>8</v>
      </c>
      <c r="H5050" s="7" t="n">
        <v>2</v>
      </c>
      <c r="I5050" s="7" t="n">
        <v>0</v>
      </c>
    </row>
    <row r="5051" spans="1:15">
      <c r="A5051" t="s">
        <v>4</v>
      </c>
      <c r="B5051" s="4" t="s">
        <v>5</v>
      </c>
      <c r="C5051" s="4" t="s">
        <v>11</v>
      </c>
    </row>
    <row r="5052" spans="1:15">
      <c r="A5052" t="n">
        <v>45753</v>
      </c>
      <c r="B5052" s="25" t="n">
        <v>16</v>
      </c>
      <c r="C5052" s="7" t="n">
        <v>1000</v>
      </c>
    </row>
    <row r="5053" spans="1:15">
      <c r="A5053" t="s">
        <v>4</v>
      </c>
      <c r="B5053" s="4" t="s">
        <v>5</v>
      </c>
      <c r="C5053" s="4" t="s">
        <v>7</v>
      </c>
      <c r="D5053" s="4" t="s">
        <v>12</v>
      </c>
      <c r="E5053" s="4" t="s">
        <v>12</v>
      </c>
      <c r="F5053" s="4" t="s">
        <v>12</v>
      </c>
    </row>
    <row r="5054" spans="1:15">
      <c r="A5054" t="n">
        <v>45756</v>
      </c>
      <c r="B5054" s="38" t="n">
        <v>45</v>
      </c>
      <c r="C5054" s="7" t="n">
        <v>9</v>
      </c>
      <c r="D5054" s="7" t="n">
        <v>0.100000001490116</v>
      </c>
      <c r="E5054" s="7" t="n">
        <v>0.100000001490116</v>
      </c>
      <c r="F5054" s="7" t="n">
        <v>0.300000011920929</v>
      </c>
    </row>
    <row r="5055" spans="1:15">
      <c r="A5055" t="s">
        <v>4</v>
      </c>
      <c r="B5055" s="4" t="s">
        <v>5</v>
      </c>
      <c r="C5055" s="4" t="s">
        <v>7</v>
      </c>
      <c r="D5055" s="4" t="s">
        <v>11</v>
      </c>
      <c r="E5055" s="4" t="s">
        <v>8</v>
      </c>
      <c r="F5055" s="4" t="s">
        <v>8</v>
      </c>
      <c r="G5055" s="4" t="s">
        <v>8</v>
      </c>
      <c r="H5055" s="4" t="s">
        <v>8</v>
      </c>
    </row>
    <row r="5056" spans="1:15">
      <c r="A5056" t="n">
        <v>45770</v>
      </c>
      <c r="B5056" s="30" t="n">
        <v>51</v>
      </c>
      <c r="C5056" s="7" t="n">
        <v>3</v>
      </c>
      <c r="D5056" s="7" t="n">
        <v>82</v>
      </c>
      <c r="E5056" s="7" t="s">
        <v>120</v>
      </c>
      <c r="F5056" s="7" t="s">
        <v>14</v>
      </c>
      <c r="G5056" s="7" t="s">
        <v>122</v>
      </c>
      <c r="H5056" s="7" t="s">
        <v>123</v>
      </c>
    </row>
    <row r="5057" spans="1:19">
      <c r="A5057" t="s">
        <v>4</v>
      </c>
      <c r="B5057" s="4" t="s">
        <v>5</v>
      </c>
      <c r="C5057" s="4" t="s">
        <v>11</v>
      </c>
    </row>
    <row r="5058" spans="1:19">
      <c r="A5058" t="n">
        <v>45782</v>
      </c>
      <c r="B5058" s="25" t="n">
        <v>16</v>
      </c>
      <c r="C5058" s="7" t="n">
        <v>1000</v>
      </c>
    </row>
    <row r="5059" spans="1:19">
      <c r="A5059" t="s">
        <v>4</v>
      </c>
      <c r="B5059" s="4" t="s">
        <v>5</v>
      </c>
      <c r="C5059" s="4" t="s">
        <v>11</v>
      </c>
      <c r="D5059" s="4" t="s">
        <v>7</v>
      </c>
    </row>
    <row r="5060" spans="1:19">
      <c r="A5060" t="n">
        <v>45785</v>
      </c>
      <c r="B5060" s="48" t="n">
        <v>89</v>
      </c>
      <c r="C5060" s="7" t="n">
        <v>65533</v>
      </c>
      <c r="D5060" s="7" t="n">
        <v>0</v>
      </c>
    </row>
    <row r="5061" spans="1:19">
      <c r="A5061" t="s">
        <v>4</v>
      </c>
      <c r="B5061" s="4" t="s">
        <v>5</v>
      </c>
      <c r="C5061" s="4" t="s">
        <v>11</v>
      </c>
      <c r="D5061" s="4" t="s">
        <v>7</v>
      </c>
    </row>
    <row r="5062" spans="1:19">
      <c r="A5062" t="n">
        <v>45789</v>
      </c>
      <c r="B5062" s="48" t="n">
        <v>89</v>
      </c>
      <c r="C5062" s="7" t="n">
        <v>65533</v>
      </c>
      <c r="D5062" s="7" t="n">
        <v>1</v>
      </c>
    </row>
    <row r="5063" spans="1:19">
      <c r="A5063" t="s">
        <v>4</v>
      </c>
      <c r="B5063" s="4" t="s">
        <v>5</v>
      </c>
      <c r="C5063" s="4" t="s">
        <v>7</v>
      </c>
      <c r="D5063" s="4" t="s">
        <v>11</v>
      </c>
      <c r="E5063" s="4" t="s">
        <v>12</v>
      </c>
    </row>
    <row r="5064" spans="1:19">
      <c r="A5064" t="n">
        <v>45793</v>
      </c>
      <c r="B5064" s="18" t="n">
        <v>58</v>
      </c>
      <c r="C5064" s="7" t="n">
        <v>101</v>
      </c>
      <c r="D5064" s="7" t="n">
        <v>300</v>
      </c>
      <c r="E5064" s="7" t="n">
        <v>1</v>
      </c>
    </row>
    <row r="5065" spans="1:19">
      <c r="A5065" t="s">
        <v>4</v>
      </c>
      <c r="B5065" s="4" t="s">
        <v>5</v>
      </c>
      <c r="C5065" s="4" t="s">
        <v>7</v>
      </c>
      <c r="D5065" s="4" t="s">
        <v>11</v>
      </c>
    </row>
    <row r="5066" spans="1:19">
      <c r="A5066" t="n">
        <v>45801</v>
      </c>
      <c r="B5066" s="18" t="n">
        <v>58</v>
      </c>
      <c r="C5066" s="7" t="n">
        <v>254</v>
      </c>
      <c r="D5066" s="7" t="n">
        <v>0</v>
      </c>
    </row>
    <row r="5067" spans="1:19">
      <c r="A5067" t="s">
        <v>4</v>
      </c>
      <c r="B5067" s="4" t="s">
        <v>5</v>
      </c>
      <c r="C5067" s="4" t="s">
        <v>7</v>
      </c>
      <c r="D5067" s="4" t="s">
        <v>7</v>
      </c>
      <c r="E5067" s="4" t="s">
        <v>12</v>
      </c>
      <c r="F5067" s="4" t="s">
        <v>12</v>
      </c>
      <c r="G5067" s="4" t="s">
        <v>12</v>
      </c>
      <c r="H5067" s="4" t="s">
        <v>11</v>
      </c>
    </row>
    <row r="5068" spans="1:19">
      <c r="A5068" t="n">
        <v>45805</v>
      </c>
      <c r="B5068" s="38" t="n">
        <v>45</v>
      </c>
      <c r="C5068" s="7" t="n">
        <v>2</v>
      </c>
      <c r="D5068" s="7" t="n">
        <v>3</v>
      </c>
      <c r="E5068" s="7" t="n">
        <v>4.57000017166138</v>
      </c>
      <c r="F5068" s="7" t="n">
        <v>3.76999998092651</v>
      </c>
      <c r="G5068" s="7" t="n">
        <v>61.7400016784668</v>
      </c>
      <c r="H5068" s="7" t="n">
        <v>0</v>
      </c>
    </row>
    <row r="5069" spans="1:19">
      <c r="A5069" t="s">
        <v>4</v>
      </c>
      <c r="B5069" s="4" t="s">
        <v>5</v>
      </c>
      <c r="C5069" s="4" t="s">
        <v>7</v>
      </c>
      <c r="D5069" s="4" t="s">
        <v>7</v>
      </c>
      <c r="E5069" s="4" t="s">
        <v>12</v>
      </c>
      <c r="F5069" s="4" t="s">
        <v>12</v>
      </c>
      <c r="G5069" s="4" t="s">
        <v>12</v>
      </c>
      <c r="H5069" s="4" t="s">
        <v>11</v>
      </c>
      <c r="I5069" s="4" t="s">
        <v>7</v>
      </c>
    </row>
    <row r="5070" spans="1:19">
      <c r="A5070" t="n">
        <v>45822</v>
      </c>
      <c r="B5070" s="38" t="n">
        <v>45</v>
      </c>
      <c r="C5070" s="7" t="n">
        <v>4</v>
      </c>
      <c r="D5070" s="7" t="n">
        <v>3</v>
      </c>
      <c r="E5070" s="7" t="n">
        <v>30.1700000762939</v>
      </c>
      <c r="F5070" s="7" t="n">
        <v>183.529998779297</v>
      </c>
      <c r="G5070" s="7" t="n">
        <v>10</v>
      </c>
      <c r="H5070" s="7" t="n">
        <v>0</v>
      </c>
      <c r="I5070" s="7" t="n">
        <v>1</v>
      </c>
    </row>
    <row r="5071" spans="1:19">
      <c r="A5071" t="s">
        <v>4</v>
      </c>
      <c r="B5071" s="4" t="s">
        <v>5</v>
      </c>
      <c r="C5071" s="4" t="s">
        <v>7</v>
      </c>
      <c r="D5071" s="4" t="s">
        <v>7</v>
      </c>
      <c r="E5071" s="4" t="s">
        <v>12</v>
      </c>
      <c r="F5071" s="4" t="s">
        <v>11</v>
      </c>
    </row>
    <row r="5072" spans="1:19">
      <c r="A5072" t="n">
        <v>45840</v>
      </c>
      <c r="B5072" s="38" t="n">
        <v>45</v>
      </c>
      <c r="C5072" s="7" t="n">
        <v>5</v>
      </c>
      <c r="D5072" s="7" t="n">
        <v>3</v>
      </c>
      <c r="E5072" s="7" t="n">
        <v>22.2999992370605</v>
      </c>
      <c r="F5072" s="7" t="n">
        <v>0</v>
      </c>
    </row>
    <row r="5073" spans="1:9">
      <c r="A5073" t="s">
        <v>4</v>
      </c>
      <c r="B5073" s="4" t="s">
        <v>5</v>
      </c>
      <c r="C5073" s="4" t="s">
        <v>7</v>
      </c>
      <c r="D5073" s="4" t="s">
        <v>7</v>
      </c>
      <c r="E5073" s="4" t="s">
        <v>12</v>
      </c>
      <c r="F5073" s="4" t="s">
        <v>11</v>
      </c>
    </row>
    <row r="5074" spans="1:9">
      <c r="A5074" t="n">
        <v>45849</v>
      </c>
      <c r="B5074" s="38" t="n">
        <v>45</v>
      </c>
      <c r="C5074" s="7" t="n">
        <v>11</v>
      </c>
      <c r="D5074" s="7" t="n">
        <v>3</v>
      </c>
      <c r="E5074" s="7" t="n">
        <v>13.3999996185303</v>
      </c>
      <c r="F5074" s="7" t="n">
        <v>0</v>
      </c>
    </row>
    <row r="5075" spans="1:9">
      <c r="A5075" t="s">
        <v>4</v>
      </c>
      <c r="B5075" s="4" t="s">
        <v>5</v>
      </c>
      <c r="C5075" s="4" t="s">
        <v>7</v>
      </c>
      <c r="D5075" s="4" t="s">
        <v>7</v>
      </c>
      <c r="E5075" s="4" t="s">
        <v>12</v>
      </c>
      <c r="F5075" s="4" t="s">
        <v>12</v>
      </c>
      <c r="G5075" s="4" t="s">
        <v>12</v>
      </c>
      <c r="H5075" s="4" t="s">
        <v>11</v>
      </c>
    </row>
    <row r="5076" spans="1:9">
      <c r="A5076" t="n">
        <v>45858</v>
      </c>
      <c r="B5076" s="38" t="n">
        <v>45</v>
      </c>
      <c r="C5076" s="7" t="n">
        <v>2</v>
      </c>
      <c r="D5076" s="7" t="n">
        <v>3</v>
      </c>
      <c r="E5076" s="7" t="n">
        <v>5.38000011444092</v>
      </c>
      <c r="F5076" s="7" t="n">
        <v>1.60000002384186</v>
      </c>
      <c r="G5076" s="7" t="n">
        <v>60.0800018310547</v>
      </c>
      <c r="H5076" s="7" t="n">
        <v>3000</v>
      </c>
    </row>
    <row r="5077" spans="1:9">
      <c r="A5077" t="s">
        <v>4</v>
      </c>
      <c r="B5077" s="4" t="s">
        <v>5</v>
      </c>
      <c r="C5077" s="4" t="s">
        <v>7</v>
      </c>
      <c r="D5077" s="4" t="s">
        <v>7</v>
      </c>
      <c r="E5077" s="4" t="s">
        <v>12</v>
      </c>
      <c r="F5077" s="4" t="s">
        <v>12</v>
      </c>
      <c r="G5077" s="4" t="s">
        <v>12</v>
      </c>
      <c r="H5077" s="4" t="s">
        <v>11</v>
      </c>
      <c r="I5077" s="4" t="s">
        <v>7</v>
      </c>
    </row>
    <row r="5078" spans="1:9">
      <c r="A5078" t="n">
        <v>45875</v>
      </c>
      <c r="B5078" s="38" t="n">
        <v>45</v>
      </c>
      <c r="C5078" s="7" t="n">
        <v>4</v>
      </c>
      <c r="D5078" s="7" t="n">
        <v>3</v>
      </c>
      <c r="E5078" s="7" t="n">
        <v>0</v>
      </c>
      <c r="F5078" s="7" t="n">
        <v>157.889999389648</v>
      </c>
      <c r="G5078" s="7" t="n">
        <v>10</v>
      </c>
      <c r="H5078" s="7" t="n">
        <v>8000</v>
      </c>
      <c r="I5078" s="7" t="n">
        <v>1</v>
      </c>
    </row>
    <row r="5079" spans="1:9">
      <c r="A5079" t="s">
        <v>4</v>
      </c>
      <c r="B5079" s="4" t="s">
        <v>5</v>
      </c>
      <c r="C5079" s="4" t="s">
        <v>7</v>
      </c>
      <c r="D5079" s="4" t="s">
        <v>7</v>
      </c>
      <c r="E5079" s="4" t="s">
        <v>12</v>
      </c>
      <c r="F5079" s="4" t="s">
        <v>11</v>
      </c>
    </row>
    <row r="5080" spans="1:9">
      <c r="A5080" t="n">
        <v>45893</v>
      </c>
      <c r="B5080" s="38" t="n">
        <v>45</v>
      </c>
      <c r="C5080" s="7" t="n">
        <v>5</v>
      </c>
      <c r="D5080" s="7" t="n">
        <v>3</v>
      </c>
      <c r="E5080" s="7" t="n">
        <v>8</v>
      </c>
      <c r="F5080" s="7" t="n">
        <v>8000</v>
      </c>
    </row>
    <row r="5081" spans="1:9">
      <c r="A5081" t="s">
        <v>4</v>
      </c>
      <c r="B5081" s="4" t="s">
        <v>5</v>
      </c>
      <c r="C5081" s="4" t="s">
        <v>7</v>
      </c>
      <c r="D5081" s="4" t="s">
        <v>7</v>
      </c>
      <c r="E5081" s="4" t="s">
        <v>12</v>
      </c>
      <c r="F5081" s="4" t="s">
        <v>11</v>
      </c>
    </row>
    <row r="5082" spans="1:9">
      <c r="A5082" t="n">
        <v>45902</v>
      </c>
      <c r="B5082" s="38" t="n">
        <v>45</v>
      </c>
      <c r="C5082" s="7" t="n">
        <v>11</v>
      </c>
      <c r="D5082" s="7" t="n">
        <v>3</v>
      </c>
      <c r="E5082" s="7" t="n">
        <v>13.3999996185303</v>
      </c>
      <c r="F5082" s="7" t="n">
        <v>3000</v>
      </c>
    </row>
    <row r="5083" spans="1:9">
      <c r="A5083" t="s">
        <v>4</v>
      </c>
      <c r="B5083" s="4" t="s">
        <v>5</v>
      </c>
      <c r="C5083" s="4" t="s">
        <v>7</v>
      </c>
      <c r="D5083" s="4" t="s">
        <v>11</v>
      </c>
      <c r="E5083" s="4" t="s">
        <v>8</v>
      </c>
      <c r="F5083" s="4" t="s">
        <v>8</v>
      </c>
      <c r="G5083" s="4" t="s">
        <v>8</v>
      </c>
      <c r="H5083" s="4" t="s">
        <v>8</v>
      </c>
    </row>
    <row r="5084" spans="1:9">
      <c r="A5084" t="n">
        <v>45911</v>
      </c>
      <c r="B5084" s="30" t="n">
        <v>51</v>
      </c>
      <c r="C5084" s="7" t="n">
        <v>3</v>
      </c>
      <c r="D5084" s="7" t="n">
        <v>82</v>
      </c>
      <c r="E5084" s="7" t="s">
        <v>276</v>
      </c>
      <c r="F5084" s="7" t="s">
        <v>123</v>
      </c>
      <c r="G5084" s="7" t="s">
        <v>122</v>
      </c>
      <c r="H5084" s="7" t="s">
        <v>123</v>
      </c>
    </row>
    <row r="5085" spans="1:9">
      <c r="A5085" t="s">
        <v>4</v>
      </c>
      <c r="B5085" s="4" t="s">
        <v>5</v>
      </c>
      <c r="C5085" s="4" t="s">
        <v>11</v>
      </c>
      <c r="D5085" s="4" t="s">
        <v>12</v>
      </c>
      <c r="E5085" s="4" t="s">
        <v>12</v>
      </c>
      <c r="F5085" s="4" t="s">
        <v>12</v>
      </c>
      <c r="G5085" s="4" t="s">
        <v>11</v>
      </c>
      <c r="H5085" s="4" t="s">
        <v>11</v>
      </c>
    </row>
    <row r="5086" spans="1:9">
      <c r="A5086" t="n">
        <v>45924</v>
      </c>
      <c r="B5086" s="33" t="n">
        <v>60</v>
      </c>
      <c r="C5086" s="7" t="n">
        <v>7006</v>
      </c>
      <c r="D5086" s="7" t="n">
        <v>0</v>
      </c>
      <c r="E5086" s="7" t="n">
        <v>0</v>
      </c>
      <c r="F5086" s="7" t="n">
        <v>0</v>
      </c>
      <c r="G5086" s="7" t="n">
        <v>0</v>
      </c>
      <c r="H5086" s="7" t="n">
        <v>1</v>
      </c>
    </row>
    <row r="5087" spans="1:9">
      <c r="A5087" t="s">
        <v>4</v>
      </c>
      <c r="B5087" s="4" t="s">
        <v>5</v>
      </c>
      <c r="C5087" s="4" t="s">
        <v>11</v>
      </c>
      <c r="D5087" s="4" t="s">
        <v>12</v>
      </c>
      <c r="E5087" s="4" t="s">
        <v>12</v>
      </c>
      <c r="F5087" s="4" t="s">
        <v>12</v>
      </c>
      <c r="G5087" s="4" t="s">
        <v>11</v>
      </c>
      <c r="H5087" s="4" t="s">
        <v>11</v>
      </c>
    </row>
    <row r="5088" spans="1:9">
      <c r="A5088" t="n">
        <v>45943</v>
      </c>
      <c r="B5088" s="33" t="n">
        <v>60</v>
      </c>
      <c r="C5088" s="7" t="n">
        <v>7006</v>
      </c>
      <c r="D5088" s="7" t="n">
        <v>0</v>
      </c>
      <c r="E5088" s="7" t="n">
        <v>0</v>
      </c>
      <c r="F5088" s="7" t="n">
        <v>0</v>
      </c>
      <c r="G5088" s="7" t="n">
        <v>0</v>
      </c>
      <c r="H5088" s="7" t="n">
        <v>0</v>
      </c>
    </row>
    <row r="5089" spans="1:9">
      <c r="A5089" t="s">
        <v>4</v>
      </c>
      <c r="B5089" s="4" t="s">
        <v>5</v>
      </c>
      <c r="C5089" s="4" t="s">
        <v>11</v>
      </c>
      <c r="D5089" s="4" t="s">
        <v>11</v>
      </c>
      <c r="E5089" s="4" t="s">
        <v>11</v>
      </c>
    </row>
    <row r="5090" spans="1:9">
      <c r="A5090" t="n">
        <v>45962</v>
      </c>
      <c r="B5090" s="51" t="n">
        <v>61</v>
      </c>
      <c r="C5090" s="7" t="n">
        <v>7006</v>
      </c>
      <c r="D5090" s="7" t="n">
        <v>65533</v>
      </c>
      <c r="E5090" s="7" t="n">
        <v>0</v>
      </c>
    </row>
    <row r="5091" spans="1:9">
      <c r="A5091" t="s">
        <v>4</v>
      </c>
      <c r="B5091" s="4" t="s">
        <v>5</v>
      </c>
      <c r="C5091" s="4" t="s">
        <v>11</v>
      </c>
      <c r="D5091" s="4" t="s">
        <v>12</v>
      </c>
      <c r="E5091" s="4" t="s">
        <v>12</v>
      </c>
      <c r="F5091" s="4" t="s">
        <v>12</v>
      </c>
      <c r="G5091" s="4" t="s">
        <v>11</v>
      </c>
      <c r="H5091" s="4" t="s">
        <v>11</v>
      </c>
    </row>
    <row r="5092" spans="1:9">
      <c r="A5092" t="n">
        <v>45969</v>
      </c>
      <c r="B5092" s="33" t="n">
        <v>60</v>
      </c>
      <c r="C5092" s="7" t="n">
        <v>82</v>
      </c>
      <c r="D5092" s="7" t="n">
        <v>0</v>
      </c>
      <c r="E5092" s="7" t="n">
        <v>0</v>
      </c>
      <c r="F5092" s="7" t="n">
        <v>0</v>
      </c>
      <c r="G5092" s="7" t="n">
        <v>0</v>
      </c>
      <c r="H5092" s="7" t="n">
        <v>1</v>
      </c>
    </row>
    <row r="5093" spans="1:9">
      <c r="A5093" t="s">
        <v>4</v>
      </c>
      <c r="B5093" s="4" t="s">
        <v>5</v>
      </c>
      <c r="C5093" s="4" t="s">
        <v>11</v>
      </c>
      <c r="D5093" s="4" t="s">
        <v>12</v>
      </c>
      <c r="E5093" s="4" t="s">
        <v>12</v>
      </c>
      <c r="F5093" s="4" t="s">
        <v>12</v>
      </c>
      <c r="G5093" s="4" t="s">
        <v>11</v>
      </c>
      <c r="H5093" s="4" t="s">
        <v>11</v>
      </c>
    </row>
    <row r="5094" spans="1:9">
      <c r="A5094" t="n">
        <v>45988</v>
      </c>
      <c r="B5094" s="33" t="n">
        <v>60</v>
      </c>
      <c r="C5094" s="7" t="n">
        <v>82</v>
      </c>
      <c r="D5094" s="7" t="n">
        <v>0</v>
      </c>
      <c r="E5094" s="7" t="n">
        <v>0</v>
      </c>
      <c r="F5094" s="7" t="n">
        <v>0</v>
      </c>
      <c r="G5094" s="7" t="n">
        <v>0</v>
      </c>
      <c r="H5094" s="7" t="n">
        <v>0</v>
      </c>
    </row>
    <row r="5095" spans="1:9">
      <c r="A5095" t="s">
        <v>4</v>
      </c>
      <c r="B5095" s="4" t="s">
        <v>5</v>
      </c>
      <c r="C5095" s="4" t="s">
        <v>11</v>
      </c>
      <c r="D5095" s="4" t="s">
        <v>11</v>
      </c>
      <c r="E5095" s="4" t="s">
        <v>11</v>
      </c>
    </row>
    <row r="5096" spans="1:9">
      <c r="A5096" t="n">
        <v>46007</v>
      </c>
      <c r="B5096" s="51" t="n">
        <v>61</v>
      </c>
      <c r="C5096" s="7" t="n">
        <v>82</v>
      </c>
      <c r="D5096" s="7" t="n">
        <v>65533</v>
      </c>
      <c r="E5096" s="7" t="n">
        <v>0</v>
      </c>
    </row>
    <row r="5097" spans="1:9">
      <c r="A5097" t="s">
        <v>4</v>
      </c>
      <c r="B5097" s="4" t="s">
        <v>5</v>
      </c>
      <c r="C5097" s="4" t="s">
        <v>11</v>
      </c>
      <c r="D5097" s="4" t="s">
        <v>7</v>
      </c>
      <c r="E5097" s="4" t="s">
        <v>8</v>
      </c>
      <c r="F5097" s="4" t="s">
        <v>12</v>
      </c>
      <c r="G5097" s="4" t="s">
        <v>12</v>
      </c>
      <c r="H5097" s="4" t="s">
        <v>12</v>
      </c>
    </row>
    <row r="5098" spans="1:9">
      <c r="A5098" t="n">
        <v>46014</v>
      </c>
      <c r="B5098" s="29" t="n">
        <v>48</v>
      </c>
      <c r="C5098" s="7" t="n">
        <v>82</v>
      </c>
      <c r="D5098" s="7" t="n">
        <v>0</v>
      </c>
      <c r="E5098" s="7" t="s">
        <v>127</v>
      </c>
      <c r="F5098" s="7" t="n">
        <v>0</v>
      </c>
      <c r="G5098" s="7" t="n">
        <v>1</v>
      </c>
      <c r="H5098" s="7" t="n">
        <v>0</v>
      </c>
    </row>
    <row r="5099" spans="1:9">
      <c r="A5099" t="s">
        <v>4</v>
      </c>
      <c r="B5099" s="4" t="s">
        <v>5</v>
      </c>
      <c r="C5099" s="4" t="s">
        <v>11</v>
      </c>
    </row>
    <row r="5100" spans="1:9">
      <c r="A5100" t="n">
        <v>46040</v>
      </c>
      <c r="B5100" s="25" t="n">
        <v>16</v>
      </c>
      <c r="C5100" s="7" t="n">
        <v>500</v>
      </c>
    </row>
    <row r="5101" spans="1:9">
      <c r="A5101" t="s">
        <v>4</v>
      </c>
      <c r="B5101" s="4" t="s">
        <v>5</v>
      </c>
      <c r="C5101" s="4" t="s">
        <v>11</v>
      </c>
      <c r="D5101" s="4" t="s">
        <v>13</v>
      </c>
    </row>
    <row r="5102" spans="1:9">
      <c r="A5102" t="n">
        <v>46043</v>
      </c>
      <c r="B5102" s="28" t="n">
        <v>43</v>
      </c>
      <c r="C5102" s="7" t="n">
        <v>82</v>
      </c>
      <c r="D5102" s="7" t="n">
        <v>512</v>
      </c>
    </row>
    <row r="5103" spans="1:9">
      <c r="A5103" t="s">
        <v>4</v>
      </c>
      <c r="B5103" s="4" t="s">
        <v>5</v>
      </c>
      <c r="C5103" s="4" t="s">
        <v>11</v>
      </c>
      <c r="D5103" s="4" t="s">
        <v>11</v>
      </c>
      <c r="E5103" s="4" t="s">
        <v>12</v>
      </c>
      <c r="F5103" s="4" t="s">
        <v>12</v>
      </c>
      <c r="G5103" s="4" t="s">
        <v>12</v>
      </c>
      <c r="H5103" s="4" t="s">
        <v>12</v>
      </c>
      <c r="I5103" s="4" t="s">
        <v>12</v>
      </c>
      <c r="J5103" s="4" t="s">
        <v>7</v>
      </c>
      <c r="K5103" s="4" t="s">
        <v>11</v>
      </c>
    </row>
    <row r="5104" spans="1:9">
      <c r="A5104" t="n">
        <v>46050</v>
      </c>
      <c r="B5104" s="40" t="n">
        <v>55</v>
      </c>
      <c r="C5104" s="7" t="n">
        <v>82</v>
      </c>
      <c r="D5104" s="7" t="n">
        <v>65026</v>
      </c>
      <c r="E5104" s="7" t="n">
        <v>4.86999988555908</v>
      </c>
      <c r="F5104" s="7" t="n">
        <v>0</v>
      </c>
      <c r="G5104" s="7" t="n">
        <v>60.9900016784668</v>
      </c>
      <c r="H5104" s="7" t="n">
        <v>3</v>
      </c>
      <c r="I5104" s="7" t="n">
        <v>6</v>
      </c>
      <c r="J5104" s="7" t="n">
        <v>0</v>
      </c>
      <c r="K5104" s="7" t="n">
        <v>1</v>
      </c>
    </row>
    <row r="5105" spans="1:11">
      <c r="A5105" t="s">
        <v>4</v>
      </c>
      <c r="B5105" s="4" t="s">
        <v>5</v>
      </c>
      <c r="C5105" s="4" t="s">
        <v>7</v>
      </c>
      <c r="D5105" s="4" t="s">
        <v>12</v>
      </c>
      <c r="E5105" s="4" t="s">
        <v>12</v>
      </c>
      <c r="F5105" s="4" t="s">
        <v>12</v>
      </c>
    </row>
    <row r="5106" spans="1:11">
      <c r="A5106" t="n">
        <v>46078</v>
      </c>
      <c r="B5106" s="38" t="n">
        <v>45</v>
      </c>
      <c r="C5106" s="7" t="n">
        <v>9</v>
      </c>
      <c r="D5106" s="7" t="n">
        <v>0.100000001490116</v>
      </c>
      <c r="E5106" s="7" t="n">
        <v>0.100000001490116</v>
      </c>
      <c r="F5106" s="7" t="n">
        <v>0.100000001490116</v>
      </c>
    </row>
    <row r="5107" spans="1:11">
      <c r="A5107" t="s">
        <v>4</v>
      </c>
      <c r="B5107" s="4" t="s">
        <v>5</v>
      </c>
      <c r="C5107" s="4" t="s">
        <v>11</v>
      </c>
      <c r="D5107" s="4" t="s">
        <v>7</v>
      </c>
    </row>
    <row r="5108" spans="1:11">
      <c r="A5108" t="n">
        <v>46092</v>
      </c>
      <c r="B5108" s="52" t="n">
        <v>21</v>
      </c>
      <c r="C5108" s="7" t="n">
        <v>1664</v>
      </c>
      <c r="D5108" s="7" t="n">
        <v>0</v>
      </c>
    </row>
    <row r="5109" spans="1:11">
      <c r="A5109" t="s">
        <v>4</v>
      </c>
      <c r="B5109" s="4" t="s">
        <v>5</v>
      </c>
      <c r="C5109" s="4" t="s">
        <v>11</v>
      </c>
      <c r="D5109" s="4" t="s">
        <v>7</v>
      </c>
      <c r="E5109" s="4" t="s">
        <v>8</v>
      </c>
      <c r="F5109" s="4" t="s">
        <v>12</v>
      </c>
      <c r="G5109" s="4" t="s">
        <v>12</v>
      </c>
      <c r="H5109" s="4" t="s">
        <v>12</v>
      </c>
    </row>
    <row r="5110" spans="1:11">
      <c r="A5110" t="n">
        <v>46096</v>
      </c>
      <c r="B5110" s="29" t="n">
        <v>48</v>
      </c>
      <c r="C5110" s="7" t="n">
        <v>1664</v>
      </c>
      <c r="D5110" s="7" t="n">
        <v>0</v>
      </c>
      <c r="E5110" s="7" t="s">
        <v>332</v>
      </c>
      <c r="F5110" s="7" t="n">
        <v>0.100000001490116</v>
      </c>
      <c r="G5110" s="7" t="n">
        <v>1</v>
      </c>
      <c r="H5110" s="7" t="n">
        <v>0</v>
      </c>
    </row>
    <row r="5111" spans="1:11">
      <c r="A5111" t="s">
        <v>4</v>
      </c>
      <c r="B5111" s="4" t="s">
        <v>5</v>
      </c>
      <c r="C5111" s="4" t="s">
        <v>11</v>
      </c>
      <c r="D5111" s="4" t="s">
        <v>13</v>
      </c>
    </row>
    <row r="5112" spans="1:11">
      <c r="A5112" t="n">
        <v>46123</v>
      </c>
      <c r="B5112" s="60" t="n">
        <v>98</v>
      </c>
      <c r="C5112" s="7" t="n">
        <v>1664</v>
      </c>
      <c r="D5112" s="7" t="n">
        <v>1077936128</v>
      </c>
    </row>
    <row r="5113" spans="1:11">
      <c r="A5113" t="s">
        <v>4</v>
      </c>
      <c r="B5113" s="4" t="s">
        <v>5</v>
      </c>
      <c r="C5113" s="4" t="s">
        <v>7</v>
      </c>
      <c r="D5113" s="4" t="s">
        <v>11</v>
      </c>
      <c r="E5113" s="4" t="s">
        <v>11</v>
      </c>
      <c r="F5113" s="4" t="s">
        <v>11</v>
      </c>
      <c r="G5113" s="4" t="s">
        <v>11</v>
      </c>
      <c r="H5113" s="4" t="s">
        <v>11</v>
      </c>
      <c r="I5113" s="4" t="s">
        <v>8</v>
      </c>
      <c r="J5113" s="4" t="s">
        <v>12</v>
      </c>
      <c r="K5113" s="4" t="s">
        <v>12</v>
      </c>
      <c r="L5113" s="4" t="s">
        <v>12</v>
      </c>
      <c r="M5113" s="4" t="s">
        <v>13</v>
      </c>
      <c r="N5113" s="4" t="s">
        <v>13</v>
      </c>
      <c r="O5113" s="4" t="s">
        <v>12</v>
      </c>
      <c r="P5113" s="4" t="s">
        <v>12</v>
      </c>
      <c r="Q5113" s="4" t="s">
        <v>12</v>
      </c>
      <c r="R5113" s="4" t="s">
        <v>12</v>
      </c>
      <c r="S5113" s="4" t="s">
        <v>7</v>
      </c>
    </row>
    <row r="5114" spans="1:11">
      <c r="A5114" t="n">
        <v>46130</v>
      </c>
      <c r="B5114" s="26" t="n">
        <v>39</v>
      </c>
      <c r="C5114" s="7" t="n">
        <v>12</v>
      </c>
      <c r="D5114" s="7" t="n">
        <v>65533</v>
      </c>
      <c r="E5114" s="7" t="n">
        <v>204</v>
      </c>
      <c r="F5114" s="7" t="n">
        <v>0</v>
      </c>
      <c r="G5114" s="7" t="n">
        <v>82</v>
      </c>
      <c r="H5114" s="7" t="n">
        <v>12</v>
      </c>
      <c r="I5114" s="7" t="s">
        <v>14</v>
      </c>
      <c r="J5114" s="7" t="n">
        <v>0</v>
      </c>
      <c r="K5114" s="7" t="n">
        <v>4.5</v>
      </c>
      <c r="L5114" s="7" t="n">
        <v>0</v>
      </c>
      <c r="M5114" s="7" t="n">
        <v>0</v>
      </c>
      <c r="N5114" s="7" t="n">
        <v>0</v>
      </c>
      <c r="O5114" s="7" t="n">
        <v>180</v>
      </c>
      <c r="P5114" s="7" t="n">
        <v>1.60000002384186</v>
      </c>
      <c r="Q5114" s="7" t="n">
        <v>1.60000002384186</v>
      </c>
      <c r="R5114" s="7" t="n">
        <v>1.60000002384186</v>
      </c>
      <c r="S5114" s="7" t="n">
        <v>255</v>
      </c>
    </row>
    <row r="5115" spans="1:11">
      <c r="A5115" t="s">
        <v>4</v>
      </c>
      <c r="B5115" s="4" t="s">
        <v>5</v>
      </c>
      <c r="C5115" s="4" t="s">
        <v>11</v>
      </c>
      <c r="D5115" s="4" t="s">
        <v>7</v>
      </c>
      <c r="E5115" s="4" t="s">
        <v>8</v>
      </c>
    </row>
    <row r="5116" spans="1:11">
      <c r="A5116" t="n">
        <v>46180</v>
      </c>
      <c r="B5116" s="65" t="n">
        <v>86</v>
      </c>
      <c r="C5116" s="7" t="n">
        <v>82</v>
      </c>
      <c r="D5116" s="7" t="n">
        <v>0</v>
      </c>
      <c r="E5116" s="7" t="s">
        <v>14</v>
      </c>
    </row>
    <row r="5117" spans="1:11">
      <c r="A5117" t="s">
        <v>4</v>
      </c>
      <c r="B5117" s="4" t="s">
        <v>5</v>
      </c>
      <c r="C5117" s="4" t="s">
        <v>7</v>
      </c>
      <c r="D5117" s="4" t="s">
        <v>11</v>
      </c>
      <c r="E5117" s="4" t="s">
        <v>12</v>
      </c>
      <c r="F5117" s="4" t="s">
        <v>11</v>
      </c>
      <c r="G5117" s="4" t="s">
        <v>13</v>
      </c>
      <c r="H5117" s="4" t="s">
        <v>13</v>
      </c>
      <c r="I5117" s="4" t="s">
        <v>11</v>
      </c>
      <c r="J5117" s="4" t="s">
        <v>11</v>
      </c>
      <c r="K5117" s="4" t="s">
        <v>13</v>
      </c>
      <c r="L5117" s="4" t="s">
        <v>13</v>
      </c>
      <c r="M5117" s="4" t="s">
        <v>13</v>
      </c>
      <c r="N5117" s="4" t="s">
        <v>13</v>
      </c>
      <c r="O5117" s="4" t="s">
        <v>8</v>
      </c>
    </row>
    <row r="5118" spans="1:11">
      <c r="A5118" t="n">
        <v>46185</v>
      </c>
      <c r="B5118" s="9" t="n">
        <v>50</v>
      </c>
      <c r="C5118" s="7" t="n">
        <v>0</v>
      </c>
      <c r="D5118" s="7" t="n">
        <v>4420</v>
      </c>
      <c r="E5118" s="7" t="n">
        <v>1</v>
      </c>
      <c r="F5118" s="7" t="n">
        <v>0</v>
      </c>
      <c r="G5118" s="7" t="n">
        <v>0</v>
      </c>
      <c r="H5118" s="7" t="n">
        <v>0</v>
      </c>
      <c r="I5118" s="7" t="n">
        <v>0</v>
      </c>
      <c r="J5118" s="7" t="n">
        <v>65533</v>
      </c>
      <c r="K5118" s="7" t="n">
        <v>0</v>
      </c>
      <c r="L5118" s="7" t="n">
        <v>0</v>
      </c>
      <c r="M5118" s="7" t="n">
        <v>0</v>
      </c>
      <c r="N5118" s="7" t="n">
        <v>0</v>
      </c>
      <c r="O5118" s="7" t="s">
        <v>14</v>
      </c>
    </row>
    <row r="5119" spans="1:11">
      <c r="A5119" t="s">
        <v>4</v>
      </c>
      <c r="B5119" s="4" t="s">
        <v>5</v>
      </c>
      <c r="C5119" s="4" t="s">
        <v>7</v>
      </c>
      <c r="D5119" s="4" t="s">
        <v>11</v>
      </c>
      <c r="E5119" s="4" t="s">
        <v>12</v>
      </c>
      <c r="F5119" s="4" t="s">
        <v>11</v>
      </c>
      <c r="G5119" s="4" t="s">
        <v>13</v>
      </c>
      <c r="H5119" s="4" t="s">
        <v>13</v>
      </c>
      <c r="I5119" s="4" t="s">
        <v>11</v>
      </c>
      <c r="J5119" s="4" t="s">
        <v>11</v>
      </c>
      <c r="K5119" s="4" t="s">
        <v>13</v>
      </c>
      <c r="L5119" s="4" t="s">
        <v>13</v>
      </c>
      <c r="M5119" s="4" t="s">
        <v>13</v>
      </c>
      <c r="N5119" s="4" t="s">
        <v>13</v>
      </c>
      <c r="O5119" s="4" t="s">
        <v>8</v>
      </c>
    </row>
    <row r="5120" spans="1:11">
      <c r="A5120" t="n">
        <v>46224</v>
      </c>
      <c r="B5120" s="9" t="n">
        <v>50</v>
      </c>
      <c r="C5120" s="7" t="n">
        <v>0</v>
      </c>
      <c r="D5120" s="7" t="n">
        <v>4339</v>
      </c>
      <c r="E5120" s="7" t="n">
        <v>1</v>
      </c>
      <c r="F5120" s="7" t="n">
        <v>0</v>
      </c>
      <c r="G5120" s="7" t="n">
        <v>0</v>
      </c>
      <c r="H5120" s="7" t="n">
        <v>0</v>
      </c>
      <c r="I5120" s="7" t="n">
        <v>0</v>
      </c>
      <c r="J5120" s="7" t="n">
        <v>65533</v>
      </c>
      <c r="K5120" s="7" t="n">
        <v>0</v>
      </c>
      <c r="L5120" s="7" t="n">
        <v>0</v>
      </c>
      <c r="M5120" s="7" t="n">
        <v>0</v>
      </c>
      <c r="N5120" s="7" t="n">
        <v>0</v>
      </c>
      <c r="O5120" s="7" t="s">
        <v>14</v>
      </c>
    </row>
    <row r="5121" spans="1:19">
      <c r="A5121" t="s">
        <v>4</v>
      </c>
      <c r="B5121" s="4" t="s">
        <v>5</v>
      </c>
      <c r="C5121" s="4" t="s">
        <v>7</v>
      </c>
      <c r="D5121" s="4" t="s">
        <v>13</v>
      </c>
      <c r="E5121" s="4" t="s">
        <v>13</v>
      </c>
      <c r="F5121" s="4" t="s">
        <v>13</v>
      </c>
    </row>
    <row r="5122" spans="1:19">
      <c r="A5122" t="n">
        <v>46263</v>
      </c>
      <c r="B5122" s="9" t="n">
        <v>50</v>
      </c>
      <c r="C5122" s="7" t="n">
        <v>255</v>
      </c>
      <c r="D5122" s="7" t="n">
        <v>1050253722</v>
      </c>
      <c r="E5122" s="7" t="n">
        <v>1065353216</v>
      </c>
      <c r="F5122" s="7" t="n">
        <v>1045220557</v>
      </c>
    </row>
    <row r="5123" spans="1:19">
      <c r="A5123" t="s">
        <v>4</v>
      </c>
      <c r="B5123" s="4" t="s">
        <v>5</v>
      </c>
      <c r="C5123" s="4" t="s">
        <v>7</v>
      </c>
      <c r="D5123" s="4" t="s">
        <v>11</v>
      </c>
      <c r="E5123" s="4" t="s">
        <v>11</v>
      </c>
      <c r="F5123" s="4" t="s">
        <v>11</v>
      </c>
      <c r="G5123" s="4" t="s">
        <v>11</v>
      </c>
      <c r="H5123" s="4" t="s">
        <v>11</v>
      </c>
      <c r="I5123" s="4" t="s">
        <v>8</v>
      </c>
      <c r="J5123" s="4" t="s">
        <v>12</v>
      </c>
      <c r="K5123" s="4" t="s">
        <v>12</v>
      </c>
      <c r="L5123" s="4" t="s">
        <v>12</v>
      </c>
      <c r="M5123" s="4" t="s">
        <v>13</v>
      </c>
      <c r="N5123" s="4" t="s">
        <v>13</v>
      </c>
      <c r="O5123" s="4" t="s">
        <v>12</v>
      </c>
      <c r="P5123" s="4" t="s">
        <v>12</v>
      </c>
      <c r="Q5123" s="4" t="s">
        <v>12</v>
      </c>
      <c r="R5123" s="4" t="s">
        <v>12</v>
      </c>
      <c r="S5123" s="4" t="s">
        <v>7</v>
      </c>
    </row>
    <row r="5124" spans="1:19">
      <c r="A5124" t="n">
        <v>46277</v>
      </c>
      <c r="B5124" s="26" t="n">
        <v>39</v>
      </c>
      <c r="C5124" s="7" t="n">
        <v>12</v>
      </c>
      <c r="D5124" s="7" t="n">
        <v>65533</v>
      </c>
      <c r="E5124" s="7" t="n">
        <v>209</v>
      </c>
      <c r="F5124" s="7" t="n">
        <v>0</v>
      </c>
      <c r="G5124" s="7" t="n">
        <v>1664</v>
      </c>
      <c r="H5124" s="7" t="n">
        <v>4</v>
      </c>
      <c r="I5124" s="7" t="s">
        <v>183</v>
      </c>
      <c r="J5124" s="7" t="n">
        <v>0</v>
      </c>
      <c r="K5124" s="7" t="n">
        <v>-2</v>
      </c>
      <c r="L5124" s="7" t="n">
        <v>0</v>
      </c>
      <c r="M5124" s="7" t="n">
        <v>0</v>
      </c>
      <c r="N5124" s="7" t="n">
        <v>0</v>
      </c>
      <c r="O5124" s="7" t="n">
        <v>30</v>
      </c>
      <c r="P5124" s="7" t="n">
        <v>0.600000023841858</v>
      </c>
      <c r="Q5124" s="7" t="n">
        <v>0.600000023841858</v>
      </c>
      <c r="R5124" s="7" t="n">
        <v>0.600000023841858</v>
      </c>
      <c r="S5124" s="7" t="n">
        <v>103</v>
      </c>
    </row>
    <row r="5125" spans="1:19">
      <c r="A5125" t="s">
        <v>4</v>
      </c>
      <c r="B5125" s="4" t="s">
        <v>5</v>
      </c>
      <c r="C5125" s="4" t="s">
        <v>7</v>
      </c>
      <c r="D5125" s="4" t="s">
        <v>11</v>
      </c>
      <c r="E5125" s="4" t="s">
        <v>7</v>
      </c>
      <c r="F5125" s="4" t="s">
        <v>11</v>
      </c>
    </row>
    <row r="5126" spans="1:19">
      <c r="A5126" t="n">
        <v>46338</v>
      </c>
      <c r="B5126" s="26" t="n">
        <v>39</v>
      </c>
      <c r="C5126" s="7" t="n">
        <v>18</v>
      </c>
      <c r="D5126" s="7" t="n">
        <v>65533</v>
      </c>
      <c r="E5126" s="7" t="n">
        <v>103</v>
      </c>
      <c r="F5126" s="7" t="n">
        <v>1000</v>
      </c>
    </row>
    <row r="5127" spans="1:19">
      <c r="A5127" t="s">
        <v>4</v>
      </c>
      <c r="B5127" s="4" t="s">
        <v>5</v>
      </c>
      <c r="C5127" s="4" t="s">
        <v>11</v>
      </c>
      <c r="D5127" s="4" t="s">
        <v>7</v>
      </c>
      <c r="E5127" s="4" t="s">
        <v>8</v>
      </c>
      <c r="F5127" s="4" t="s">
        <v>12</v>
      </c>
      <c r="G5127" s="4" t="s">
        <v>12</v>
      </c>
      <c r="H5127" s="4" t="s">
        <v>12</v>
      </c>
    </row>
    <row r="5128" spans="1:19">
      <c r="A5128" t="n">
        <v>46345</v>
      </c>
      <c r="B5128" s="29" t="n">
        <v>48</v>
      </c>
      <c r="C5128" s="7" t="n">
        <v>82</v>
      </c>
      <c r="D5128" s="7" t="n">
        <v>0</v>
      </c>
      <c r="E5128" s="7" t="s">
        <v>329</v>
      </c>
      <c r="F5128" s="7" t="n">
        <v>0</v>
      </c>
      <c r="G5128" s="7" t="n">
        <v>1</v>
      </c>
      <c r="H5128" s="7" t="n">
        <v>0</v>
      </c>
    </row>
    <row r="5129" spans="1:19">
      <c r="A5129" t="s">
        <v>4</v>
      </c>
      <c r="B5129" s="4" t="s">
        <v>5</v>
      </c>
      <c r="C5129" s="4" t="s">
        <v>11</v>
      </c>
    </row>
    <row r="5130" spans="1:19">
      <c r="A5130" t="n">
        <v>46372</v>
      </c>
      <c r="B5130" s="25" t="n">
        <v>16</v>
      </c>
      <c r="C5130" s="7" t="n">
        <v>200</v>
      </c>
    </row>
    <row r="5131" spans="1:19">
      <c r="A5131" t="s">
        <v>4</v>
      </c>
      <c r="B5131" s="4" t="s">
        <v>5</v>
      </c>
      <c r="C5131" s="4" t="s">
        <v>11</v>
      </c>
      <c r="D5131" s="4" t="s">
        <v>13</v>
      </c>
    </row>
    <row r="5132" spans="1:19">
      <c r="A5132" t="n">
        <v>46375</v>
      </c>
      <c r="B5132" s="60" t="n">
        <v>98</v>
      </c>
      <c r="C5132" s="7" t="n">
        <v>1664</v>
      </c>
      <c r="D5132" s="7" t="n">
        <v>1084227584</v>
      </c>
    </row>
    <row r="5133" spans="1:19">
      <c r="A5133" t="s">
        <v>4</v>
      </c>
      <c r="B5133" s="4" t="s">
        <v>5</v>
      </c>
      <c r="C5133" s="4" t="s">
        <v>7</v>
      </c>
      <c r="D5133" s="4" t="s">
        <v>12</v>
      </c>
      <c r="E5133" s="4" t="s">
        <v>12</v>
      </c>
      <c r="F5133" s="4" t="s">
        <v>12</v>
      </c>
    </row>
    <row r="5134" spans="1:19">
      <c r="A5134" t="n">
        <v>46382</v>
      </c>
      <c r="B5134" s="38" t="n">
        <v>45</v>
      </c>
      <c r="C5134" s="7" t="n">
        <v>9</v>
      </c>
      <c r="D5134" s="7" t="n">
        <v>0.300000011920929</v>
      </c>
      <c r="E5134" s="7" t="n">
        <v>0.300000011920929</v>
      </c>
      <c r="F5134" s="7" t="n">
        <v>0.5</v>
      </c>
    </row>
    <row r="5135" spans="1:19">
      <c r="A5135" t="s">
        <v>4</v>
      </c>
      <c r="B5135" s="4" t="s">
        <v>5</v>
      </c>
      <c r="C5135" s="4" t="s">
        <v>7</v>
      </c>
      <c r="D5135" s="4" t="s">
        <v>11</v>
      </c>
      <c r="E5135" s="4" t="s">
        <v>12</v>
      </c>
      <c r="F5135" s="4" t="s">
        <v>11</v>
      </c>
      <c r="G5135" s="4" t="s">
        <v>13</v>
      </c>
      <c r="H5135" s="4" t="s">
        <v>13</v>
      </c>
      <c r="I5135" s="4" t="s">
        <v>11</v>
      </c>
      <c r="J5135" s="4" t="s">
        <v>11</v>
      </c>
      <c r="K5135" s="4" t="s">
        <v>13</v>
      </c>
      <c r="L5135" s="4" t="s">
        <v>13</v>
      </c>
      <c r="M5135" s="4" t="s">
        <v>13</v>
      </c>
      <c r="N5135" s="4" t="s">
        <v>13</v>
      </c>
      <c r="O5135" s="4" t="s">
        <v>8</v>
      </c>
    </row>
    <row r="5136" spans="1:19">
      <c r="A5136" t="n">
        <v>46396</v>
      </c>
      <c r="B5136" s="9" t="n">
        <v>50</v>
      </c>
      <c r="C5136" s="7" t="n">
        <v>0</v>
      </c>
      <c r="D5136" s="7" t="n">
        <v>2013</v>
      </c>
      <c r="E5136" s="7" t="n">
        <v>0.600000023841858</v>
      </c>
      <c r="F5136" s="7" t="n">
        <v>0</v>
      </c>
      <c r="G5136" s="7" t="n">
        <v>0</v>
      </c>
      <c r="H5136" s="7" t="n">
        <v>0</v>
      </c>
      <c r="I5136" s="7" t="n">
        <v>0</v>
      </c>
      <c r="J5136" s="7" t="n">
        <v>65533</v>
      </c>
      <c r="K5136" s="7" t="n">
        <v>0</v>
      </c>
      <c r="L5136" s="7" t="n">
        <v>0</v>
      </c>
      <c r="M5136" s="7" t="n">
        <v>0</v>
      </c>
      <c r="N5136" s="7" t="n">
        <v>0</v>
      </c>
      <c r="O5136" s="7" t="s">
        <v>14</v>
      </c>
    </row>
    <row r="5137" spans="1:19">
      <c r="A5137" t="s">
        <v>4</v>
      </c>
      <c r="B5137" s="4" t="s">
        <v>5</v>
      </c>
      <c r="C5137" s="4" t="s">
        <v>7</v>
      </c>
      <c r="D5137" s="4" t="s">
        <v>11</v>
      </c>
      <c r="E5137" s="4" t="s">
        <v>12</v>
      </c>
      <c r="F5137" s="4" t="s">
        <v>11</v>
      </c>
      <c r="G5137" s="4" t="s">
        <v>13</v>
      </c>
      <c r="H5137" s="4" t="s">
        <v>13</v>
      </c>
      <c r="I5137" s="4" t="s">
        <v>11</v>
      </c>
      <c r="J5137" s="4" t="s">
        <v>11</v>
      </c>
      <c r="K5137" s="4" t="s">
        <v>13</v>
      </c>
      <c r="L5137" s="4" t="s">
        <v>13</v>
      </c>
      <c r="M5137" s="4" t="s">
        <v>13</v>
      </c>
      <c r="N5137" s="4" t="s">
        <v>13</v>
      </c>
      <c r="O5137" s="4" t="s">
        <v>8</v>
      </c>
    </row>
    <row r="5138" spans="1:19">
      <c r="A5138" t="n">
        <v>46435</v>
      </c>
      <c r="B5138" s="9" t="n">
        <v>50</v>
      </c>
      <c r="C5138" s="7" t="n">
        <v>0</v>
      </c>
      <c r="D5138" s="7" t="n">
        <v>4118</v>
      </c>
      <c r="E5138" s="7" t="n">
        <v>0.800000011920929</v>
      </c>
      <c r="F5138" s="7" t="n">
        <v>0</v>
      </c>
      <c r="G5138" s="7" t="n">
        <v>0</v>
      </c>
      <c r="H5138" s="7" t="n">
        <v>-1073741824</v>
      </c>
      <c r="I5138" s="7" t="n">
        <v>0</v>
      </c>
      <c r="J5138" s="7" t="n">
        <v>65533</v>
      </c>
      <c r="K5138" s="7" t="n">
        <v>0</v>
      </c>
      <c r="L5138" s="7" t="n">
        <v>0</v>
      </c>
      <c r="M5138" s="7" t="n">
        <v>0</v>
      </c>
      <c r="N5138" s="7" t="n">
        <v>0</v>
      </c>
      <c r="O5138" s="7" t="s">
        <v>14</v>
      </c>
    </row>
    <row r="5139" spans="1:19">
      <c r="A5139" t="s">
        <v>4</v>
      </c>
      <c r="B5139" s="4" t="s">
        <v>5</v>
      </c>
      <c r="C5139" s="4" t="s">
        <v>7</v>
      </c>
      <c r="D5139" s="4" t="s">
        <v>11</v>
      </c>
      <c r="E5139" s="4" t="s">
        <v>11</v>
      </c>
      <c r="F5139" s="4" t="s">
        <v>11</v>
      </c>
      <c r="G5139" s="4" t="s">
        <v>11</v>
      </c>
      <c r="H5139" s="4" t="s">
        <v>11</v>
      </c>
      <c r="I5139" s="4" t="s">
        <v>8</v>
      </c>
      <c r="J5139" s="4" t="s">
        <v>12</v>
      </c>
      <c r="K5139" s="4" t="s">
        <v>12</v>
      </c>
      <c r="L5139" s="4" t="s">
        <v>12</v>
      </c>
      <c r="M5139" s="4" t="s">
        <v>13</v>
      </c>
      <c r="N5139" s="4" t="s">
        <v>13</v>
      </c>
      <c r="O5139" s="4" t="s">
        <v>12</v>
      </c>
      <c r="P5139" s="4" t="s">
        <v>12</v>
      </c>
      <c r="Q5139" s="4" t="s">
        <v>12</v>
      </c>
      <c r="R5139" s="4" t="s">
        <v>12</v>
      </c>
      <c r="S5139" s="4" t="s">
        <v>7</v>
      </c>
    </row>
    <row r="5140" spans="1:19">
      <c r="A5140" t="n">
        <v>46474</v>
      </c>
      <c r="B5140" s="26" t="n">
        <v>39</v>
      </c>
      <c r="C5140" s="7" t="n">
        <v>12</v>
      </c>
      <c r="D5140" s="7" t="n">
        <v>65533</v>
      </c>
      <c r="E5140" s="7" t="n">
        <v>204</v>
      </c>
      <c r="F5140" s="7" t="n">
        <v>0</v>
      </c>
      <c r="G5140" s="7" t="n">
        <v>82</v>
      </c>
      <c r="H5140" s="7" t="n">
        <v>12</v>
      </c>
      <c r="I5140" s="7" t="s">
        <v>14</v>
      </c>
      <c r="J5140" s="7" t="n">
        <v>0</v>
      </c>
      <c r="K5140" s="7" t="n">
        <v>0.800000011920929</v>
      </c>
      <c r="L5140" s="7" t="n">
        <v>0</v>
      </c>
      <c r="M5140" s="7" t="n">
        <v>0</v>
      </c>
      <c r="N5140" s="7" t="n">
        <v>0</v>
      </c>
      <c r="O5140" s="7" t="n">
        <v>0</v>
      </c>
      <c r="P5140" s="7" t="n">
        <v>1.5</v>
      </c>
      <c r="Q5140" s="7" t="n">
        <v>1.5</v>
      </c>
      <c r="R5140" s="7" t="n">
        <v>1.5</v>
      </c>
      <c r="S5140" s="7" t="n">
        <v>255</v>
      </c>
    </row>
    <row r="5141" spans="1:19">
      <c r="A5141" t="s">
        <v>4</v>
      </c>
      <c r="B5141" s="4" t="s">
        <v>5</v>
      </c>
      <c r="C5141" s="4" t="s">
        <v>7</v>
      </c>
      <c r="D5141" s="4" t="s">
        <v>11</v>
      </c>
      <c r="E5141" s="4" t="s">
        <v>11</v>
      </c>
      <c r="F5141" s="4" t="s">
        <v>11</v>
      </c>
      <c r="G5141" s="4" t="s">
        <v>11</v>
      </c>
      <c r="H5141" s="4" t="s">
        <v>11</v>
      </c>
      <c r="I5141" s="4" t="s">
        <v>8</v>
      </c>
      <c r="J5141" s="4" t="s">
        <v>12</v>
      </c>
      <c r="K5141" s="4" t="s">
        <v>12</v>
      </c>
      <c r="L5141" s="4" t="s">
        <v>12</v>
      </c>
      <c r="M5141" s="4" t="s">
        <v>13</v>
      </c>
      <c r="N5141" s="4" t="s">
        <v>13</v>
      </c>
      <c r="O5141" s="4" t="s">
        <v>12</v>
      </c>
      <c r="P5141" s="4" t="s">
        <v>12</v>
      </c>
      <c r="Q5141" s="4" t="s">
        <v>12</v>
      </c>
      <c r="R5141" s="4" t="s">
        <v>12</v>
      </c>
      <c r="S5141" s="4" t="s">
        <v>7</v>
      </c>
    </row>
    <row r="5142" spans="1:19">
      <c r="A5142" t="n">
        <v>46524</v>
      </c>
      <c r="B5142" s="26" t="n">
        <v>39</v>
      </c>
      <c r="C5142" s="7" t="n">
        <v>12</v>
      </c>
      <c r="D5142" s="7" t="n">
        <v>65533</v>
      </c>
      <c r="E5142" s="7" t="n">
        <v>202</v>
      </c>
      <c r="F5142" s="7" t="n">
        <v>0</v>
      </c>
      <c r="G5142" s="7" t="n">
        <v>1664</v>
      </c>
      <c r="H5142" s="7" t="n">
        <v>4</v>
      </c>
      <c r="I5142" s="7" t="s">
        <v>183</v>
      </c>
      <c r="J5142" s="7" t="n">
        <v>0</v>
      </c>
      <c r="K5142" s="7" t="n">
        <v>-2</v>
      </c>
      <c r="L5142" s="7" t="n">
        <v>0</v>
      </c>
      <c r="M5142" s="7" t="n">
        <v>0</v>
      </c>
      <c r="N5142" s="7" t="n">
        <v>0</v>
      </c>
      <c r="O5142" s="7" t="n">
        <v>30</v>
      </c>
      <c r="P5142" s="7" t="n">
        <v>0.600000023841858</v>
      </c>
      <c r="Q5142" s="7" t="n">
        <v>0.600000023841858</v>
      </c>
      <c r="R5142" s="7" t="n">
        <v>0.600000023841858</v>
      </c>
      <c r="S5142" s="7" t="n">
        <v>104</v>
      </c>
    </row>
    <row r="5143" spans="1:19">
      <c r="A5143" t="s">
        <v>4</v>
      </c>
      <c r="B5143" s="4" t="s">
        <v>5</v>
      </c>
      <c r="C5143" s="4" t="s">
        <v>11</v>
      </c>
      <c r="D5143" s="4" t="s">
        <v>7</v>
      </c>
      <c r="E5143" s="4" t="s">
        <v>8</v>
      </c>
    </row>
    <row r="5144" spans="1:19">
      <c r="A5144" t="n">
        <v>46585</v>
      </c>
      <c r="B5144" s="65" t="n">
        <v>86</v>
      </c>
      <c r="C5144" s="7" t="n">
        <v>82</v>
      </c>
      <c r="D5144" s="7" t="n">
        <v>0</v>
      </c>
      <c r="E5144" s="7" t="s">
        <v>14</v>
      </c>
    </row>
    <row r="5145" spans="1:19">
      <c r="A5145" t="s">
        <v>4</v>
      </c>
      <c r="B5145" s="4" t="s">
        <v>5</v>
      </c>
      <c r="C5145" s="4" t="s">
        <v>11</v>
      </c>
    </row>
    <row r="5146" spans="1:19">
      <c r="A5146" t="n">
        <v>46590</v>
      </c>
      <c r="B5146" s="25" t="n">
        <v>16</v>
      </c>
      <c r="C5146" s="7" t="n">
        <v>500</v>
      </c>
    </row>
    <row r="5147" spans="1:19">
      <c r="A5147" t="s">
        <v>4</v>
      </c>
      <c r="B5147" s="4" t="s">
        <v>5</v>
      </c>
      <c r="C5147" s="4" t="s">
        <v>11</v>
      </c>
      <c r="D5147" s="4" t="s">
        <v>13</v>
      </c>
      <c r="E5147" s="4" t="s">
        <v>13</v>
      </c>
      <c r="F5147" s="4" t="s">
        <v>13</v>
      </c>
      <c r="G5147" s="4" t="s">
        <v>13</v>
      </c>
      <c r="H5147" s="4" t="s">
        <v>11</v>
      </c>
      <c r="I5147" s="4" t="s">
        <v>7</v>
      </c>
    </row>
    <row r="5148" spans="1:19">
      <c r="A5148" t="n">
        <v>46593</v>
      </c>
      <c r="B5148" s="31" t="n">
        <v>66</v>
      </c>
      <c r="C5148" s="7" t="n">
        <v>1664</v>
      </c>
      <c r="D5148" s="7" t="n">
        <v>1065353216</v>
      </c>
      <c r="E5148" s="7" t="n">
        <v>1065353216</v>
      </c>
      <c r="F5148" s="7" t="n">
        <v>1065353216</v>
      </c>
      <c r="G5148" s="7" t="n">
        <v>0</v>
      </c>
      <c r="H5148" s="7" t="n">
        <v>100</v>
      </c>
      <c r="I5148" s="7" t="n">
        <v>3</v>
      </c>
    </row>
    <row r="5149" spans="1:19">
      <c r="A5149" t="s">
        <v>4</v>
      </c>
      <c r="B5149" s="4" t="s">
        <v>5</v>
      </c>
      <c r="C5149" s="4" t="s">
        <v>7</v>
      </c>
      <c r="D5149" s="4" t="s">
        <v>11</v>
      </c>
      <c r="E5149" s="4" t="s">
        <v>12</v>
      </c>
    </row>
    <row r="5150" spans="1:19">
      <c r="A5150" t="n">
        <v>46615</v>
      </c>
      <c r="B5150" s="18" t="n">
        <v>58</v>
      </c>
      <c r="C5150" s="7" t="n">
        <v>101</v>
      </c>
      <c r="D5150" s="7" t="n">
        <v>300</v>
      </c>
      <c r="E5150" s="7" t="n">
        <v>1</v>
      </c>
    </row>
    <row r="5151" spans="1:19">
      <c r="A5151" t="s">
        <v>4</v>
      </c>
      <c r="B5151" s="4" t="s">
        <v>5</v>
      </c>
      <c r="C5151" s="4" t="s">
        <v>7</v>
      </c>
      <c r="D5151" s="4" t="s">
        <v>11</v>
      </c>
    </row>
    <row r="5152" spans="1:19">
      <c r="A5152" t="n">
        <v>46623</v>
      </c>
      <c r="B5152" s="18" t="n">
        <v>58</v>
      </c>
      <c r="C5152" s="7" t="n">
        <v>254</v>
      </c>
      <c r="D5152" s="7" t="n">
        <v>0</v>
      </c>
    </row>
    <row r="5153" spans="1:19">
      <c r="A5153" t="s">
        <v>4</v>
      </c>
      <c r="B5153" s="4" t="s">
        <v>5</v>
      </c>
      <c r="C5153" s="4" t="s">
        <v>7</v>
      </c>
      <c r="D5153" s="4" t="s">
        <v>12</v>
      </c>
      <c r="E5153" s="4" t="s">
        <v>12</v>
      </c>
      <c r="F5153" s="4" t="s">
        <v>12</v>
      </c>
    </row>
    <row r="5154" spans="1:19">
      <c r="A5154" t="n">
        <v>46627</v>
      </c>
      <c r="B5154" s="38" t="n">
        <v>45</v>
      </c>
      <c r="C5154" s="7" t="n">
        <v>9</v>
      </c>
      <c r="D5154" s="7" t="n">
        <v>0.200000002980232</v>
      </c>
      <c r="E5154" s="7" t="n">
        <v>0.200000002980232</v>
      </c>
      <c r="F5154" s="7" t="n">
        <v>1</v>
      </c>
    </row>
    <row r="5155" spans="1:19">
      <c r="A5155" t="s">
        <v>4</v>
      </c>
      <c r="B5155" s="4" t="s">
        <v>5</v>
      </c>
      <c r="C5155" s="4" t="s">
        <v>11</v>
      </c>
      <c r="D5155" s="4" t="s">
        <v>7</v>
      </c>
      <c r="E5155" s="4" t="s">
        <v>8</v>
      </c>
      <c r="F5155" s="4" t="s">
        <v>12</v>
      </c>
      <c r="G5155" s="4" t="s">
        <v>12</v>
      </c>
      <c r="H5155" s="4" t="s">
        <v>12</v>
      </c>
    </row>
    <row r="5156" spans="1:19">
      <c r="A5156" t="n">
        <v>46641</v>
      </c>
      <c r="B5156" s="29" t="n">
        <v>48</v>
      </c>
      <c r="C5156" s="7" t="n">
        <v>82</v>
      </c>
      <c r="D5156" s="7" t="n">
        <v>0</v>
      </c>
      <c r="E5156" s="7" t="s">
        <v>330</v>
      </c>
      <c r="F5156" s="7" t="n">
        <v>0</v>
      </c>
      <c r="G5156" s="7" t="n">
        <v>1</v>
      </c>
      <c r="H5156" s="7" t="n">
        <v>0</v>
      </c>
    </row>
    <row r="5157" spans="1:19">
      <c r="A5157" t="s">
        <v>4</v>
      </c>
      <c r="B5157" s="4" t="s">
        <v>5</v>
      </c>
      <c r="C5157" s="4" t="s">
        <v>11</v>
      </c>
    </row>
    <row r="5158" spans="1:19">
      <c r="A5158" t="n">
        <v>46668</v>
      </c>
      <c r="B5158" s="25" t="n">
        <v>16</v>
      </c>
      <c r="C5158" s="7" t="n">
        <v>5000</v>
      </c>
    </row>
    <row r="5159" spans="1:19">
      <c r="A5159" t="s">
        <v>4</v>
      </c>
      <c r="B5159" s="4" t="s">
        <v>5</v>
      </c>
      <c r="C5159" s="4" t="s">
        <v>7</v>
      </c>
      <c r="D5159" s="4" t="s">
        <v>11</v>
      </c>
      <c r="E5159" s="4" t="s">
        <v>8</v>
      </c>
      <c r="F5159" s="4" t="s">
        <v>8</v>
      </c>
      <c r="G5159" s="4" t="s">
        <v>8</v>
      </c>
      <c r="H5159" s="4" t="s">
        <v>8</v>
      </c>
    </row>
    <row r="5160" spans="1:19">
      <c r="A5160" t="n">
        <v>46671</v>
      </c>
      <c r="B5160" s="30" t="n">
        <v>51</v>
      </c>
      <c r="C5160" s="7" t="n">
        <v>3</v>
      </c>
      <c r="D5160" s="7" t="n">
        <v>82</v>
      </c>
      <c r="E5160" s="7" t="s">
        <v>120</v>
      </c>
      <c r="F5160" s="7" t="s">
        <v>123</v>
      </c>
      <c r="G5160" s="7" t="s">
        <v>122</v>
      </c>
      <c r="H5160" s="7" t="s">
        <v>123</v>
      </c>
    </row>
    <row r="5161" spans="1:19">
      <c r="A5161" t="s">
        <v>4</v>
      </c>
      <c r="B5161" s="4" t="s">
        <v>5</v>
      </c>
      <c r="C5161" s="4" t="s">
        <v>7</v>
      </c>
      <c r="D5161" s="4" t="s">
        <v>11</v>
      </c>
    </row>
    <row r="5162" spans="1:19">
      <c r="A5162" t="n">
        <v>46684</v>
      </c>
      <c r="B5162" s="38" t="n">
        <v>45</v>
      </c>
      <c r="C5162" s="7" t="n">
        <v>7</v>
      </c>
      <c r="D5162" s="7" t="n">
        <v>255</v>
      </c>
    </row>
    <row r="5163" spans="1:19">
      <c r="A5163" t="s">
        <v>4</v>
      </c>
      <c r="B5163" s="4" t="s">
        <v>5</v>
      </c>
      <c r="C5163" s="4" t="s">
        <v>11</v>
      </c>
      <c r="D5163" s="4" t="s">
        <v>13</v>
      </c>
    </row>
    <row r="5164" spans="1:19">
      <c r="A5164" t="n">
        <v>46688</v>
      </c>
      <c r="B5164" s="28" t="n">
        <v>43</v>
      </c>
      <c r="C5164" s="7" t="n">
        <v>1664</v>
      </c>
      <c r="D5164" s="7" t="n">
        <v>1</v>
      </c>
    </row>
    <row r="5165" spans="1:19">
      <c r="A5165" t="s">
        <v>4</v>
      </c>
      <c r="B5165" s="4" t="s">
        <v>5</v>
      </c>
      <c r="C5165" s="4" t="s">
        <v>7</v>
      </c>
      <c r="D5165" s="4" t="s">
        <v>11</v>
      </c>
      <c r="E5165" s="4" t="s">
        <v>12</v>
      </c>
    </row>
    <row r="5166" spans="1:19">
      <c r="A5166" t="n">
        <v>46695</v>
      </c>
      <c r="B5166" s="18" t="n">
        <v>58</v>
      </c>
      <c r="C5166" s="7" t="n">
        <v>101</v>
      </c>
      <c r="D5166" s="7" t="n">
        <v>500</v>
      </c>
      <c r="E5166" s="7" t="n">
        <v>1</v>
      </c>
    </row>
    <row r="5167" spans="1:19">
      <c r="A5167" t="s">
        <v>4</v>
      </c>
      <c r="B5167" s="4" t="s">
        <v>5</v>
      </c>
      <c r="C5167" s="4" t="s">
        <v>7</v>
      </c>
      <c r="D5167" s="4" t="s">
        <v>11</v>
      </c>
    </row>
    <row r="5168" spans="1:19">
      <c r="A5168" t="n">
        <v>46703</v>
      </c>
      <c r="B5168" s="18" t="n">
        <v>58</v>
      </c>
      <c r="C5168" s="7" t="n">
        <v>254</v>
      </c>
      <c r="D5168" s="7" t="n">
        <v>0</v>
      </c>
    </row>
    <row r="5169" spans="1:8">
      <c r="A5169" t="s">
        <v>4</v>
      </c>
      <c r="B5169" s="4" t="s">
        <v>5</v>
      </c>
      <c r="C5169" s="4" t="s">
        <v>7</v>
      </c>
      <c r="D5169" s="4" t="s">
        <v>7</v>
      </c>
      <c r="E5169" s="4" t="s">
        <v>12</v>
      </c>
      <c r="F5169" s="4" t="s">
        <v>12</v>
      </c>
      <c r="G5169" s="4" t="s">
        <v>12</v>
      </c>
      <c r="H5169" s="4" t="s">
        <v>11</v>
      </c>
    </row>
    <row r="5170" spans="1:8">
      <c r="A5170" t="n">
        <v>46707</v>
      </c>
      <c r="B5170" s="38" t="n">
        <v>45</v>
      </c>
      <c r="C5170" s="7" t="n">
        <v>2</v>
      </c>
      <c r="D5170" s="7" t="n">
        <v>3</v>
      </c>
      <c r="E5170" s="7" t="n">
        <v>-3.53999996185303</v>
      </c>
      <c r="F5170" s="7" t="n">
        <v>1.5900000333786</v>
      </c>
      <c r="G5170" s="7" t="n">
        <v>39.3600006103516</v>
      </c>
      <c r="H5170" s="7" t="n">
        <v>0</v>
      </c>
    </row>
    <row r="5171" spans="1:8">
      <c r="A5171" t="s">
        <v>4</v>
      </c>
      <c r="B5171" s="4" t="s">
        <v>5</v>
      </c>
      <c r="C5171" s="4" t="s">
        <v>7</v>
      </c>
      <c r="D5171" s="4" t="s">
        <v>7</v>
      </c>
      <c r="E5171" s="4" t="s">
        <v>12</v>
      </c>
      <c r="F5171" s="4" t="s">
        <v>12</v>
      </c>
      <c r="G5171" s="4" t="s">
        <v>12</v>
      </c>
      <c r="H5171" s="4" t="s">
        <v>11</v>
      </c>
      <c r="I5171" s="4" t="s">
        <v>7</v>
      </c>
    </row>
    <row r="5172" spans="1:8">
      <c r="A5172" t="n">
        <v>46724</v>
      </c>
      <c r="B5172" s="38" t="n">
        <v>45</v>
      </c>
      <c r="C5172" s="7" t="n">
        <v>4</v>
      </c>
      <c r="D5172" s="7" t="n">
        <v>3</v>
      </c>
      <c r="E5172" s="7" t="n">
        <v>3.10999989509583</v>
      </c>
      <c r="F5172" s="7" t="n">
        <v>70.3099975585938</v>
      </c>
      <c r="G5172" s="7" t="n">
        <v>14</v>
      </c>
      <c r="H5172" s="7" t="n">
        <v>0</v>
      </c>
      <c r="I5172" s="7" t="n">
        <v>1</v>
      </c>
    </row>
    <row r="5173" spans="1:8">
      <c r="A5173" t="s">
        <v>4</v>
      </c>
      <c r="B5173" s="4" t="s">
        <v>5</v>
      </c>
      <c r="C5173" s="4" t="s">
        <v>7</v>
      </c>
      <c r="D5173" s="4" t="s">
        <v>7</v>
      </c>
      <c r="E5173" s="4" t="s">
        <v>12</v>
      </c>
      <c r="F5173" s="4" t="s">
        <v>11</v>
      </c>
    </row>
    <row r="5174" spans="1:8">
      <c r="A5174" t="n">
        <v>46742</v>
      </c>
      <c r="B5174" s="38" t="n">
        <v>45</v>
      </c>
      <c r="C5174" s="7" t="n">
        <v>5</v>
      </c>
      <c r="D5174" s="7" t="n">
        <v>3</v>
      </c>
      <c r="E5174" s="7" t="n">
        <v>8.69999980926514</v>
      </c>
      <c r="F5174" s="7" t="n">
        <v>0</v>
      </c>
    </row>
    <row r="5175" spans="1:8">
      <c r="A5175" t="s">
        <v>4</v>
      </c>
      <c r="B5175" s="4" t="s">
        <v>5</v>
      </c>
      <c r="C5175" s="4" t="s">
        <v>7</v>
      </c>
      <c r="D5175" s="4" t="s">
        <v>7</v>
      </c>
      <c r="E5175" s="4" t="s">
        <v>12</v>
      </c>
      <c r="F5175" s="4" t="s">
        <v>11</v>
      </c>
    </row>
    <row r="5176" spans="1:8">
      <c r="A5176" t="n">
        <v>46751</v>
      </c>
      <c r="B5176" s="38" t="n">
        <v>45</v>
      </c>
      <c r="C5176" s="7" t="n">
        <v>11</v>
      </c>
      <c r="D5176" s="7" t="n">
        <v>3</v>
      </c>
      <c r="E5176" s="7" t="n">
        <v>14</v>
      </c>
      <c r="F5176" s="7" t="n">
        <v>0</v>
      </c>
    </row>
    <row r="5177" spans="1:8">
      <c r="A5177" t="s">
        <v>4</v>
      </c>
      <c r="B5177" s="4" t="s">
        <v>5</v>
      </c>
      <c r="C5177" s="4" t="s">
        <v>7</v>
      </c>
      <c r="D5177" s="4" t="s">
        <v>7</v>
      </c>
      <c r="E5177" s="4" t="s">
        <v>12</v>
      </c>
      <c r="F5177" s="4" t="s">
        <v>12</v>
      </c>
      <c r="G5177" s="4" t="s">
        <v>12</v>
      </c>
      <c r="H5177" s="4" t="s">
        <v>11</v>
      </c>
    </row>
    <row r="5178" spans="1:8">
      <c r="A5178" t="n">
        <v>46760</v>
      </c>
      <c r="B5178" s="38" t="n">
        <v>45</v>
      </c>
      <c r="C5178" s="7" t="n">
        <v>2</v>
      </c>
      <c r="D5178" s="7" t="n">
        <v>3</v>
      </c>
      <c r="E5178" s="7" t="n">
        <v>-3.53999996185303</v>
      </c>
      <c r="F5178" s="7" t="n">
        <v>1.5900000333786</v>
      </c>
      <c r="G5178" s="7" t="n">
        <v>39.3600006103516</v>
      </c>
      <c r="H5178" s="7" t="n">
        <v>15000</v>
      </c>
    </row>
    <row r="5179" spans="1:8">
      <c r="A5179" t="s">
        <v>4</v>
      </c>
      <c r="B5179" s="4" t="s">
        <v>5</v>
      </c>
      <c r="C5179" s="4" t="s">
        <v>7</v>
      </c>
      <c r="D5179" s="4" t="s">
        <v>7</v>
      </c>
      <c r="E5179" s="4" t="s">
        <v>12</v>
      </c>
      <c r="F5179" s="4" t="s">
        <v>12</v>
      </c>
      <c r="G5179" s="4" t="s">
        <v>12</v>
      </c>
      <c r="H5179" s="4" t="s">
        <v>11</v>
      </c>
      <c r="I5179" s="4" t="s">
        <v>7</v>
      </c>
    </row>
    <row r="5180" spans="1:8">
      <c r="A5180" t="n">
        <v>46777</v>
      </c>
      <c r="B5180" s="38" t="n">
        <v>45</v>
      </c>
      <c r="C5180" s="7" t="n">
        <v>4</v>
      </c>
      <c r="D5180" s="7" t="n">
        <v>3</v>
      </c>
      <c r="E5180" s="7" t="n">
        <v>358.959991455078</v>
      </c>
      <c r="F5180" s="7" t="n">
        <v>70.3099975585938</v>
      </c>
      <c r="G5180" s="7" t="n">
        <v>14</v>
      </c>
      <c r="H5180" s="7" t="n">
        <v>15000</v>
      </c>
      <c r="I5180" s="7" t="n">
        <v>1</v>
      </c>
    </row>
    <row r="5181" spans="1:8">
      <c r="A5181" t="s">
        <v>4</v>
      </c>
      <c r="B5181" s="4" t="s">
        <v>5</v>
      </c>
      <c r="C5181" s="4" t="s">
        <v>7</v>
      </c>
      <c r="D5181" s="4" t="s">
        <v>7</v>
      </c>
      <c r="E5181" s="4" t="s">
        <v>12</v>
      </c>
      <c r="F5181" s="4" t="s">
        <v>11</v>
      </c>
    </row>
    <row r="5182" spans="1:8">
      <c r="A5182" t="n">
        <v>46795</v>
      </c>
      <c r="B5182" s="38" t="n">
        <v>45</v>
      </c>
      <c r="C5182" s="7" t="n">
        <v>5</v>
      </c>
      <c r="D5182" s="7" t="n">
        <v>3</v>
      </c>
      <c r="E5182" s="7" t="n">
        <v>8.30000019073486</v>
      </c>
      <c r="F5182" s="7" t="n">
        <v>15000</v>
      </c>
    </row>
    <row r="5183" spans="1:8">
      <c r="A5183" t="s">
        <v>4</v>
      </c>
      <c r="B5183" s="4" t="s">
        <v>5</v>
      </c>
      <c r="C5183" s="4" t="s">
        <v>7</v>
      </c>
      <c r="D5183" s="4" t="s">
        <v>7</v>
      </c>
      <c r="E5183" s="4" t="s">
        <v>12</v>
      </c>
      <c r="F5183" s="4" t="s">
        <v>11</v>
      </c>
    </row>
    <row r="5184" spans="1:8">
      <c r="A5184" t="n">
        <v>46804</v>
      </c>
      <c r="B5184" s="38" t="n">
        <v>45</v>
      </c>
      <c r="C5184" s="7" t="n">
        <v>11</v>
      </c>
      <c r="D5184" s="7" t="n">
        <v>3</v>
      </c>
      <c r="E5184" s="7" t="n">
        <v>14</v>
      </c>
      <c r="F5184" s="7" t="n">
        <v>15000</v>
      </c>
    </row>
    <row r="5185" spans="1:9">
      <c r="A5185" t="s">
        <v>4</v>
      </c>
      <c r="B5185" s="4" t="s">
        <v>5</v>
      </c>
      <c r="C5185" s="4" t="s">
        <v>7</v>
      </c>
      <c r="D5185" s="4" t="s">
        <v>11</v>
      </c>
    </row>
    <row r="5186" spans="1:9">
      <c r="A5186" t="n">
        <v>46813</v>
      </c>
      <c r="B5186" s="18" t="n">
        <v>58</v>
      </c>
      <c r="C5186" s="7" t="n">
        <v>255</v>
      </c>
      <c r="D5186" s="7" t="n">
        <v>0</v>
      </c>
    </row>
    <row r="5187" spans="1:9">
      <c r="A5187" t="s">
        <v>4</v>
      </c>
      <c r="B5187" s="4" t="s">
        <v>5</v>
      </c>
      <c r="C5187" s="4" t="s">
        <v>11</v>
      </c>
    </row>
    <row r="5188" spans="1:9">
      <c r="A5188" t="n">
        <v>46817</v>
      </c>
      <c r="B5188" s="25" t="n">
        <v>16</v>
      </c>
      <c r="C5188" s="7" t="n">
        <v>300</v>
      </c>
    </row>
    <row r="5189" spans="1:9">
      <c r="A5189" t="s">
        <v>4</v>
      </c>
      <c r="B5189" s="4" t="s">
        <v>5</v>
      </c>
      <c r="C5189" s="4" t="s">
        <v>11</v>
      </c>
      <c r="D5189" s="4" t="s">
        <v>12</v>
      </c>
      <c r="E5189" s="4" t="s">
        <v>12</v>
      </c>
      <c r="F5189" s="4" t="s">
        <v>12</v>
      </c>
      <c r="G5189" s="4" t="s">
        <v>12</v>
      </c>
    </row>
    <row r="5190" spans="1:9">
      <c r="A5190" t="n">
        <v>46820</v>
      </c>
      <c r="B5190" s="37" t="n">
        <v>46</v>
      </c>
      <c r="C5190" s="7" t="n">
        <v>7006</v>
      </c>
      <c r="D5190" s="7" t="n">
        <v>-0.300000011920929</v>
      </c>
      <c r="E5190" s="7" t="n">
        <v>0</v>
      </c>
      <c r="F5190" s="7" t="n">
        <v>53</v>
      </c>
      <c r="G5190" s="7" t="n">
        <v>270</v>
      </c>
    </row>
    <row r="5191" spans="1:9">
      <c r="A5191" t="s">
        <v>4</v>
      </c>
      <c r="B5191" s="4" t="s">
        <v>5</v>
      </c>
      <c r="C5191" s="4" t="s">
        <v>11</v>
      </c>
      <c r="D5191" s="4" t="s">
        <v>12</v>
      </c>
      <c r="E5191" s="4" t="s">
        <v>12</v>
      </c>
      <c r="F5191" s="4" t="s">
        <v>12</v>
      </c>
      <c r="G5191" s="4" t="s">
        <v>12</v>
      </c>
    </row>
    <row r="5192" spans="1:9">
      <c r="A5192" t="n">
        <v>46839</v>
      </c>
      <c r="B5192" s="37" t="n">
        <v>46</v>
      </c>
      <c r="C5192" s="7" t="n">
        <v>82</v>
      </c>
      <c r="D5192" s="7" t="n">
        <v>0.300000011920929</v>
      </c>
      <c r="E5192" s="7" t="n">
        <v>0</v>
      </c>
      <c r="F5192" s="7" t="n">
        <v>53</v>
      </c>
      <c r="G5192" s="7" t="n">
        <v>270</v>
      </c>
    </row>
    <row r="5193" spans="1:9">
      <c r="A5193" t="s">
        <v>4</v>
      </c>
      <c r="B5193" s="4" t="s">
        <v>5</v>
      </c>
      <c r="C5193" s="4" t="s">
        <v>7</v>
      </c>
      <c r="D5193" s="4" t="s">
        <v>11</v>
      </c>
      <c r="E5193" s="4" t="s">
        <v>8</v>
      </c>
    </row>
    <row r="5194" spans="1:9">
      <c r="A5194" t="n">
        <v>46858</v>
      </c>
      <c r="B5194" s="30" t="n">
        <v>51</v>
      </c>
      <c r="C5194" s="7" t="n">
        <v>4</v>
      </c>
      <c r="D5194" s="7" t="n">
        <v>110</v>
      </c>
      <c r="E5194" s="7" t="s">
        <v>352</v>
      </c>
    </row>
    <row r="5195" spans="1:9">
      <c r="A5195" t="s">
        <v>4</v>
      </c>
      <c r="B5195" s="4" t="s">
        <v>5</v>
      </c>
      <c r="C5195" s="4" t="s">
        <v>11</v>
      </c>
    </row>
    <row r="5196" spans="1:9">
      <c r="A5196" t="n">
        <v>46871</v>
      </c>
      <c r="B5196" s="25" t="n">
        <v>16</v>
      </c>
      <c r="C5196" s="7" t="n">
        <v>0</v>
      </c>
    </row>
    <row r="5197" spans="1:9">
      <c r="A5197" t="s">
        <v>4</v>
      </c>
      <c r="B5197" s="4" t="s">
        <v>5</v>
      </c>
      <c r="C5197" s="4" t="s">
        <v>11</v>
      </c>
      <c r="D5197" s="4" t="s">
        <v>7</v>
      </c>
      <c r="E5197" s="4" t="s">
        <v>13</v>
      </c>
      <c r="F5197" s="4" t="s">
        <v>185</v>
      </c>
      <c r="G5197" s="4" t="s">
        <v>7</v>
      </c>
      <c r="H5197" s="4" t="s">
        <v>7</v>
      </c>
    </row>
    <row r="5198" spans="1:9">
      <c r="A5198" t="n">
        <v>46874</v>
      </c>
      <c r="B5198" s="44" t="n">
        <v>26</v>
      </c>
      <c r="C5198" s="7" t="n">
        <v>110</v>
      </c>
      <c r="D5198" s="7" t="n">
        <v>17</v>
      </c>
      <c r="E5198" s="7" t="n">
        <v>64882</v>
      </c>
      <c r="F5198" s="7" t="s">
        <v>353</v>
      </c>
      <c r="G5198" s="7" t="n">
        <v>2</v>
      </c>
      <c r="H5198" s="7" t="n">
        <v>0</v>
      </c>
    </row>
    <row r="5199" spans="1:9">
      <c r="A5199" t="s">
        <v>4</v>
      </c>
      <c r="B5199" s="4" t="s">
        <v>5</v>
      </c>
    </row>
    <row r="5200" spans="1:9">
      <c r="A5200" t="n">
        <v>46910</v>
      </c>
      <c r="B5200" s="45" t="n">
        <v>28</v>
      </c>
    </row>
    <row r="5201" spans="1:8">
      <c r="A5201" t="s">
        <v>4</v>
      </c>
      <c r="B5201" s="4" t="s">
        <v>5</v>
      </c>
      <c r="C5201" s="4" t="s">
        <v>7</v>
      </c>
      <c r="D5201" s="4" t="s">
        <v>11</v>
      </c>
      <c r="E5201" s="4" t="s">
        <v>8</v>
      </c>
    </row>
    <row r="5202" spans="1:8">
      <c r="A5202" t="n">
        <v>46911</v>
      </c>
      <c r="B5202" s="30" t="n">
        <v>51</v>
      </c>
      <c r="C5202" s="7" t="n">
        <v>4</v>
      </c>
      <c r="D5202" s="7" t="n">
        <v>119</v>
      </c>
      <c r="E5202" s="7" t="s">
        <v>354</v>
      </c>
    </row>
    <row r="5203" spans="1:8">
      <c r="A5203" t="s">
        <v>4</v>
      </c>
      <c r="B5203" s="4" t="s">
        <v>5</v>
      </c>
      <c r="C5203" s="4" t="s">
        <v>11</v>
      </c>
    </row>
    <row r="5204" spans="1:8">
      <c r="A5204" t="n">
        <v>46925</v>
      </c>
      <c r="B5204" s="25" t="n">
        <v>16</v>
      </c>
      <c r="C5204" s="7" t="n">
        <v>0</v>
      </c>
    </row>
    <row r="5205" spans="1:8">
      <c r="A5205" t="s">
        <v>4</v>
      </c>
      <c r="B5205" s="4" t="s">
        <v>5</v>
      </c>
      <c r="C5205" s="4" t="s">
        <v>11</v>
      </c>
      <c r="D5205" s="4" t="s">
        <v>7</v>
      </c>
      <c r="E5205" s="4" t="s">
        <v>13</v>
      </c>
      <c r="F5205" s="4" t="s">
        <v>185</v>
      </c>
      <c r="G5205" s="4" t="s">
        <v>7</v>
      </c>
      <c r="H5205" s="4" t="s">
        <v>7</v>
      </c>
    </row>
    <row r="5206" spans="1:8">
      <c r="A5206" t="n">
        <v>46928</v>
      </c>
      <c r="B5206" s="44" t="n">
        <v>26</v>
      </c>
      <c r="C5206" s="7" t="n">
        <v>119</v>
      </c>
      <c r="D5206" s="7" t="n">
        <v>17</v>
      </c>
      <c r="E5206" s="7" t="n">
        <v>64883</v>
      </c>
      <c r="F5206" s="7" t="s">
        <v>355</v>
      </c>
      <c r="G5206" s="7" t="n">
        <v>2</v>
      </c>
      <c r="H5206" s="7" t="n">
        <v>0</v>
      </c>
    </row>
    <row r="5207" spans="1:8">
      <c r="A5207" t="s">
        <v>4</v>
      </c>
      <c r="B5207" s="4" t="s">
        <v>5</v>
      </c>
    </row>
    <row r="5208" spans="1:8">
      <c r="A5208" t="n">
        <v>46963</v>
      </c>
      <c r="B5208" s="45" t="n">
        <v>28</v>
      </c>
    </row>
    <row r="5209" spans="1:8">
      <c r="A5209" t="s">
        <v>4</v>
      </c>
      <c r="B5209" s="4" t="s">
        <v>5</v>
      </c>
      <c r="C5209" s="4" t="s">
        <v>7</v>
      </c>
      <c r="D5209" s="4" t="s">
        <v>11</v>
      </c>
      <c r="E5209" s="4" t="s">
        <v>8</v>
      </c>
    </row>
    <row r="5210" spans="1:8">
      <c r="A5210" t="n">
        <v>46964</v>
      </c>
      <c r="B5210" s="30" t="n">
        <v>51</v>
      </c>
      <c r="C5210" s="7" t="n">
        <v>4</v>
      </c>
      <c r="D5210" s="7" t="n">
        <v>95</v>
      </c>
      <c r="E5210" s="7" t="s">
        <v>352</v>
      </c>
    </row>
    <row r="5211" spans="1:8">
      <c r="A5211" t="s">
        <v>4</v>
      </c>
      <c r="B5211" s="4" t="s">
        <v>5</v>
      </c>
      <c r="C5211" s="4" t="s">
        <v>11</v>
      </c>
    </row>
    <row r="5212" spans="1:8">
      <c r="A5212" t="n">
        <v>46977</v>
      </c>
      <c r="B5212" s="25" t="n">
        <v>16</v>
      </c>
      <c r="C5212" s="7" t="n">
        <v>0</v>
      </c>
    </row>
    <row r="5213" spans="1:8">
      <c r="A5213" t="s">
        <v>4</v>
      </c>
      <c r="B5213" s="4" t="s">
        <v>5</v>
      </c>
      <c r="C5213" s="4" t="s">
        <v>11</v>
      </c>
      <c r="D5213" s="4" t="s">
        <v>7</v>
      </c>
      <c r="E5213" s="4" t="s">
        <v>13</v>
      </c>
      <c r="F5213" s="4" t="s">
        <v>185</v>
      </c>
      <c r="G5213" s="4" t="s">
        <v>7</v>
      </c>
      <c r="H5213" s="4" t="s">
        <v>7</v>
      </c>
    </row>
    <row r="5214" spans="1:8">
      <c r="A5214" t="n">
        <v>46980</v>
      </c>
      <c r="B5214" s="44" t="n">
        <v>26</v>
      </c>
      <c r="C5214" s="7" t="n">
        <v>95</v>
      </c>
      <c r="D5214" s="7" t="n">
        <v>17</v>
      </c>
      <c r="E5214" s="7" t="n">
        <v>64884</v>
      </c>
      <c r="F5214" s="7" t="s">
        <v>356</v>
      </c>
      <c r="G5214" s="7" t="n">
        <v>2</v>
      </c>
      <c r="H5214" s="7" t="n">
        <v>0</v>
      </c>
    </row>
    <row r="5215" spans="1:8">
      <c r="A5215" t="s">
        <v>4</v>
      </c>
      <c r="B5215" s="4" t="s">
        <v>5</v>
      </c>
    </row>
    <row r="5216" spans="1:8">
      <c r="A5216" t="n">
        <v>47042</v>
      </c>
      <c r="B5216" s="45" t="n">
        <v>28</v>
      </c>
    </row>
    <row r="5217" spans="1:8">
      <c r="A5217" t="s">
        <v>4</v>
      </c>
      <c r="B5217" s="4" t="s">
        <v>5</v>
      </c>
      <c r="C5217" s="4" t="s">
        <v>11</v>
      </c>
      <c r="D5217" s="4" t="s">
        <v>7</v>
      </c>
    </row>
    <row r="5218" spans="1:8">
      <c r="A5218" t="n">
        <v>47043</v>
      </c>
      <c r="B5218" s="48" t="n">
        <v>89</v>
      </c>
      <c r="C5218" s="7" t="n">
        <v>65533</v>
      </c>
      <c r="D5218" s="7" t="n">
        <v>1</v>
      </c>
    </row>
    <row r="5219" spans="1:8">
      <c r="A5219" t="s">
        <v>4</v>
      </c>
      <c r="B5219" s="4" t="s">
        <v>5</v>
      </c>
      <c r="C5219" s="4" t="s">
        <v>7</v>
      </c>
      <c r="D5219" s="4" t="s">
        <v>11</v>
      </c>
      <c r="E5219" s="4" t="s">
        <v>12</v>
      </c>
    </row>
    <row r="5220" spans="1:8">
      <c r="A5220" t="n">
        <v>47047</v>
      </c>
      <c r="B5220" s="18" t="n">
        <v>58</v>
      </c>
      <c r="C5220" s="7" t="n">
        <v>101</v>
      </c>
      <c r="D5220" s="7" t="n">
        <v>500</v>
      </c>
      <c r="E5220" s="7" t="n">
        <v>1</v>
      </c>
    </row>
    <row r="5221" spans="1:8">
      <c r="A5221" t="s">
        <v>4</v>
      </c>
      <c r="B5221" s="4" t="s">
        <v>5</v>
      </c>
      <c r="C5221" s="4" t="s">
        <v>7</v>
      </c>
      <c r="D5221" s="4" t="s">
        <v>11</v>
      </c>
    </row>
    <row r="5222" spans="1:8">
      <c r="A5222" t="n">
        <v>47055</v>
      </c>
      <c r="B5222" s="18" t="n">
        <v>58</v>
      </c>
      <c r="C5222" s="7" t="n">
        <v>254</v>
      </c>
      <c r="D5222" s="7" t="n">
        <v>0</v>
      </c>
    </row>
    <row r="5223" spans="1:8">
      <c r="A5223" t="s">
        <v>4</v>
      </c>
      <c r="B5223" s="4" t="s">
        <v>5</v>
      </c>
      <c r="C5223" s="4" t="s">
        <v>7</v>
      </c>
      <c r="D5223" s="4" t="s">
        <v>7</v>
      </c>
      <c r="E5223" s="4" t="s">
        <v>12</v>
      </c>
      <c r="F5223" s="4" t="s">
        <v>12</v>
      </c>
      <c r="G5223" s="4" t="s">
        <v>12</v>
      </c>
      <c r="H5223" s="4" t="s">
        <v>11</v>
      </c>
    </row>
    <row r="5224" spans="1:8">
      <c r="A5224" t="n">
        <v>47059</v>
      </c>
      <c r="B5224" s="38" t="n">
        <v>45</v>
      </c>
      <c r="C5224" s="7" t="n">
        <v>2</v>
      </c>
      <c r="D5224" s="7" t="n">
        <v>3</v>
      </c>
      <c r="E5224" s="7" t="n">
        <v>-0.0199999995529652</v>
      </c>
      <c r="F5224" s="7" t="n">
        <v>1.35000002384186</v>
      </c>
      <c r="G5224" s="7" t="n">
        <v>53.0099983215332</v>
      </c>
      <c r="H5224" s="7" t="n">
        <v>0</v>
      </c>
    </row>
    <row r="5225" spans="1:8">
      <c r="A5225" t="s">
        <v>4</v>
      </c>
      <c r="B5225" s="4" t="s">
        <v>5</v>
      </c>
      <c r="C5225" s="4" t="s">
        <v>7</v>
      </c>
      <c r="D5225" s="4" t="s">
        <v>7</v>
      </c>
      <c r="E5225" s="4" t="s">
        <v>12</v>
      </c>
      <c r="F5225" s="4" t="s">
        <v>12</v>
      </c>
      <c r="G5225" s="4" t="s">
        <v>12</v>
      </c>
      <c r="H5225" s="4" t="s">
        <v>11</v>
      </c>
      <c r="I5225" s="4" t="s">
        <v>7</v>
      </c>
    </row>
    <row r="5226" spans="1:8">
      <c r="A5226" t="n">
        <v>47076</v>
      </c>
      <c r="B5226" s="38" t="n">
        <v>45</v>
      </c>
      <c r="C5226" s="7" t="n">
        <v>4</v>
      </c>
      <c r="D5226" s="7" t="n">
        <v>3</v>
      </c>
      <c r="E5226" s="7" t="n">
        <v>352.570007324219</v>
      </c>
      <c r="F5226" s="7" t="n">
        <v>229</v>
      </c>
      <c r="G5226" s="7" t="n">
        <v>10</v>
      </c>
      <c r="H5226" s="7" t="n">
        <v>0</v>
      </c>
      <c r="I5226" s="7" t="n">
        <v>1</v>
      </c>
    </row>
    <row r="5227" spans="1:8">
      <c r="A5227" t="s">
        <v>4</v>
      </c>
      <c r="B5227" s="4" t="s">
        <v>5</v>
      </c>
      <c r="C5227" s="4" t="s">
        <v>7</v>
      </c>
      <c r="D5227" s="4" t="s">
        <v>7</v>
      </c>
      <c r="E5227" s="4" t="s">
        <v>12</v>
      </c>
      <c r="F5227" s="4" t="s">
        <v>11</v>
      </c>
    </row>
    <row r="5228" spans="1:8">
      <c r="A5228" t="n">
        <v>47094</v>
      </c>
      <c r="B5228" s="38" t="n">
        <v>45</v>
      </c>
      <c r="C5228" s="7" t="n">
        <v>5</v>
      </c>
      <c r="D5228" s="7" t="n">
        <v>3</v>
      </c>
      <c r="E5228" s="7" t="n">
        <v>6.5</v>
      </c>
      <c r="F5228" s="7" t="n">
        <v>0</v>
      </c>
    </row>
    <row r="5229" spans="1:8">
      <c r="A5229" t="s">
        <v>4</v>
      </c>
      <c r="B5229" s="4" t="s">
        <v>5</v>
      </c>
      <c r="C5229" s="4" t="s">
        <v>7</v>
      </c>
      <c r="D5229" s="4" t="s">
        <v>7</v>
      </c>
      <c r="E5229" s="4" t="s">
        <v>12</v>
      </c>
      <c r="F5229" s="4" t="s">
        <v>11</v>
      </c>
    </row>
    <row r="5230" spans="1:8">
      <c r="A5230" t="n">
        <v>47103</v>
      </c>
      <c r="B5230" s="38" t="n">
        <v>45</v>
      </c>
      <c r="C5230" s="7" t="n">
        <v>11</v>
      </c>
      <c r="D5230" s="7" t="n">
        <v>3</v>
      </c>
      <c r="E5230" s="7" t="n">
        <v>17.3999996185303</v>
      </c>
      <c r="F5230" s="7" t="n">
        <v>0</v>
      </c>
    </row>
    <row r="5231" spans="1:8">
      <c r="A5231" t="s">
        <v>4</v>
      </c>
      <c r="B5231" s="4" t="s">
        <v>5</v>
      </c>
      <c r="C5231" s="4" t="s">
        <v>7</v>
      </c>
      <c r="D5231" s="4" t="s">
        <v>7</v>
      </c>
      <c r="E5231" s="4" t="s">
        <v>12</v>
      </c>
      <c r="F5231" s="4" t="s">
        <v>12</v>
      </c>
      <c r="G5231" s="4" t="s">
        <v>12</v>
      </c>
      <c r="H5231" s="4" t="s">
        <v>11</v>
      </c>
    </row>
    <row r="5232" spans="1:8">
      <c r="A5232" t="n">
        <v>47112</v>
      </c>
      <c r="B5232" s="38" t="n">
        <v>45</v>
      </c>
      <c r="C5232" s="7" t="n">
        <v>2</v>
      </c>
      <c r="D5232" s="7" t="n">
        <v>3</v>
      </c>
      <c r="E5232" s="7" t="n">
        <v>-0.0199999995529652</v>
      </c>
      <c r="F5232" s="7" t="n">
        <v>1.54999995231628</v>
      </c>
      <c r="G5232" s="7" t="n">
        <v>53.0099983215332</v>
      </c>
      <c r="H5232" s="7" t="n">
        <v>3000</v>
      </c>
    </row>
    <row r="5233" spans="1:9">
      <c r="A5233" t="s">
        <v>4</v>
      </c>
      <c r="B5233" s="4" t="s">
        <v>5</v>
      </c>
      <c r="C5233" s="4" t="s">
        <v>7</v>
      </c>
      <c r="D5233" s="4" t="s">
        <v>7</v>
      </c>
      <c r="E5233" s="4" t="s">
        <v>12</v>
      </c>
      <c r="F5233" s="4" t="s">
        <v>12</v>
      </c>
      <c r="G5233" s="4" t="s">
        <v>12</v>
      </c>
      <c r="H5233" s="4" t="s">
        <v>11</v>
      </c>
      <c r="I5233" s="4" t="s">
        <v>7</v>
      </c>
    </row>
    <row r="5234" spans="1:9">
      <c r="A5234" t="n">
        <v>47129</v>
      </c>
      <c r="B5234" s="38" t="n">
        <v>45</v>
      </c>
      <c r="C5234" s="7" t="n">
        <v>4</v>
      </c>
      <c r="D5234" s="7" t="n">
        <v>3</v>
      </c>
      <c r="E5234" s="7" t="n">
        <v>357.579986572266</v>
      </c>
      <c r="F5234" s="7" t="n">
        <v>213.779998779297</v>
      </c>
      <c r="G5234" s="7" t="n">
        <v>10</v>
      </c>
      <c r="H5234" s="7" t="n">
        <v>3000</v>
      </c>
      <c r="I5234" s="7" t="n">
        <v>1</v>
      </c>
    </row>
    <row r="5235" spans="1:9">
      <c r="A5235" t="s">
        <v>4</v>
      </c>
      <c r="B5235" s="4" t="s">
        <v>5</v>
      </c>
      <c r="C5235" s="4" t="s">
        <v>7</v>
      </c>
      <c r="D5235" s="4" t="s">
        <v>7</v>
      </c>
      <c r="E5235" s="4" t="s">
        <v>12</v>
      </c>
      <c r="F5235" s="4" t="s">
        <v>11</v>
      </c>
    </row>
    <row r="5236" spans="1:9">
      <c r="A5236" t="n">
        <v>47147</v>
      </c>
      <c r="B5236" s="38" t="n">
        <v>45</v>
      </c>
      <c r="C5236" s="7" t="n">
        <v>5</v>
      </c>
      <c r="D5236" s="7" t="n">
        <v>3</v>
      </c>
      <c r="E5236" s="7" t="n">
        <v>6.5</v>
      </c>
      <c r="F5236" s="7" t="n">
        <v>3000</v>
      </c>
    </row>
    <row r="5237" spans="1:9">
      <c r="A5237" t="s">
        <v>4</v>
      </c>
      <c r="B5237" s="4" t="s">
        <v>5</v>
      </c>
      <c r="C5237" s="4" t="s">
        <v>7</v>
      </c>
      <c r="D5237" s="4" t="s">
        <v>7</v>
      </c>
      <c r="E5237" s="4" t="s">
        <v>12</v>
      </c>
      <c r="F5237" s="4" t="s">
        <v>11</v>
      </c>
    </row>
    <row r="5238" spans="1:9">
      <c r="A5238" t="n">
        <v>47156</v>
      </c>
      <c r="B5238" s="38" t="n">
        <v>45</v>
      </c>
      <c r="C5238" s="7" t="n">
        <v>11</v>
      </c>
      <c r="D5238" s="7" t="n">
        <v>3</v>
      </c>
      <c r="E5238" s="7" t="n">
        <v>17.3999996185303</v>
      </c>
      <c r="F5238" s="7" t="n">
        <v>3000</v>
      </c>
    </row>
    <row r="5239" spans="1:9">
      <c r="A5239" t="s">
        <v>4</v>
      </c>
      <c r="B5239" s="4" t="s">
        <v>5</v>
      </c>
      <c r="C5239" s="4" t="s">
        <v>11</v>
      </c>
      <c r="D5239" s="4" t="s">
        <v>7</v>
      </c>
      <c r="E5239" s="4" t="s">
        <v>8</v>
      </c>
      <c r="F5239" s="4" t="s">
        <v>12</v>
      </c>
      <c r="G5239" s="4" t="s">
        <v>12</v>
      </c>
      <c r="H5239" s="4" t="s">
        <v>12</v>
      </c>
    </row>
    <row r="5240" spans="1:9">
      <c r="A5240" t="n">
        <v>47165</v>
      </c>
      <c r="B5240" s="29" t="n">
        <v>48</v>
      </c>
      <c r="C5240" s="7" t="n">
        <v>82</v>
      </c>
      <c r="D5240" s="7" t="n">
        <v>0</v>
      </c>
      <c r="E5240" s="7" t="s">
        <v>326</v>
      </c>
      <c r="F5240" s="7" t="n">
        <v>0</v>
      </c>
      <c r="G5240" s="7" t="n">
        <v>0</v>
      </c>
      <c r="H5240" s="7" t="n">
        <v>0</v>
      </c>
    </row>
    <row r="5241" spans="1:9">
      <c r="A5241" t="s">
        <v>4</v>
      </c>
      <c r="B5241" s="4" t="s">
        <v>5</v>
      </c>
      <c r="C5241" s="4" t="s">
        <v>11</v>
      </c>
      <c r="D5241" s="4" t="s">
        <v>7</v>
      </c>
      <c r="E5241" s="4" t="s">
        <v>8</v>
      </c>
      <c r="F5241" s="4" t="s">
        <v>12</v>
      </c>
      <c r="G5241" s="4" t="s">
        <v>12</v>
      </c>
      <c r="H5241" s="4" t="s">
        <v>12</v>
      </c>
    </row>
    <row r="5242" spans="1:9">
      <c r="A5242" t="n">
        <v>47191</v>
      </c>
      <c r="B5242" s="29" t="n">
        <v>48</v>
      </c>
      <c r="C5242" s="7" t="n">
        <v>7006</v>
      </c>
      <c r="D5242" s="7" t="n">
        <v>0</v>
      </c>
      <c r="E5242" s="7" t="s">
        <v>326</v>
      </c>
      <c r="F5242" s="7" t="n">
        <v>0</v>
      </c>
      <c r="G5242" s="7" t="n">
        <v>0</v>
      </c>
      <c r="H5242" s="7" t="n">
        <v>0</v>
      </c>
    </row>
    <row r="5243" spans="1:9">
      <c r="A5243" t="s">
        <v>4</v>
      </c>
      <c r="B5243" s="4" t="s">
        <v>5</v>
      </c>
      <c r="C5243" s="4" t="s">
        <v>11</v>
      </c>
    </row>
    <row r="5244" spans="1:9">
      <c r="A5244" t="n">
        <v>47217</v>
      </c>
      <c r="B5244" s="25" t="n">
        <v>16</v>
      </c>
      <c r="C5244" s="7" t="n">
        <v>500</v>
      </c>
    </row>
    <row r="5245" spans="1:9">
      <c r="A5245" t="s">
        <v>4</v>
      </c>
      <c r="B5245" s="4" t="s">
        <v>5</v>
      </c>
      <c r="C5245" s="4" t="s">
        <v>7</v>
      </c>
      <c r="D5245" s="4" t="s">
        <v>11</v>
      </c>
      <c r="E5245" s="4" t="s">
        <v>12</v>
      </c>
      <c r="F5245" s="4" t="s">
        <v>11</v>
      </c>
      <c r="G5245" s="4" t="s">
        <v>13</v>
      </c>
      <c r="H5245" s="4" t="s">
        <v>13</v>
      </c>
      <c r="I5245" s="4" t="s">
        <v>11</v>
      </c>
      <c r="J5245" s="4" t="s">
        <v>11</v>
      </c>
      <c r="K5245" s="4" t="s">
        <v>13</v>
      </c>
      <c r="L5245" s="4" t="s">
        <v>13</v>
      </c>
      <c r="M5245" s="4" t="s">
        <v>13</v>
      </c>
      <c r="N5245" s="4" t="s">
        <v>13</v>
      </c>
      <c r="O5245" s="4" t="s">
        <v>8</v>
      </c>
    </row>
    <row r="5246" spans="1:9">
      <c r="A5246" t="n">
        <v>47220</v>
      </c>
      <c r="B5246" s="9" t="n">
        <v>50</v>
      </c>
      <c r="C5246" s="7" t="n">
        <v>0</v>
      </c>
      <c r="D5246" s="7" t="n">
        <v>4272</v>
      </c>
      <c r="E5246" s="7" t="n">
        <v>0.5</v>
      </c>
      <c r="F5246" s="7" t="n">
        <v>0</v>
      </c>
      <c r="G5246" s="7" t="n">
        <v>0</v>
      </c>
      <c r="H5246" s="7" t="n">
        <v>1073741824</v>
      </c>
      <c r="I5246" s="7" t="n">
        <v>0</v>
      </c>
      <c r="J5246" s="7" t="n">
        <v>65533</v>
      </c>
      <c r="K5246" s="7" t="n">
        <v>0</v>
      </c>
      <c r="L5246" s="7" t="n">
        <v>0</v>
      </c>
      <c r="M5246" s="7" t="n">
        <v>0</v>
      </c>
      <c r="N5246" s="7" t="n">
        <v>0</v>
      </c>
      <c r="O5246" s="7" t="s">
        <v>14</v>
      </c>
    </row>
    <row r="5247" spans="1:9">
      <c r="A5247" t="s">
        <v>4</v>
      </c>
      <c r="B5247" s="4" t="s">
        <v>5</v>
      </c>
      <c r="C5247" s="4" t="s">
        <v>11</v>
      </c>
      <c r="D5247" s="4" t="s">
        <v>7</v>
      </c>
    </row>
    <row r="5248" spans="1:9">
      <c r="A5248" t="n">
        <v>47259</v>
      </c>
      <c r="B5248" s="52" t="n">
        <v>21</v>
      </c>
      <c r="C5248" s="7" t="n">
        <v>82</v>
      </c>
      <c r="D5248" s="7" t="n">
        <v>0</v>
      </c>
    </row>
    <row r="5249" spans="1:15">
      <c r="A5249" t="s">
        <v>4</v>
      </c>
      <c r="B5249" s="4" t="s">
        <v>5</v>
      </c>
      <c r="C5249" s="4" t="s">
        <v>11</v>
      </c>
      <c r="D5249" s="4" t="s">
        <v>7</v>
      </c>
    </row>
    <row r="5250" spans="1:15">
      <c r="A5250" t="n">
        <v>47263</v>
      </c>
      <c r="B5250" s="52" t="n">
        <v>21</v>
      </c>
      <c r="C5250" s="7" t="n">
        <v>7006</v>
      </c>
      <c r="D5250" s="7" t="n">
        <v>0</v>
      </c>
    </row>
    <row r="5251" spans="1:15">
      <c r="A5251" t="s">
        <v>4</v>
      </c>
      <c r="B5251" s="4" t="s">
        <v>5</v>
      </c>
      <c r="C5251" s="4" t="s">
        <v>11</v>
      </c>
      <c r="D5251" s="4" t="s">
        <v>7</v>
      </c>
      <c r="E5251" s="4" t="s">
        <v>8</v>
      </c>
      <c r="F5251" s="4" t="s">
        <v>12</v>
      </c>
      <c r="G5251" s="4" t="s">
        <v>12</v>
      </c>
      <c r="H5251" s="4" t="s">
        <v>12</v>
      </c>
    </row>
    <row r="5252" spans="1:15">
      <c r="A5252" t="n">
        <v>47267</v>
      </c>
      <c r="B5252" s="29" t="n">
        <v>48</v>
      </c>
      <c r="C5252" s="7" t="n">
        <v>82</v>
      </c>
      <c r="D5252" s="7" t="n">
        <v>0</v>
      </c>
      <c r="E5252" s="7" t="s">
        <v>326</v>
      </c>
      <c r="F5252" s="7" t="n">
        <v>0</v>
      </c>
      <c r="G5252" s="7" t="n">
        <v>0.800000011920929</v>
      </c>
      <c r="H5252" s="7" t="n">
        <v>0</v>
      </c>
    </row>
    <row r="5253" spans="1:15">
      <c r="A5253" t="s">
        <v>4</v>
      </c>
      <c r="B5253" s="4" t="s">
        <v>5</v>
      </c>
      <c r="C5253" s="4" t="s">
        <v>11</v>
      </c>
      <c r="D5253" s="4" t="s">
        <v>7</v>
      </c>
      <c r="E5253" s="4" t="s">
        <v>8</v>
      </c>
      <c r="F5253" s="4" t="s">
        <v>12</v>
      </c>
      <c r="G5253" s="4" t="s">
        <v>12</v>
      </c>
      <c r="H5253" s="4" t="s">
        <v>12</v>
      </c>
    </row>
    <row r="5254" spans="1:15">
      <c r="A5254" t="n">
        <v>47293</v>
      </c>
      <c r="B5254" s="29" t="n">
        <v>48</v>
      </c>
      <c r="C5254" s="7" t="n">
        <v>7006</v>
      </c>
      <c r="D5254" s="7" t="n">
        <v>0</v>
      </c>
      <c r="E5254" s="7" t="s">
        <v>326</v>
      </c>
      <c r="F5254" s="7" t="n">
        <v>0</v>
      </c>
      <c r="G5254" s="7" t="n">
        <v>0.800000011920929</v>
      </c>
      <c r="H5254" s="7" t="n">
        <v>0</v>
      </c>
    </row>
    <row r="5255" spans="1:15">
      <c r="A5255" t="s">
        <v>4</v>
      </c>
      <c r="B5255" s="4" t="s">
        <v>5</v>
      </c>
      <c r="C5255" s="4" t="s">
        <v>11</v>
      </c>
    </row>
    <row r="5256" spans="1:15">
      <c r="A5256" t="n">
        <v>47319</v>
      </c>
      <c r="B5256" s="25" t="n">
        <v>16</v>
      </c>
      <c r="C5256" s="7" t="n">
        <v>2500</v>
      </c>
    </row>
    <row r="5257" spans="1:15">
      <c r="A5257" t="s">
        <v>4</v>
      </c>
      <c r="B5257" s="4" t="s">
        <v>5</v>
      </c>
      <c r="C5257" s="4" t="s">
        <v>7</v>
      </c>
      <c r="D5257" s="4" t="s">
        <v>11</v>
      </c>
      <c r="E5257" s="4" t="s">
        <v>12</v>
      </c>
    </row>
    <row r="5258" spans="1:15">
      <c r="A5258" t="n">
        <v>47322</v>
      </c>
      <c r="B5258" s="18" t="n">
        <v>58</v>
      </c>
      <c r="C5258" s="7" t="n">
        <v>101</v>
      </c>
      <c r="D5258" s="7" t="n">
        <v>300</v>
      </c>
      <c r="E5258" s="7" t="n">
        <v>1</v>
      </c>
    </row>
    <row r="5259" spans="1:15">
      <c r="A5259" t="s">
        <v>4</v>
      </c>
      <c r="B5259" s="4" t="s">
        <v>5</v>
      </c>
      <c r="C5259" s="4" t="s">
        <v>7</v>
      </c>
      <c r="D5259" s="4" t="s">
        <v>11</v>
      </c>
    </row>
    <row r="5260" spans="1:15">
      <c r="A5260" t="n">
        <v>47330</v>
      </c>
      <c r="B5260" s="18" t="n">
        <v>58</v>
      </c>
      <c r="C5260" s="7" t="n">
        <v>254</v>
      </c>
      <c r="D5260" s="7" t="n">
        <v>0</v>
      </c>
    </row>
    <row r="5261" spans="1:15">
      <c r="A5261" t="s">
        <v>4</v>
      </c>
      <c r="B5261" s="4" t="s">
        <v>5</v>
      </c>
      <c r="C5261" s="4" t="s">
        <v>7</v>
      </c>
      <c r="D5261" s="4" t="s">
        <v>7</v>
      </c>
      <c r="E5261" s="4" t="s">
        <v>12</v>
      </c>
      <c r="F5261" s="4" t="s">
        <v>12</v>
      </c>
      <c r="G5261" s="4" t="s">
        <v>12</v>
      </c>
      <c r="H5261" s="4" t="s">
        <v>11</v>
      </c>
    </row>
    <row r="5262" spans="1:15">
      <c r="A5262" t="n">
        <v>47334</v>
      </c>
      <c r="B5262" s="38" t="n">
        <v>45</v>
      </c>
      <c r="C5262" s="7" t="n">
        <v>2</v>
      </c>
      <c r="D5262" s="7" t="n">
        <v>3</v>
      </c>
      <c r="E5262" s="7" t="n">
        <v>-0.0199999995529652</v>
      </c>
      <c r="F5262" s="7" t="n">
        <v>1.71000003814697</v>
      </c>
      <c r="G5262" s="7" t="n">
        <v>53.0099983215332</v>
      </c>
      <c r="H5262" s="7" t="n">
        <v>0</v>
      </c>
    </row>
    <row r="5263" spans="1:15">
      <c r="A5263" t="s">
        <v>4</v>
      </c>
      <c r="B5263" s="4" t="s">
        <v>5</v>
      </c>
      <c r="C5263" s="4" t="s">
        <v>7</v>
      </c>
      <c r="D5263" s="4" t="s">
        <v>7</v>
      </c>
      <c r="E5263" s="4" t="s">
        <v>12</v>
      </c>
      <c r="F5263" s="4" t="s">
        <v>12</v>
      </c>
      <c r="G5263" s="4" t="s">
        <v>12</v>
      </c>
      <c r="H5263" s="4" t="s">
        <v>11</v>
      </c>
      <c r="I5263" s="4" t="s">
        <v>7</v>
      </c>
    </row>
    <row r="5264" spans="1:15">
      <c r="A5264" t="n">
        <v>47351</v>
      </c>
      <c r="B5264" s="38" t="n">
        <v>45</v>
      </c>
      <c r="C5264" s="7" t="n">
        <v>4</v>
      </c>
      <c r="D5264" s="7" t="n">
        <v>3</v>
      </c>
      <c r="E5264" s="7" t="n">
        <v>10.4099998474121</v>
      </c>
      <c r="F5264" s="7" t="n">
        <v>216</v>
      </c>
      <c r="G5264" s="7" t="n">
        <v>0</v>
      </c>
      <c r="H5264" s="7" t="n">
        <v>0</v>
      </c>
      <c r="I5264" s="7" t="n">
        <v>1</v>
      </c>
    </row>
    <row r="5265" spans="1:9">
      <c r="A5265" t="s">
        <v>4</v>
      </c>
      <c r="B5265" s="4" t="s">
        <v>5</v>
      </c>
      <c r="C5265" s="4" t="s">
        <v>7</v>
      </c>
      <c r="D5265" s="4" t="s">
        <v>7</v>
      </c>
      <c r="E5265" s="4" t="s">
        <v>12</v>
      </c>
      <c r="F5265" s="4" t="s">
        <v>11</v>
      </c>
    </row>
    <row r="5266" spans="1:9">
      <c r="A5266" t="n">
        <v>47369</v>
      </c>
      <c r="B5266" s="38" t="n">
        <v>45</v>
      </c>
      <c r="C5266" s="7" t="n">
        <v>5</v>
      </c>
      <c r="D5266" s="7" t="n">
        <v>3</v>
      </c>
      <c r="E5266" s="7" t="n">
        <v>3</v>
      </c>
      <c r="F5266" s="7" t="n">
        <v>0</v>
      </c>
    </row>
    <row r="5267" spans="1:9">
      <c r="A5267" t="s">
        <v>4</v>
      </c>
      <c r="B5267" s="4" t="s">
        <v>5</v>
      </c>
      <c r="C5267" s="4" t="s">
        <v>7</v>
      </c>
      <c r="D5267" s="4" t="s">
        <v>7</v>
      </c>
      <c r="E5267" s="4" t="s">
        <v>12</v>
      </c>
      <c r="F5267" s="4" t="s">
        <v>11</v>
      </c>
    </row>
    <row r="5268" spans="1:9">
      <c r="A5268" t="n">
        <v>47378</v>
      </c>
      <c r="B5268" s="38" t="n">
        <v>45</v>
      </c>
      <c r="C5268" s="7" t="n">
        <v>11</v>
      </c>
      <c r="D5268" s="7" t="n">
        <v>3</v>
      </c>
      <c r="E5268" s="7" t="n">
        <v>20.2999992370605</v>
      </c>
      <c r="F5268" s="7" t="n">
        <v>0</v>
      </c>
    </row>
    <row r="5269" spans="1:9">
      <c r="A5269" t="s">
        <v>4</v>
      </c>
      <c r="B5269" s="4" t="s">
        <v>5</v>
      </c>
      <c r="C5269" s="4" t="s">
        <v>7</v>
      </c>
      <c r="D5269" s="4" t="s">
        <v>7</v>
      </c>
      <c r="E5269" s="4" t="s">
        <v>12</v>
      </c>
      <c r="F5269" s="4" t="s">
        <v>12</v>
      </c>
      <c r="G5269" s="4" t="s">
        <v>12</v>
      </c>
      <c r="H5269" s="4" t="s">
        <v>11</v>
      </c>
    </row>
    <row r="5270" spans="1:9">
      <c r="A5270" t="n">
        <v>47387</v>
      </c>
      <c r="B5270" s="38" t="n">
        <v>45</v>
      </c>
      <c r="C5270" s="7" t="n">
        <v>2</v>
      </c>
      <c r="D5270" s="7" t="n">
        <v>0</v>
      </c>
      <c r="E5270" s="7" t="n">
        <v>-0.0199999995529652</v>
      </c>
      <c r="F5270" s="7" t="n">
        <v>1.71000003814697</v>
      </c>
      <c r="G5270" s="7" t="n">
        <v>53.0099983215332</v>
      </c>
      <c r="H5270" s="7" t="n">
        <v>40000</v>
      </c>
    </row>
    <row r="5271" spans="1:9">
      <c r="A5271" t="s">
        <v>4</v>
      </c>
      <c r="B5271" s="4" t="s">
        <v>5</v>
      </c>
      <c r="C5271" s="4" t="s">
        <v>7</v>
      </c>
      <c r="D5271" s="4" t="s">
        <v>7</v>
      </c>
      <c r="E5271" s="4" t="s">
        <v>12</v>
      </c>
      <c r="F5271" s="4" t="s">
        <v>12</v>
      </c>
      <c r="G5271" s="4" t="s">
        <v>12</v>
      </c>
      <c r="H5271" s="4" t="s">
        <v>11</v>
      </c>
      <c r="I5271" s="4" t="s">
        <v>7</v>
      </c>
    </row>
    <row r="5272" spans="1:9">
      <c r="A5272" t="n">
        <v>47404</v>
      </c>
      <c r="B5272" s="38" t="n">
        <v>45</v>
      </c>
      <c r="C5272" s="7" t="n">
        <v>4</v>
      </c>
      <c r="D5272" s="7" t="n">
        <v>0</v>
      </c>
      <c r="E5272" s="7" t="n">
        <v>356.309997558594</v>
      </c>
      <c r="F5272" s="7" t="n">
        <v>143.029998779297</v>
      </c>
      <c r="G5272" s="7" t="n">
        <v>0</v>
      </c>
      <c r="H5272" s="7" t="n">
        <v>40000</v>
      </c>
      <c r="I5272" s="7" t="n">
        <v>1</v>
      </c>
    </row>
    <row r="5273" spans="1:9">
      <c r="A5273" t="s">
        <v>4</v>
      </c>
      <c r="B5273" s="4" t="s">
        <v>5</v>
      </c>
      <c r="C5273" s="4" t="s">
        <v>7</v>
      </c>
      <c r="D5273" s="4" t="s">
        <v>7</v>
      </c>
      <c r="E5273" s="4" t="s">
        <v>12</v>
      </c>
      <c r="F5273" s="4" t="s">
        <v>11</v>
      </c>
    </row>
    <row r="5274" spans="1:9">
      <c r="A5274" t="n">
        <v>47422</v>
      </c>
      <c r="B5274" s="38" t="n">
        <v>45</v>
      </c>
      <c r="C5274" s="7" t="n">
        <v>5</v>
      </c>
      <c r="D5274" s="7" t="n">
        <v>0</v>
      </c>
      <c r="E5274" s="7" t="n">
        <v>3</v>
      </c>
      <c r="F5274" s="7" t="n">
        <v>40000</v>
      </c>
    </row>
    <row r="5275" spans="1:9">
      <c r="A5275" t="s">
        <v>4</v>
      </c>
      <c r="B5275" s="4" t="s">
        <v>5</v>
      </c>
      <c r="C5275" s="4" t="s">
        <v>7</v>
      </c>
      <c r="D5275" s="4" t="s">
        <v>7</v>
      </c>
      <c r="E5275" s="4" t="s">
        <v>12</v>
      </c>
      <c r="F5275" s="4" t="s">
        <v>11</v>
      </c>
    </row>
    <row r="5276" spans="1:9">
      <c r="A5276" t="n">
        <v>47431</v>
      </c>
      <c r="B5276" s="38" t="n">
        <v>45</v>
      </c>
      <c r="C5276" s="7" t="n">
        <v>11</v>
      </c>
      <c r="D5276" s="7" t="n">
        <v>0</v>
      </c>
      <c r="E5276" s="7" t="n">
        <v>20.2999992370605</v>
      </c>
      <c r="F5276" s="7" t="n">
        <v>40000</v>
      </c>
    </row>
    <row r="5277" spans="1:9">
      <c r="A5277" t="s">
        <v>4</v>
      </c>
      <c r="B5277" s="4" t="s">
        <v>5</v>
      </c>
      <c r="C5277" s="4" t="s">
        <v>11</v>
      </c>
      <c r="D5277" s="4" t="s">
        <v>12</v>
      </c>
      <c r="E5277" s="4" t="s">
        <v>12</v>
      </c>
      <c r="F5277" s="4" t="s">
        <v>12</v>
      </c>
      <c r="G5277" s="4" t="s">
        <v>11</v>
      </c>
      <c r="H5277" s="4" t="s">
        <v>11</v>
      </c>
    </row>
    <row r="5278" spans="1:9">
      <c r="A5278" t="n">
        <v>47440</v>
      </c>
      <c r="B5278" s="33" t="n">
        <v>60</v>
      </c>
      <c r="C5278" s="7" t="n">
        <v>82</v>
      </c>
      <c r="D5278" s="7" t="n">
        <v>70</v>
      </c>
      <c r="E5278" s="7" t="n">
        <v>0</v>
      </c>
      <c r="F5278" s="7" t="n">
        <v>15</v>
      </c>
      <c r="G5278" s="7" t="n">
        <v>0</v>
      </c>
      <c r="H5278" s="7" t="n">
        <v>0</v>
      </c>
    </row>
    <row r="5279" spans="1:9">
      <c r="A5279" t="s">
        <v>4</v>
      </c>
      <c r="B5279" s="4" t="s">
        <v>5</v>
      </c>
      <c r="C5279" s="4" t="s">
        <v>7</v>
      </c>
      <c r="D5279" s="4" t="s">
        <v>11</v>
      </c>
    </row>
    <row r="5280" spans="1:9">
      <c r="A5280" t="n">
        <v>47459</v>
      </c>
      <c r="B5280" s="18" t="n">
        <v>58</v>
      </c>
      <c r="C5280" s="7" t="n">
        <v>255</v>
      </c>
      <c r="D5280" s="7" t="n">
        <v>0</v>
      </c>
    </row>
    <row r="5281" spans="1:9">
      <c r="A5281" t="s">
        <v>4</v>
      </c>
      <c r="B5281" s="4" t="s">
        <v>5</v>
      </c>
      <c r="C5281" s="4" t="s">
        <v>7</v>
      </c>
      <c r="D5281" s="4" t="s">
        <v>11</v>
      </c>
      <c r="E5281" s="4" t="s">
        <v>8</v>
      </c>
    </row>
    <row r="5282" spans="1:9">
      <c r="A5282" t="n">
        <v>47463</v>
      </c>
      <c r="B5282" s="30" t="n">
        <v>51</v>
      </c>
      <c r="C5282" s="7" t="n">
        <v>4</v>
      </c>
      <c r="D5282" s="7" t="n">
        <v>7006</v>
      </c>
      <c r="E5282" s="7" t="s">
        <v>357</v>
      </c>
    </row>
    <row r="5283" spans="1:9">
      <c r="A5283" t="s">
        <v>4</v>
      </c>
      <c r="B5283" s="4" t="s">
        <v>5</v>
      </c>
      <c r="C5283" s="4" t="s">
        <v>11</v>
      </c>
    </row>
    <row r="5284" spans="1:9">
      <c r="A5284" t="n">
        <v>47477</v>
      </c>
      <c r="B5284" s="25" t="n">
        <v>16</v>
      </c>
      <c r="C5284" s="7" t="n">
        <v>0</v>
      </c>
    </row>
    <row r="5285" spans="1:9">
      <c r="A5285" t="s">
        <v>4</v>
      </c>
      <c r="B5285" s="4" t="s">
        <v>5</v>
      </c>
      <c r="C5285" s="4" t="s">
        <v>11</v>
      </c>
      <c r="D5285" s="4" t="s">
        <v>7</v>
      </c>
      <c r="E5285" s="4" t="s">
        <v>13</v>
      </c>
      <c r="F5285" s="4" t="s">
        <v>185</v>
      </c>
      <c r="G5285" s="4" t="s">
        <v>7</v>
      </c>
      <c r="H5285" s="4" t="s">
        <v>7</v>
      </c>
      <c r="I5285" s="4" t="s">
        <v>7</v>
      </c>
      <c r="J5285" s="4" t="s">
        <v>13</v>
      </c>
      <c r="K5285" s="4" t="s">
        <v>185</v>
      </c>
      <c r="L5285" s="4" t="s">
        <v>7</v>
      </c>
      <c r="M5285" s="4" t="s">
        <v>7</v>
      </c>
    </row>
    <row r="5286" spans="1:9">
      <c r="A5286" t="n">
        <v>47480</v>
      </c>
      <c r="B5286" s="44" t="n">
        <v>26</v>
      </c>
      <c r="C5286" s="7" t="n">
        <v>7006</v>
      </c>
      <c r="D5286" s="7" t="n">
        <v>17</v>
      </c>
      <c r="E5286" s="7" t="n">
        <v>35307</v>
      </c>
      <c r="F5286" s="7" t="s">
        <v>358</v>
      </c>
      <c r="G5286" s="7" t="n">
        <v>2</v>
      </c>
      <c r="H5286" s="7" t="n">
        <v>3</v>
      </c>
      <c r="I5286" s="7" t="n">
        <v>17</v>
      </c>
      <c r="J5286" s="7" t="n">
        <v>35308</v>
      </c>
      <c r="K5286" s="7" t="s">
        <v>359</v>
      </c>
      <c r="L5286" s="7" t="n">
        <v>2</v>
      </c>
      <c r="M5286" s="7" t="n">
        <v>0</v>
      </c>
    </row>
    <row r="5287" spans="1:9">
      <c r="A5287" t="s">
        <v>4</v>
      </c>
      <c r="B5287" s="4" t="s">
        <v>5</v>
      </c>
    </row>
    <row r="5288" spans="1:9">
      <c r="A5288" t="n">
        <v>47648</v>
      </c>
      <c r="B5288" s="45" t="n">
        <v>28</v>
      </c>
    </row>
    <row r="5289" spans="1:9">
      <c r="A5289" t="s">
        <v>4</v>
      </c>
      <c r="B5289" s="4" t="s">
        <v>5</v>
      </c>
      <c r="C5289" s="4" t="s">
        <v>7</v>
      </c>
      <c r="D5289" s="4" t="s">
        <v>11</v>
      </c>
      <c r="E5289" s="4" t="s">
        <v>8</v>
      </c>
    </row>
    <row r="5290" spans="1:9">
      <c r="A5290" t="n">
        <v>47649</v>
      </c>
      <c r="B5290" s="30" t="n">
        <v>51</v>
      </c>
      <c r="C5290" s="7" t="n">
        <v>4</v>
      </c>
      <c r="D5290" s="7" t="n">
        <v>82</v>
      </c>
      <c r="E5290" s="7" t="s">
        <v>357</v>
      </c>
    </row>
    <row r="5291" spans="1:9">
      <c r="A5291" t="s">
        <v>4</v>
      </c>
      <c r="B5291" s="4" t="s">
        <v>5</v>
      </c>
      <c r="C5291" s="4" t="s">
        <v>11</v>
      </c>
    </row>
    <row r="5292" spans="1:9">
      <c r="A5292" t="n">
        <v>47663</v>
      </c>
      <c r="B5292" s="25" t="n">
        <v>16</v>
      </c>
      <c r="C5292" s="7" t="n">
        <v>0</v>
      </c>
    </row>
    <row r="5293" spans="1:9">
      <c r="A5293" t="s">
        <v>4</v>
      </c>
      <c r="B5293" s="4" t="s">
        <v>5</v>
      </c>
      <c r="C5293" s="4" t="s">
        <v>11</v>
      </c>
      <c r="D5293" s="4" t="s">
        <v>7</v>
      </c>
      <c r="E5293" s="4" t="s">
        <v>13</v>
      </c>
      <c r="F5293" s="4" t="s">
        <v>185</v>
      </c>
      <c r="G5293" s="4" t="s">
        <v>7</v>
      </c>
      <c r="H5293" s="4" t="s">
        <v>7</v>
      </c>
      <c r="I5293" s="4" t="s">
        <v>7</v>
      </c>
      <c r="J5293" s="4" t="s">
        <v>13</v>
      </c>
      <c r="K5293" s="4" t="s">
        <v>185</v>
      </c>
      <c r="L5293" s="4" t="s">
        <v>7</v>
      </c>
      <c r="M5293" s="4" t="s">
        <v>7</v>
      </c>
      <c r="N5293" s="4" t="s">
        <v>7</v>
      </c>
      <c r="O5293" s="4" t="s">
        <v>13</v>
      </c>
      <c r="P5293" s="4" t="s">
        <v>185</v>
      </c>
      <c r="Q5293" s="4" t="s">
        <v>7</v>
      </c>
      <c r="R5293" s="4" t="s">
        <v>7</v>
      </c>
    </row>
    <row r="5294" spans="1:9">
      <c r="A5294" t="n">
        <v>47666</v>
      </c>
      <c r="B5294" s="44" t="n">
        <v>26</v>
      </c>
      <c r="C5294" s="7" t="n">
        <v>82</v>
      </c>
      <c r="D5294" s="7" t="n">
        <v>17</v>
      </c>
      <c r="E5294" s="7" t="n">
        <v>24316</v>
      </c>
      <c r="F5294" s="7" t="s">
        <v>360</v>
      </c>
      <c r="G5294" s="7" t="n">
        <v>2</v>
      </c>
      <c r="H5294" s="7" t="n">
        <v>3</v>
      </c>
      <c r="I5294" s="7" t="n">
        <v>17</v>
      </c>
      <c r="J5294" s="7" t="n">
        <v>24317</v>
      </c>
      <c r="K5294" s="7" t="s">
        <v>361</v>
      </c>
      <c r="L5294" s="7" t="n">
        <v>2</v>
      </c>
      <c r="M5294" s="7" t="n">
        <v>3</v>
      </c>
      <c r="N5294" s="7" t="n">
        <v>17</v>
      </c>
      <c r="O5294" s="7" t="n">
        <v>24318</v>
      </c>
      <c r="P5294" s="7" t="s">
        <v>362</v>
      </c>
      <c r="Q5294" s="7" t="n">
        <v>2</v>
      </c>
      <c r="R5294" s="7" t="n">
        <v>0</v>
      </c>
    </row>
    <row r="5295" spans="1:9">
      <c r="A5295" t="s">
        <v>4</v>
      </c>
      <c r="B5295" s="4" t="s">
        <v>5</v>
      </c>
    </row>
    <row r="5296" spans="1:9">
      <c r="A5296" t="n">
        <v>47961</v>
      </c>
      <c r="B5296" s="45" t="n">
        <v>28</v>
      </c>
    </row>
    <row r="5297" spans="1:18">
      <c r="A5297" t="s">
        <v>4</v>
      </c>
      <c r="B5297" s="4" t="s">
        <v>5</v>
      </c>
      <c r="C5297" s="4" t="s">
        <v>7</v>
      </c>
      <c r="D5297" s="4" t="s">
        <v>11</v>
      </c>
      <c r="E5297" s="4" t="s">
        <v>8</v>
      </c>
    </row>
    <row r="5298" spans="1:18">
      <c r="A5298" t="n">
        <v>47962</v>
      </c>
      <c r="B5298" s="30" t="n">
        <v>51</v>
      </c>
      <c r="C5298" s="7" t="n">
        <v>4</v>
      </c>
      <c r="D5298" s="7" t="n">
        <v>7006</v>
      </c>
      <c r="E5298" s="7" t="s">
        <v>363</v>
      </c>
    </row>
    <row r="5299" spans="1:18">
      <c r="A5299" t="s">
        <v>4</v>
      </c>
      <c r="B5299" s="4" t="s">
        <v>5</v>
      </c>
      <c r="C5299" s="4" t="s">
        <v>11</v>
      </c>
    </row>
    <row r="5300" spans="1:18">
      <c r="A5300" t="n">
        <v>47976</v>
      </c>
      <c r="B5300" s="25" t="n">
        <v>16</v>
      </c>
      <c r="C5300" s="7" t="n">
        <v>0</v>
      </c>
    </row>
    <row r="5301" spans="1:18">
      <c r="A5301" t="s">
        <v>4</v>
      </c>
      <c r="B5301" s="4" t="s">
        <v>5</v>
      </c>
      <c r="C5301" s="4" t="s">
        <v>11</v>
      </c>
      <c r="D5301" s="4" t="s">
        <v>7</v>
      </c>
      <c r="E5301" s="4" t="s">
        <v>13</v>
      </c>
      <c r="F5301" s="4" t="s">
        <v>185</v>
      </c>
      <c r="G5301" s="4" t="s">
        <v>7</v>
      </c>
      <c r="H5301" s="4" t="s">
        <v>7</v>
      </c>
      <c r="I5301" s="4" t="s">
        <v>7</v>
      </c>
      <c r="J5301" s="4" t="s">
        <v>13</v>
      </c>
      <c r="K5301" s="4" t="s">
        <v>185</v>
      </c>
      <c r="L5301" s="4" t="s">
        <v>7</v>
      </c>
      <c r="M5301" s="4" t="s">
        <v>7</v>
      </c>
    </row>
    <row r="5302" spans="1:18">
      <c r="A5302" t="n">
        <v>47979</v>
      </c>
      <c r="B5302" s="44" t="n">
        <v>26</v>
      </c>
      <c r="C5302" s="7" t="n">
        <v>7006</v>
      </c>
      <c r="D5302" s="7" t="n">
        <v>17</v>
      </c>
      <c r="E5302" s="7" t="n">
        <v>35309</v>
      </c>
      <c r="F5302" s="7" t="s">
        <v>364</v>
      </c>
      <c r="G5302" s="7" t="n">
        <v>2</v>
      </c>
      <c r="H5302" s="7" t="n">
        <v>3</v>
      </c>
      <c r="I5302" s="7" t="n">
        <v>17</v>
      </c>
      <c r="J5302" s="7" t="n">
        <v>35310</v>
      </c>
      <c r="K5302" s="7" t="s">
        <v>365</v>
      </c>
      <c r="L5302" s="7" t="n">
        <v>2</v>
      </c>
      <c r="M5302" s="7" t="n">
        <v>0</v>
      </c>
    </row>
    <row r="5303" spans="1:18">
      <c r="A5303" t="s">
        <v>4</v>
      </c>
      <c r="B5303" s="4" t="s">
        <v>5</v>
      </c>
    </row>
    <row r="5304" spans="1:18">
      <c r="A5304" t="n">
        <v>48202</v>
      </c>
      <c r="B5304" s="45" t="n">
        <v>28</v>
      </c>
    </row>
    <row r="5305" spans="1:18">
      <c r="A5305" t="s">
        <v>4</v>
      </c>
      <c r="B5305" s="4" t="s">
        <v>5</v>
      </c>
      <c r="C5305" s="4" t="s">
        <v>7</v>
      </c>
      <c r="D5305" s="4" t="s">
        <v>11</v>
      </c>
      <c r="E5305" s="4" t="s">
        <v>8</v>
      </c>
    </row>
    <row r="5306" spans="1:18">
      <c r="A5306" t="n">
        <v>48203</v>
      </c>
      <c r="B5306" s="30" t="n">
        <v>51</v>
      </c>
      <c r="C5306" s="7" t="n">
        <v>4</v>
      </c>
      <c r="D5306" s="7" t="n">
        <v>82</v>
      </c>
      <c r="E5306" s="7" t="s">
        <v>357</v>
      </c>
    </row>
    <row r="5307" spans="1:18">
      <c r="A5307" t="s">
        <v>4</v>
      </c>
      <c r="B5307" s="4" t="s">
        <v>5</v>
      </c>
      <c r="C5307" s="4" t="s">
        <v>11</v>
      </c>
    </row>
    <row r="5308" spans="1:18">
      <c r="A5308" t="n">
        <v>48217</v>
      </c>
      <c r="B5308" s="25" t="n">
        <v>16</v>
      </c>
      <c r="C5308" s="7" t="n">
        <v>0</v>
      </c>
    </row>
    <row r="5309" spans="1:18">
      <c r="A5309" t="s">
        <v>4</v>
      </c>
      <c r="B5309" s="4" t="s">
        <v>5</v>
      </c>
      <c r="C5309" s="4" t="s">
        <v>11</v>
      </c>
      <c r="D5309" s="4" t="s">
        <v>7</v>
      </c>
      <c r="E5309" s="4" t="s">
        <v>13</v>
      </c>
      <c r="F5309" s="4" t="s">
        <v>185</v>
      </c>
      <c r="G5309" s="4" t="s">
        <v>7</v>
      </c>
      <c r="H5309" s="4" t="s">
        <v>7</v>
      </c>
    </row>
    <row r="5310" spans="1:18">
      <c r="A5310" t="n">
        <v>48220</v>
      </c>
      <c r="B5310" s="44" t="n">
        <v>26</v>
      </c>
      <c r="C5310" s="7" t="n">
        <v>82</v>
      </c>
      <c r="D5310" s="7" t="n">
        <v>17</v>
      </c>
      <c r="E5310" s="7" t="n">
        <v>24319</v>
      </c>
      <c r="F5310" s="7" t="s">
        <v>366</v>
      </c>
      <c r="G5310" s="7" t="n">
        <v>2</v>
      </c>
      <c r="H5310" s="7" t="n">
        <v>0</v>
      </c>
    </row>
    <row r="5311" spans="1:18">
      <c r="A5311" t="s">
        <v>4</v>
      </c>
      <c r="B5311" s="4" t="s">
        <v>5</v>
      </c>
    </row>
    <row r="5312" spans="1:18">
      <c r="A5312" t="n">
        <v>48244</v>
      </c>
      <c r="B5312" s="45" t="n">
        <v>28</v>
      </c>
    </row>
    <row r="5313" spans="1:13">
      <c r="A5313" t="s">
        <v>4</v>
      </c>
      <c r="B5313" s="4" t="s">
        <v>5</v>
      </c>
      <c r="C5313" s="4" t="s">
        <v>11</v>
      </c>
      <c r="D5313" s="4" t="s">
        <v>7</v>
      </c>
    </row>
    <row r="5314" spans="1:13">
      <c r="A5314" t="n">
        <v>48245</v>
      </c>
      <c r="B5314" s="48" t="n">
        <v>89</v>
      </c>
      <c r="C5314" s="7" t="n">
        <v>65533</v>
      </c>
      <c r="D5314" s="7" t="n">
        <v>1</v>
      </c>
    </row>
    <row r="5315" spans="1:13">
      <c r="A5315" t="s">
        <v>4</v>
      </c>
      <c r="B5315" s="4" t="s">
        <v>5</v>
      </c>
      <c r="C5315" s="4" t="s">
        <v>7</v>
      </c>
      <c r="D5315" s="4" t="s">
        <v>11</v>
      </c>
      <c r="E5315" s="4" t="s">
        <v>12</v>
      </c>
    </row>
    <row r="5316" spans="1:13">
      <c r="A5316" t="n">
        <v>48249</v>
      </c>
      <c r="B5316" s="18" t="n">
        <v>58</v>
      </c>
      <c r="C5316" s="7" t="n">
        <v>101</v>
      </c>
      <c r="D5316" s="7" t="n">
        <v>300</v>
      </c>
      <c r="E5316" s="7" t="n">
        <v>1</v>
      </c>
    </row>
    <row r="5317" spans="1:13">
      <c r="A5317" t="s">
        <v>4</v>
      </c>
      <c r="B5317" s="4" t="s">
        <v>5</v>
      </c>
      <c r="C5317" s="4" t="s">
        <v>7</v>
      </c>
      <c r="D5317" s="4" t="s">
        <v>11</v>
      </c>
    </row>
    <row r="5318" spans="1:13">
      <c r="A5318" t="n">
        <v>48257</v>
      </c>
      <c r="B5318" s="18" t="n">
        <v>58</v>
      </c>
      <c r="C5318" s="7" t="n">
        <v>254</v>
      </c>
      <c r="D5318" s="7" t="n">
        <v>0</v>
      </c>
    </row>
    <row r="5319" spans="1:13">
      <c r="A5319" t="s">
        <v>4</v>
      </c>
      <c r="B5319" s="4" t="s">
        <v>5</v>
      </c>
      <c r="C5319" s="4" t="s">
        <v>7</v>
      </c>
      <c r="D5319" s="4" t="s">
        <v>7</v>
      </c>
      <c r="E5319" s="4" t="s">
        <v>12</v>
      </c>
      <c r="F5319" s="4" t="s">
        <v>12</v>
      </c>
      <c r="G5319" s="4" t="s">
        <v>12</v>
      </c>
      <c r="H5319" s="4" t="s">
        <v>11</v>
      </c>
    </row>
    <row r="5320" spans="1:13">
      <c r="A5320" t="n">
        <v>48261</v>
      </c>
      <c r="B5320" s="38" t="n">
        <v>45</v>
      </c>
      <c r="C5320" s="7" t="n">
        <v>2</v>
      </c>
      <c r="D5320" s="7" t="n">
        <v>3</v>
      </c>
      <c r="E5320" s="7" t="n">
        <v>-0.0299999993294477</v>
      </c>
      <c r="F5320" s="7" t="n">
        <v>1.97000002861023</v>
      </c>
      <c r="G5320" s="7" t="n">
        <v>52.9900016784668</v>
      </c>
      <c r="H5320" s="7" t="n">
        <v>0</v>
      </c>
    </row>
    <row r="5321" spans="1:13">
      <c r="A5321" t="s">
        <v>4</v>
      </c>
      <c r="B5321" s="4" t="s">
        <v>5</v>
      </c>
      <c r="C5321" s="4" t="s">
        <v>7</v>
      </c>
      <c r="D5321" s="4" t="s">
        <v>7</v>
      </c>
      <c r="E5321" s="4" t="s">
        <v>12</v>
      </c>
      <c r="F5321" s="4" t="s">
        <v>12</v>
      </c>
      <c r="G5321" s="4" t="s">
        <v>12</v>
      </c>
      <c r="H5321" s="4" t="s">
        <v>11</v>
      </c>
      <c r="I5321" s="4" t="s">
        <v>7</v>
      </c>
    </row>
    <row r="5322" spans="1:13">
      <c r="A5322" t="n">
        <v>48278</v>
      </c>
      <c r="B5322" s="38" t="n">
        <v>45</v>
      </c>
      <c r="C5322" s="7" t="n">
        <v>4</v>
      </c>
      <c r="D5322" s="7" t="n">
        <v>3</v>
      </c>
      <c r="E5322" s="7" t="n">
        <v>355.809997558594</v>
      </c>
      <c r="F5322" s="7" t="n">
        <v>88.7300033569336</v>
      </c>
      <c r="G5322" s="7" t="n">
        <v>348</v>
      </c>
      <c r="H5322" s="7" t="n">
        <v>0</v>
      </c>
      <c r="I5322" s="7" t="n">
        <v>1</v>
      </c>
    </row>
    <row r="5323" spans="1:13">
      <c r="A5323" t="s">
        <v>4</v>
      </c>
      <c r="B5323" s="4" t="s">
        <v>5</v>
      </c>
      <c r="C5323" s="4" t="s">
        <v>7</v>
      </c>
      <c r="D5323" s="4" t="s">
        <v>7</v>
      </c>
      <c r="E5323" s="4" t="s">
        <v>12</v>
      </c>
      <c r="F5323" s="4" t="s">
        <v>11</v>
      </c>
    </row>
    <row r="5324" spans="1:13">
      <c r="A5324" t="n">
        <v>48296</v>
      </c>
      <c r="B5324" s="38" t="n">
        <v>45</v>
      </c>
      <c r="C5324" s="7" t="n">
        <v>5</v>
      </c>
      <c r="D5324" s="7" t="n">
        <v>3</v>
      </c>
      <c r="E5324" s="7" t="n">
        <v>23.8999996185303</v>
      </c>
      <c r="F5324" s="7" t="n">
        <v>0</v>
      </c>
    </row>
    <row r="5325" spans="1:13">
      <c r="A5325" t="s">
        <v>4</v>
      </c>
      <c r="B5325" s="4" t="s">
        <v>5</v>
      </c>
      <c r="C5325" s="4" t="s">
        <v>7</v>
      </c>
      <c r="D5325" s="4" t="s">
        <v>7</v>
      </c>
      <c r="E5325" s="4" t="s">
        <v>12</v>
      </c>
      <c r="F5325" s="4" t="s">
        <v>11</v>
      </c>
    </row>
    <row r="5326" spans="1:13">
      <c r="A5326" t="n">
        <v>48305</v>
      </c>
      <c r="B5326" s="38" t="n">
        <v>45</v>
      </c>
      <c r="C5326" s="7" t="n">
        <v>11</v>
      </c>
      <c r="D5326" s="7" t="n">
        <v>3</v>
      </c>
      <c r="E5326" s="7" t="n">
        <v>14.3000001907349</v>
      </c>
      <c r="F5326" s="7" t="n">
        <v>0</v>
      </c>
    </row>
    <row r="5327" spans="1:13">
      <c r="A5327" t="s">
        <v>4</v>
      </c>
      <c r="B5327" s="4" t="s">
        <v>5</v>
      </c>
      <c r="C5327" s="4" t="s">
        <v>7</v>
      </c>
      <c r="D5327" s="4" t="s">
        <v>7</v>
      </c>
      <c r="E5327" s="4" t="s">
        <v>12</v>
      </c>
      <c r="F5327" s="4" t="s">
        <v>12</v>
      </c>
      <c r="G5327" s="4" t="s">
        <v>12</v>
      </c>
      <c r="H5327" s="4" t="s">
        <v>11</v>
      </c>
    </row>
    <row r="5328" spans="1:13">
      <c r="A5328" t="n">
        <v>48314</v>
      </c>
      <c r="B5328" s="38" t="n">
        <v>45</v>
      </c>
      <c r="C5328" s="7" t="n">
        <v>2</v>
      </c>
      <c r="D5328" s="7" t="n">
        <v>3</v>
      </c>
      <c r="E5328" s="7" t="n">
        <v>-0.0299999993294477</v>
      </c>
      <c r="F5328" s="7" t="n">
        <v>1.97000002861023</v>
      </c>
      <c r="G5328" s="7" t="n">
        <v>52.9900016784668</v>
      </c>
      <c r="H5328" s="7" t="n">
        <v>6000</v>
      </c>
    </row>
    <row r="5329" spans="1:9">
      <c r="A5329" t="s">
        <v>4</v>
      </c>
      <c r="B5329" s="4" t="s">
        <v>5</v>
      </c>
      <c r="C5329" s="4" t="s">
        <v>7</v>
      </c>
      <c r="D5329" s="4" t="s">
        <v>7</v>
      </c>
      <c r="E5329" s="4" t="s">
        <v>12</v>
      </c>
      <c r="F5329" s="4" t="s">
        <v>12</v>
      </c>
      <c r="G5329" s="4" t="s">
        <v>12</v>
      </c>
      <c r="H5329" s="4" t="s">
        <v>11</v>
      </c>
      <c r="I5329" s="4" t="s">
        <v>7</v>
      </c>
    </row>
    <row r="5330" spans="1:9">
      <c r="A5330" t="n">
        <v>48331</v>
      </c>
      <c r="B5330" s="38" t="n">
        <v>45</v>
      </c>
      <c r="C5330" s="7" t="n">
        <v>4</v>
      </c>
      <c r="D5330" s="7" t="n">
        <v>3</v>
      </c>
      <c r="E5330" s="7" t="n">
        <v>354.989990234375</v>
      </c>
      <c r="F5330" s="7" t="n">
        <v>76.0500030517578</v>
      </c>
      <c r="G5330" s="7" t="n">
        <v>348</v>
      </c>
      <c r="H5330" s="7" t="n">
        <v>6000</v>
      </c>
      <c r="I5330" s="7" t="n">
        <v>1</v>
      </c>
    </row>
    <row r="5331" spans="1:9">
      <c r="A5331" t="s">
        <v>4</v>
      </c>
      <c r="B5331" s="4" t="s">
        <v>5</v>
      </c>
      <c r="C5331" s="4" t="s">
        <v>7</v>
      </c>
      <c r="D5331" s="4" t="s">
        <v>7</v>
      </c>
      <c r="E5331" s="4" t="s">
        <v>12</v>
      </c>
      <c r="F5331" s="4" t="s">
        <v>11</v>
      </c>
    </row>
    <row r="5332" spans="1:9">
      <c r="A5332" t="n">
        <v>48349</v>
      </c>
      <c r="B5332" s="38" t="n">
        <v>45</v>
      </c>
      <c r="C5332" s="7" t="n">
        <v>5</v>
      </c>
      <c r="D5332" s="7" t="n">
        <v>3</v>
      </c>
      <c r="E5332" s="7" t="n">
        <v>17.2999992370605</v>
      </c>
      <c r="F5332" s="7" t="n">
        <v>6000</v>
      </c>
    </row>
    <row r="5333" spans="1:9">
      <c r="A5333" t="s">
        <v>4</v>
      </c>
      <c r="B5333" s="4" t="s">
        <v>5</v>
      </c>
      <c r="C5333" s="4" t="s">
        <v>7</v>
      </c>
      <c r="D5333" s="4" t="s">
        <v>7</v>
      </c>
      <c r="E5333" s="4" t="s">
        <v>12</v>
      </c>
      <c r="F5333" s="4" t="s">
        <v>11</v>
      </c>
    </row>
    <row r="5334" spans="1:9">
      <c r="A5334" t="n">
        <v>48358</v>
      </c>
      <c r="B5334" s="38" t="n">
        <v>45</v>
      </c>
      <c r="C5334" s="7" t="n">
        <v>11</v>
      </c>
      <c r="D5334" s="7" t="n">
        <v>3</v>
      </c>
      <c r="E5334" s="7" t="n">
        <v>14.3000001907349</v>
      </c>
      <c r="F5334" s="7" t="n">
        <v>6000</v>
      </c>
    </row>
    <row r="5335" spans="1:9">
      <c r="A5335" t="s">
        <v>4</v>
      </c>
      <c r="B5335" s="4" t="s">
        <v>5</v>
      </c>
      <c r="C5335" s="4" t="s">
        <v>11</v>
      </c>
      <c r="D5335" s="4" t="s">
        <v>12</v>
      </c>
      <c r="E5335" s="4" t="s">
        <v>12</v>
      </c>
      <c r="F5335" s="4" t="s">
        <v>12</v>
      </c>
      <c r="G5335" s="4" t="s">
        <v>11</v>
      </c>
      <c r="H5335" s="4" t="s">
        <v>11</v>
      </c>
    </row>
    <row r="5336" spans="1:9">
      <c r="A5336" t="n">
        <v>48367</v>
      </c>
      <c r="B5336" s="33" t="n">
        <v>60</v>
      </c>
      <c r="C5336" s="7" t="n">
        <v>82</v>
      </c>
      <c r="D5336" s="7" t="n">
        <v>0</v>
      </c>
      <c r="E5336" s="7" t="n">
        <v>0</v>
      </c>
      <c r="F5336" s="7" t="n">
        <v>0</v>
      </c>
      <c r="G5336" s="7" t="n">
        <v>0</v>
      </c>
      <c r="H5336" s="7" t="n">
        <v>1</v>
      </c>
    </row>
    <row r="5337" spans="1:9">
      <c r="A5337" t="s">
        <v>4</v>
      </c>
      <c r="B5337" s="4" t="s">
        <v>5</v>
      </c>
      <c r="C5337" s="4" t="s">
        <v>11</v>
      </c>
      <c r="D5337" s="4" t="s">
        <v>12</v>
      </c>
      <c r="E5337" s="4" t="s">
        <v>12</v>
      </c>
      <c r="F5337" s="4" t="s">
        <v>12</v>
      </c>
      <c r="G5337" s="4" t="s">
        <v>11</v>
      </c>
      <c r="H5337" s="4" t="s">
        <v>11</v>
      </c>
    </row>
    <row r="5338" spans="1:9">
      <c r="A5338" t="n">
        <v>48386</v>
      </c>
      <c r="B5338" s="33" t="n">
        <v>60</v>
      </c>
      <c r="C5338" s="7" t="n">
        <v>82</v>
      </c>
      <c r="D5338" s="7" t="n">
        <v>0</v>
      </c>
      <c r="E5338" s="7" t="n">
        <v>0</v>
      </c>
      <c r="F5338" s="7" t="n">
        <v>0</v>
      </c>
      <c r="G5338" s="7" t="n">
        <v>0</v>
      </c>
      <c r="H5338" s="7" t="n">
        <v>0</v>
      </c>
    </row>
    <row r="5339" spans="1:9">
      <c r="A5339" t="s">
        <v>4</v>
      </c>
      <c r="B5339" s="4" t="s">
        <v>5</v>
      </c>
      <c r="C5339" s="4" t="s">
        <v>11</v>
      </c>
      <c r="D5339" s="4" t="s">
        <v>11</v>
      </c>
      <c r="E5339" s="4" t="s">
        <v>11</v>
      </c>
    </row>
    <row r="5340" spans="1:9">
      <c r="A5340" t="n">
        <v>48405</v>
      </c>
      <c r="B5340" s="51" t="n">
        <v>61</v>
      </c>
      <c r="C5340" s="7" t="n">
        <v>82</v>
      </c>
      <c r="D5340" s="7" t="n">
        <v>65533</v>
      </c>
      <c r="E5340" s="7" t="n">
        <v>0</v>
      </c>
    </row>
    <row r="5341" spans="1:9">
      <c r="A5341" t="s">
        <v>4</v>
      </c>
      <c r="B5341" s="4" t="s">
        <v>5</v>
      </c>
      <c r="C5341" s="4" t="s">
        <v>11</v>
      </c>
      <c r="D5341" s="4" t="s">
        <v>12</v>
      </c>
      <c r="E5341" s="4" t="s">
        <v>12</v>
      </c>
      <c r="F5341" s="4" t="s">
        <v>12</v>
      </c>
      <c r="G5341" s="4" t="s">
        <v>12</v>
      </c>
    </row>
    <row r="5342" spans="1:9">
      <c r="A5342" t="n">
        <v>48412</v>
      </c>
      <c r="B5342" s="37" t="n">
        <v>46</v>
      </c>
      <c r="C5342" s="7" t="n">
        <v>7006</v>
      </c>
      <c r="D5342" s="7" t="n">
        <v>-1.29999995231628</v>
      </c>
      <c r="E5342" s="7" t="n">
        <v>0</v>
      </c>
      <c r="F5342" s="7" t="n">
        <v>53</v>
      </c>
      <c r="G5342" s="7" t="n">
        <v>270</v>
      </c>
    </row>
    <row r="5343" spans="1:9">
      <c r="A5343" t="s">
        <v>4</v>
      </c>
      <c r="B5343" s="4" t="s">
        <v>5</v>
      </c>
      <c r="C5343" s="4" t="s">
        <v>11</v>
      </c>
      <c r="D5343" s="4" t="s">
        <v>12</v>
      </c>
      <c r="E5343" s="4" t="s">
        <v>12</v>
      </c>
      <c r="F5343" s="4" t="s">
        <v>12</v>
      </c>
      <c r="G5343" s="4" t="s">
        <v>12</v>
      </c>
    </row>
    <row r="5344" spans="1:9">
      <c r="A5344" t="n">
        <v>48431</v>
      </c>
      <c r="B5344" s="37" t="n">
        <v>46</v>
      </c>
      <c r="C5344" s="7" t="n">
        <v>82</v>
      </c>
      <c r="D5344" s="7" t="n">
        <v>1.29999995231628</v>
      </c>
      <c r="E5344" s="7" t="n">
        <v>0</v>
      </c>
      <c r="F5344" s="7" t="n">
        <v>53</v>
      </c>
      <c r="G5344" s="7" t="n">
        <v>90</v>
      </c>
    </row>
    <row r="5345" spans="1:9">
      <c r="A5345" t="s">
        <v>4</v>
      </c>
      <c r="B5345" s="4" t="s">
        <v>5</v>
      </c>
      <c r="C5345" s="4" t="s">
        <v>11</v>
      </c>
      <c r="D5345" s="4" t="s">
        <v>7</v>
      </c>
      <c r="E5345" s="4" t="s">
        <v>8</v>
      </c>
      <c r="F5345" s="4" t="s">
        <v>12</v>
      </c>
      <c r="G5345" s="4" t="s">
        <v>12</v>
      </c>
      <c r="H5345" s="4" t="s">
        <v>12</v>
      </c>
    </row>
    <row r="5346" spans="1:9">
      <c r="A5346" t="n">
        <v>48450</v>
      </c>
      <c r="B5346" s="29" t="n">
        <v>48</v>
      </c>
      <c r="C5346" s="7" t="n">
        <v>7006</v>
      </c>
      <c r="D5346" s="7" t="n">
        <v>0</v>
      </c>
      <c r="E5346" s="7" t="s">
        <v>126</v>
      </c>
      <c r="F5346" s="7" t="n">
        <v>0</v>
      </c>
      <c r="G5346" s="7" t="n">
        <v>1</v>
      </c>
      <c r="H5346" s="7" t="n">
        <v>0</v>
      </c>
    </row>
    <row r="5347" spans="1:9">
      <c r="A5347" t="s">
        <v>4</v>
      </c>
      <c r="B5347" s="4" t="s">
        <v>5</v>
      </c>
      <c r="C5347" s="4" t="s">
        <v>11</v>
      </c>
      <c r="D5347" s="4" t="s">
        <v>7</v>
      </c>
      <c r="E5347" s="4" t="s">
        <v>8</v>
      </c>
      <c r="F5347" s="4" t="s">
        <v>12</v>
      </c>
      <c r="G5347" s="4" t="s">
        <v>12</v>
      </c>
      <c r="H5347" s="4" t="s">
        <v>12</v>
      </c>
    </row>
    <row r="5348" spans="1:9">
      <c r="A5348" t="n">
        <v>48476</v>
      </c>
      <c r="B5348" s="29" t="n">
        <v>48</v>
      </c>
      <c r="C5348" s="7" t="n">
        <v>82</v>
      </c>
      <c r="D5348" s="7" t="n">
        <v>0</v>
      </c>
      <c r="E5348" s="7" t="s">
        <v>126</v>
      </c>
      <c r="F5348" s="7" t="n">
        <v>0</v>
      </c>
      <c r="G5348" s="7" t="n">
        <v>1</v>
      </c>
      <c r="H5348" s="7" t="n">
        <v>0</v>
      </c>
    </row>
    <row r="5349" spans="1:9">
      <c r="A5349" t="s">
        <v>4</v>
      </c>
      <c r="B5349" s="4" t="s">
        <v>5</v>
      </c>
      <c r="C5349" s="4" t="s">
        <v>7</v>
      </c>
      <c r="D5349" s="4" t="s">
        <v>12</v>
      </c>
      <c r="E5349" s="4" t="s">
        <v>12</v>
      </c>
      <c r="F5349" s="4" t="s">
        <v>12</v>
      </c>
    </row>
    <row r="5350" spans="1:9">
      <c r="A5350" t="n">
        <v>48502</v>
      </c>
      <c r="B5350" s="38" t="n">
        <v>45</v>
      </c>
      <c r="C5350" s="7" t="n">
        <v>9</v>
      </c>
      <c r="D5350" s="7" t="n">
        <v>0.0500000007450581</v>
      </c>
      <c r="E5350" s="7" t="n">
        <v>0.0500000007450581</v>
      </c>
      <c r="F5350" s="7" t="n">
        <v>3</v>
      </c>
    </row>
    <row r="5351" spans="1:9">
      <c r="A5351" t="s">
        <v>4</v>
      </c>
      <c r="B5351" s="4" t="s">
        <v>5</v>
      </c>
      <c r="C5351" s="4" t="s">
        <v>11</v>
      </c>
      <c r="D5351" s="4" t="s">
        <v>12</v>
      </c>
      <c r="E5351" s="4" t="s">
        <v>12</v>
      </c>
      <c r="F5351" s="4" t="s">
        <v>12</v>
      </c>
      <c r="G5351" s="4" t="s">
        <v>12</v>
      </c>
    </row>
    <row r="5352" spans="1:9">
      <c r="A5352" t="n">
        <v>48516</v>
      </c>
      <c r="B5352" s="37" t="n">
        <v>46</v>
      </c>
      <c r="C5352" s="7" t="n">
        <v>1663</v>
      </c>
      <c r="D5352" s="7" t="n">
        <v>19</v>
      </c>
      <c r="E5352" s="7" t="n">
        <v>0</v>
      </c>
      <c r="F5352" s="7" t="n">
        <v>52.9300003051758</v>
      </c>
      <c r="G5352" s="7" t="n">
        <v>270</v>
      </c>
    </row>
    <row r="5353" spans="1:9">
      <c r="A5353" t="s">
        <v>4</v>
      </c>
      <c r="B5353" s="4" t="s">
        <v>5</v>
      </c>
      <c r="C5353" s="4" t="s">
        <v>11</v>
      </c>
      <c r="D5353" s="4" t="s">
        <v>11</v>
      </c>
      <c r="E5353" s="4" t="s">
        <v>12</v>
      </c>
      <c r="F5353" s="4" t="s">
        <v>12</v>
      </c>
      <c r="G5353" s="4" t="s">
        <v>12</v>
      </c>
      <c r="H5353" s="4" t="s">
        <v>12</v>
      </c>
      <c r="I5353" s="4" t="s">
        <v>7</v>
      </c>
      <c r="J5353" s="4" t="s">
        <v>11</v>
      </c>
    </row>
    <row r="5354" spans="1:9">
      <c r="A5354" t="n">
        <v>48535</v>
      </c>
      <c r="B5354" s="40" t="n">
        <v>55</v>
      </c>
      <c r="C5354" s="7" t="n">
        <v>1663</v>
      </c>
      <c r="D5354" s="7" t="n">
        <v>65533</v>
      </c>
      <c r="E5354" s="7" t="n">
        <v>9</v>
      </c>
      <c r="F5354" s="7" t="n">
        <v>0</v>
      </c>
      <c r="G5354" s="7" t="n">
        <v>52.9300003051758</v>
      </c>
      <c r="H5354" s="7" t="n">
        <v>3</v>
      </c>
      <c r="I5354" s="7" t="n">
        <v>1</v>
      </c>
      <c r="J5354" s="7" t="n">
        <v>1</v>
      </c>
    </row>
    <row r="5355" spans="1:9">
      <c r="A5355" t="s">
        <v>4</v>
      </c>
      <c r="B5355" s="4" t="s">
        <v>5</v>
      </c>
      <c r="C5355" s="4" t="s">
        <v>11</v>
      </c>
    </row>
    <row r="5356" spans="1:9">
      <c r="A5356" t="n">
        <v>48559</v>
      </c>
      <c r="B5356" s="25" t="n">
        <v>16</v>
      </c>
      <c r="C5356" s="7" t="n">
        <v>200</v>
      </c>
    </row>
    <row r="5357" spans="1:9">
      <c r="A5357" t="s">
        <v>4</v>
      </c>
      <c r="B5357" s="4" t="s">
        <v>5</v>
      </c>
      <c r="C5357" s="4" t="s">
        <v>7</v>
      </c>
      <c r="D5357" s="4" t="s">
        <v>11</v>
      </c>
      <c r="E5357" s="4" t="s">
        <v>12</v>
      </c>
      <c r="F5357" s="4" t="s">
        <v>11</v>
      </c>
      <c r="G5357" s="4" t="s">
        <v>13</v>
      </c>
      <c r="H5357" s="4" t="s">
        <v>13</v>
      </c>
      <c r="I5357" s="4" t="s">
        <v>11</v>
      </c>
      <c r="J5357" s="4" t="s">
        <v>11</v>
      </c>
      <c r="K5357" s="4" t="s">
        <v>13</v>
      </c>
      <c r="L5357" s="4" t="s">
        <v>13</v>
      </c>
      <c r="M5357" s="4" t="s">
        <v>13</v>
      </c>
      <c r="N5357" s="4" t="s">
        <v>13</v>
      </c>
      <c r="O5357" s="4" t="s">
        <v>8</v>
      </c>
    </row>
    <row r="5358" spans="1:9">
      <c r="A5358" t="n">
        <v>48562</v>
      </c>
      <c r="B5358" s="9" t="n">
        <v>50</v>
      </c>
      <c r="C5358" s="7" t="n">
        <v>0</v>
      </c>
      <c r="D5358" s="7" t="n">
        <v>2119</v>
      </c>
      <c r="E5358" s="7" t="n">
        <v>0.699999988079071</v>
      </c>
      <c r="F5358" s="7" t="n">
        <v>0</v>
      </c>
      <c r="G5358" s="7" t="n">
        <v>0</v>
      </c>
      <c r="H5358" s="7" t="n">
        <v>0</v>
      </c>
      <c r="I5358" s="7" t="n">
        <v>0</v>
      </c>
      <c r="J5358" s="7" t="n">
        <v>65533</v>
      </c>
      <c r="K5358" s="7" t="n">
        <v>0</v>
      </c>
      <c r="L5358" s="7" t="n">
        <v>0</v>
      </c>
      <c r="M5358" s="7" t="n">
        <v>0</v>
      </c>
      <c r="N5358" s="7" t="n">
        <v>0</v>
      </c>
      <c r="O5358" s="7" t="s">
        <v>14</v>
      </c>
    </row>
    <row r="5359" spans="1:9">
      <c r="A5359" t="s">
        <v>4</v>
      </c>
      <c r="B5359" s="4" t="s">
        <v>5</v>
      </c>
      <c r="C5359" s="4" t="s">
        <v>11</v>
      </c>
    </row>
    <row r="5360" spans="1:9">
      <c r="A5360" t="n">
        <v>48601</v>
      </c>
      <c r="B5360" s="25" t="n">
        <v>16</v>
      </c>
      <c r="C5360" s="7" t="n">
        <v>500</v>
      </c>
    </row>
    <row r="5361" spans="1:15">
      <c r="A5361" t="s">
        <v>4</v>
      </c>
      <c r="B5361" s="4" t="s">
        <v>5</v>
      </c>
      <c r="C5361" s="4" t="s">
        <v>7</v>
      </c>
      <c r="D5361" s="4" t="s">
        <v>11</v>
      </c>
      <c r="E5361" s="4" t="s">
        <v>12</v>
      </c>
      <c r="F5361" s="4" t="s">
        <v>11</v>
      </c>
      <c r="G5361" s="4" t="s">
        <v>13</v>
      </c>
      <c r="H5361" s="4" t="s">
        <v>13</v>
      </c>
      <c r="I5361" s="4" t="s">
        <v>11</v>
      </c>
      <c r="J5361" s="4" t="s">
        <v>11</v>
      </c>
      <c r="K5361" s="4" t="s">
        <v>13</v>
      </c>
      <c r="L5361" s="4" t="s">
        <v>13</v>
      </c>
      <c r="M5361" s="4" t="s">
        <v>13</v>
      </c>
      <c r="N5361" s="4" t="s">
        <v>13</v>
      </c>
      <c r="O5361" s="4" t="s">
        <v>8</v>
      </c>
    </row>
    <row r="5362" spans="1:15">
      <c r="A5362" t="n">
        <v>48604</v>
      </c>
      <c r="B5362" s="9" t="n">
        <v>50</v>
      </c>
      <c r="C5362" s="7" t="n">
        <v>0</v>
      </c>
      <c r="D5362" s="7" t="n">
        <v>2119</v>
      </c>
      <c r="E5362" s="7" t="n">
        <v>0.699999988079071</v>
      </c>
      <c r="F5362" s="7" t="n">
        <v>0</v>
      </c>
      <c r="G5362" s="7" t="n">
        <v>0</v>
      </c>
      <c r="H5362" s="7" t="n">
        <v>0</v>
      </c>
      <c r="I5362" s="7" t="n">
        <v>0</v>
      </c>
      <c r="J5362" s="7" t="n">
        <v>65533</v>
      </c>
      <c r="K5362" s="7" t="n">
        <v>0</v>
      </c>
      <c r="L5362" s="7" t="n">
        <v>0</v>
      </c>
      <c r="M5362" s="7" t="n">
        <v>0</v>
      </c>
      <c r="N5362" s="7" t="n">
        <v>0</v>
      </c>
      <c r="O5362" s="7" t="s">
        <v>14</v>
      </c>
    </row>
    <row r="5363" spans="1:15">
      <c r="A5363" t="s">
        <v>4</v>
      </c>
      <c r="B5363" s="4" t="s">
        <v>5</v>
      </c>
      <c r="C5363" s="4" t="s">
        <v>11</v>
      </c>
    </row>
    <row r="5364" spans="1:15">
      <c r="A5364" t="n">
        <v>48643</v>
      </c>
      <c r="B5364" s="25" t="n">
        <v>16</v>
      </c>
      <c r="C5364" s="7" t="n">
        <v>800</v>
      </c>
    </row>
    <row r="5365" spans="1:15">
      <c r="A5365" t="s">
        <v>4</v>
      </c>
      <c r="B5365" s="4" t="s">
        <v>5</v>
      </c>
      <c r="C5365" s="4" t="s">
        <v>11</v>
      </c>
      <c r="D5365" s="4" t="s">
        <v>7</v>
      </c>
      <c r="E5365" s="4" t="s">
        <v>8</v>
      </c>
      <c r="F5365" s="4" t="s">
        <v>12</v>
      </c>
      <c r="G5365" s="4" t="s">
        <v>12</v>
      </c>
      <c r="H5365" s="4" t="s">
        <v>12</v>
      </c>
    </row>
    <row r="5366" spans="1:15">
      <c r="A5366" t="n">
        <v>48646</v>
      </c>
      <c r="B5366" s="29" t="n">
        <v>48</v>
      </c>
      <c r="C5366" s="7" t="n">
        <v>1665</v>
      </c>
      <c r="D5366" s="7" t="n">
        <v>0</v>
      </c>
      <c r="E5366" s="7" t="s">
        <v>306</v>
      </c>
      <c r="F5366" s="7" t="n">
        <v>-1</v>
      </c>
      <c r="G5366" s="7" t="n">
        <v>1</v>
      </c>
      <c r="H5366" s="7" t="n">
        <v>0</v>
      </c>
    </row>
    <row r="5367" spans="1:15">
      <c r="A5367" t="s">
        <v>4</v>
      </c>
      <c r="B5367" s="4" t="s">
        <v>5</v>
      </c>
      <c r="C5367" s="4" t="s">
        <v>7</v>
      </c>
      <c r="D5367" s="4" t="s">
        <v>11</v>
      </c>
      <c r="E5367" s="4" t="s">
        <v>12</v>
      </c>
      <c r="F5367" s="4" t="s">
        <v>11</v>
      </c>
      <c r="G5367" s="4" t="s">
        <v>13</v>
      </c>
      <c r="H5367" s="4" t="s">
        <v>13</v>
      </c>
      <c r="I5367" s="4" t="s">
        <v>11</v>
      </c>
      <c r="J5367" s="4" t="s">
        <v>11</v>
      </c>
      <c r="K5367" s="4" t="s">
        <v>13</v>
      </c>
      <c r="L5367" s="4" t="s">
        <v>13</v>
      </c>
      <c r="M5367" s="4" t="s">
        <v>13</v>
      </c>
      <c r="N5367" s="4" t="s">
        <v>13</v>
      </c>
      <c r="O5367" s="4" t="s">
        <v>8</v>
      </c>
    </row>
    <row r="5368" spans="1:15">
      <c r="A5368" t="n">
        <v>48674</v>
      </c>
      <c r="B5368" s="9" t="n">
        <v>50</v>
      </c>
      <c r="C5368" s="7" t="n">
        <v>0</v>
      </c>
      <c r="D5368" s="7" t="n">
        <v>4400</v>
      </c>
      <c r="E5368" s="7" t="n">
        <v>1</v>
      </c>
      <c r="F5368" s="7" t="n">
        <v>0</v>
      </c>
      <c r="G5368" s="7" t="n">
        <v>0</v>
      </c>
      <c r="H5368" s="7" t="n">
        <v>0</v>
      </c>
      <c r="I5368" s="7" t="n">
        <v>0</v>
      </c>
      <c r="J5368" s="7" t="n">
        <v>65533</v>
      </c>
      <c r="K5368" s="7" t="n">
        <v>0</v>
      </c>
      <c r="L5368" s="7" t="n">
        <v>0</v>
      </c>
      <c r="M5368" s="7" t="n">
        <v>0</v>
      </c>
      <c r="N5368" s="7" t="n">
        <v>0</v>
      </c>
      <c r="O5368" s="7" t="s">
        <v>14</v>
      </c>
    </row>
    <row r="5369" spans="1:15">
      <c r="A5369" t="s">
        <v>4</v>
      </c>
      <c r="B5369" s="4" t="s">
        <v>5</v>
      </c>
      <c r="C5369" s="4" t="s">
        <v>11</v>
      </c>
    </row>
    <row r="5370" spans="1:15">
      <c r="A5370" t="n">
        <v>48713</v>
      </c>
      <c r="B5370" s="25" t="n">
        <v>16</v>
      </c>
      <c r="C5370" s="7" t="n">
        <v>300</v>
      </c>
    </row>
    <row r="5371" spans="1:15">
      <c r="A5371" t="s">
        <v>4</v>
      </c>
      <c r="B5371" s="4" t="s">
        <v>5</v>
      </c>
      <c r="C5371" s="4" t="s">
        <v>7</v>
      </c>
      <c r="D5371" s="4" t="s">
        <v>11</v>
      </c>
      <c r="E5371" s="4" t="s">
        <v>12</v>
      </c>
      <c r="F5371" s="4" t="s">
        <v>11</v>
      </c>
      <c r="G5371" s="4" t="s">
        <v>13</v>
      </c>
      <c r="H5371" s="4" t="s">
        <v>13</v>
      </c>
      <c r="I5371" s="4" t="s">
        <v>11</v>
      </c>
      <c r="J5371" s="4" t="s">
        <v>11</v>
      </c>
      <c r="K5371" s="4" t="s">
        <v>13</v>
      </c>
      <c r="L5371" s="4" t="s">
        <v>13</v>
      </c>
      <c r="M5371" s="4" t="s">
        <v>13</v>
      </c>
      <c r="N5371" s="4" t="s">
        <v>13</v>
      </c>
      <c r="O5371" s="4" t="s">
        <v>8</v>
      </c>
    </row>
    <row r="5372" spans="1:15">
      <c r="A5372" t="n">
        <v>48716</v>
      </c>
      <c r="B5372" s="9" t="n">
        <v>50</v>
      </c>
      <c r="C5372" s="7" t="n">
        <v>0</v>
      </c>
      <c r="D5372" s="7" t="n">
        <v>2119</v>
      </c>
      <c r="E5372" s="7" t="n">
        <v>0.699999988079071</v>
      </c>
      <c r="F5372" s="7" t="n">
        <v>0</v>
      </c>
      <c r="G5372" s="7" t="n">
        <v>0</v>
      </c>
      <c r="H5372" s="7" t="n">
        <v>0</v>
      </c>
      <c r="I5372" s="7" t="n">
        <v>0</v>
      </c>
      <c r="J5372" s="7" t="n">
        <v>65533</v>
      </c>
      <c r="K5372" s="7" t="n">
        <v>0</v>
      </c>
      <c r="L5372" s="7" t="n">
        <v>0</v>
      </c>
      <c r="M5372" s="7" t="n">
        <v>0</v>
      </c>
      <c r="N5372" s="7" t="n">
        <v>0</v>
      </c>
      <c r="O5372" s="7" t="s">
        <v>14</v>
      </c>
    </row>
    <row r="5373" spans="1:15">
      <c r="A5373" t="s">
        <v>4</v>
      </c>
      <c r="B5373" s="4" t="s">
        <v>5</v>
      </c>
      <c r="C5373" s="4" t="s">
        <v>11</v>
      </c>
    </row>
    <row r="5374" spans="1:15">
      <c r="A5374" t="n">
        <v>48755</v>
      </c>
      <c r="B5374" s="25" t="n">
        <v>16</v>
      </c>
      <c r="C5374" s="7" t="n">
        <v>200</v>
      </c>
    </row>
    <row r="5375" spans="1:15">
      <c r="A5375" t="s">
        <v>4</v>
      </c>
      <c r="B5375" s="4" t="s">
        <v>5</v>
      </c>
      <c r="C5375" s="4" t="s">
        <v>11</v>
      </c>
      <c r="D5375" s="4" t="s">
        <v>12</v>
      </c>
      <c r="E5375" s="4" t="s">
        <v>12</v>
      </c>
      <c r="F5375" s="4" t="s">
        <v>7</v>
      </c>
    </row>
    <row r="5376" spans="1:15">
      <c r="A5376" t="n">
        <v>48758</v>
      </c>
      <c r="B5376" s="56" t="n">
        <v>52</v>
      </c>
      <c r="C5376" s="7" t="n">
        <v>1665</v>
      </c>
      <c r="D5376" s="7" t="n">
        <v>90</v>
      </c>
      <c r="E5376" s="7" t="n">
        <v>10</v>
      </c>
      <c r="F5376" s="7" t="n">
        <v>3</v>
      </c>
    </row>
    <row r="5377" spans="1:15">
      <c r="A5377" t="s">
        <v>4</v>
      </c>
      <c r="B5377" s="4" t="s">
        <v>5</v>
      </c>
      <c r="C5377" s="4" t="s">
        <v>11</v>
      </c>
      <c r="D5377" s="4" t="s">
        <v>11</v>
      </c>
      <c r="E5377" s="4" t="s">
        <v>12</v>
      </c>
      <c r="F5377" s="4" t="s">
        <v>12</v>
      </c>
      <c r="G5377" s="4" t="s">
        <v>12</v>
      </c>
      <c r="H5377" s="4" t="s">
        <v>12</v>
      </c>
      <c r="I5377" s="4" t="s">
        <v>12</v>
      </c>
      <c r="J5377" s="4" t="s">
        <v>7</v>
      </c>
      <c r="K5377" s="4" t="s">
        <v>11</v>
      </c>
    </row>
    <row r="5378" spans="1:15">
      <c r="A5378" t="n">
        <v>48770</v>
      </c>
      <c r="B5378" s="40" t="n">
        <v>55</v>
      </c>
      <c r="C5378" s="7" t="n">
        <v>1665</v>
      </c>
      <c r="D5378" s="7" t="n">
        <v>65026</v>
      </c>
      <c r="E5378" s="7" t="n">
        <v>-9</v>
      </c>
      <c r="F5378" s="7" t="n">
        <v>0</v>
      </c>
      <c r="G5378" s="7" t="n">
        <v>52.9300003051758</v>
      </c>
      <c r="H5378" s="7" t="n">
        <v>3</v>
      </c>
      <c r="I5378" s="7" t="n">
        <v>30</v>
      </c>
      <c r="J5378" s="7" t="n">
        <v>0</v>
      </c>
      <c r="K5378" s="7" t="n">
        <v>1</v>
      </c>
    </row>
    <row r="5379" spans="1:15">
      <c r="A5379" t="s">
        <v>4</v>
      </c>
      <c r="B5379" s="4" t="s">
        <v>5</v>
      </c>
      <c r="C5379" s="4" t="s">
        <v>11</v>
      </c>
    </row>
    <row r="5380" spans="1:15">
      <c r="A5380" t="n">
        <v>48798</v>
      </c>
      <c r="B5380" s="25" t="n">
        <v>16</v>
      </c>
      <c r="C5380" s="7" t="n">
        <v>700</v>
      </c>
    </row>
    <row r="5381" spans="1:15">
      <c r="A5381" t="s">
        <v>4</v>
      </c>
      <c r="B5381" s="4" t="s">
        <v>5</v>
      </c>
      <c r="C5381" s="4" t="s">
        <v>11</v>
      </c>
      <c r="D5381" s="4" t="s">
        <v>7</v>
      </c>
      <c r="E5381" s="4" t="s">
        <v>8</v>
      </c>
      <c r="F5381" s="4" t="s">
        <v>12</v>
      </c>
      <c r="G5381" s="4" t="s">
        <v>12</v>
      </c>
      <c r="H5381" s="4" t="s">
        <v>12</v>
      </c>
    </row>
    <row r="5382" spans="1:15">
      <c r="A5382" t="n">
        <v>48801</v>
      </c>
      <c r="B5382" s="29" t="n">
        <v>48</v>
      </c>
      <c r="C5382" s="7" t="n">
        <v>1665</v>
      </c>
      <c r="D5382" s="7" t="n">
        <v>0</v>
      </c>
      <c r="E5382" s="7" t="s">
        <v>307</v>
      </c>
      <c r="F5382" s="7" t="n">
        <v>-1</v>
      </c>
      <c r="G5382" s="7" t="n">
        <v>1</v>
      </c>
      <c r="H5382" s="7" t="n">
        <v>0</v>
      </c>
    </row>
    <row r="5383" spans="1:15">
      <c r="A5383" t="s">
        <v>4</v>
      </c>
      <c r="B5383" s="4" t="s">
        <v>5</v>
      </c>
      <c r="C5383" s="4" t="s">
        <v>11</v>
      </c>
    </row>
    <row r="5384" spans="1:15">
      <c r="A5384" t="n">
        <v>48829</v>
      </c>
      <c r="B5384" s="25" t="n">
        <v>16</v>
      </c>
      <c r="C5384" s="7" t="n">
        <v>100</v>
      </c>
    </row>
    <row r="5385" spans="1:15">
      <c r="A5385" t="s">
        <v>4</v>
      </c>
      <c r="B5385" s="4" t="s">
        <v>5</v>
      </c>
      <c r="C5385" s="4" t="s">
        <v>7</v>
      </c>
      <c r="D5385" s="4" t="s">
        <v>11</v>
      </c>
      <c r="E5385" s="4" t="s">
        <v>12</v>
      </c>
      <c r="F5385" s="4" t="s">
        <v>11</v>
      </c>
      <c r="G5385" s="4" t="s">
        <v>13</v>
      </c>
      <c r="H5385" s="4" t="s">
        <v>13</v>
      </c>
      <c r="I5385" s="4" t="s">
        <v>11</v>
      </c>
      <c r="J5385" s="4" t="s">
        <v>11</v>
      </c>
      <c r="K5385" s="4" t="s">
        <v>13</v>
      </c>
      <c r="L5385" s="4" t="s">
        <v>13</v>
      </c>
      <c r="M5385" s="4" t="s">
        <v>13</v>
      </c>
      <c r="N5385" s="4" t="s">
        <v>13</v>
      </c>
      <c r="O5385" s="4" t="s">
        <v>8</v>
      </c>
    </row>
    <row r="5386" spans="1:15">
      <c r="A5386" t="n">
        <v>48832</v>
      </c>
      <c r="B5386" s="9" t="n">
        <v>50</v>
      </c>
      <c r="C5386" s="7" t="n">
        <v>0</v>
      </c>
      <c r="D5386" s="7" t="n">
        <v>2119</v>
      </c>
      <c r="E5386" s="7" t="n">
        <v>0.699999988079071</v>
      </c>
      <c r="F5386" s="7" t="n">
        <v>0</v>
      </c>
      <c r="G5386" s="7" t="n">
        <v>0</v>
      </c>
      <c r="H5386" s="7" t="n">
        <v>0</v>
      </c>
      <c r="I5386" s="7" t="n">
        <v>0</v>
      </c>
      <c r="J5386" s="7" t="n">
        <v>65533</v>
      </c>
      <c r="K5386" s="7" t="n">
        <v>0</v>
      </c>
      <c r="L5386" s="7" t="n">
        <v>0</v>
      </c>
      <c r="M5386" s="7" t="n">
        <v>0</v>
      </c>
      <c r="N5386" s="7" t="n">
        <v>0</v>
      </c>
      <c r="O5386" s="7" t="s">
        <v>14</v>
      </c>
    </row>
    <row r="5387" spans="1:15">
      <c r="A5387" t="s">
        <v>4</v>
      </c>
      <c r="B5387" s="4" t="s">
        <v>5</v>
      </c>
      <c r="C5387" s="4" t="s">
        <v>11</v>
      </c>
      <c r="D5387" s="4" t="s">
        <v>7</v>
      </c>
    </row>
    <row r="5388" spans="1:15">
      <c r="A5388" t="n">
        <v>48871</v>
      </c>
      <c r="B5388" s="49" t="n">
        <v>56</v>
      </c>
      <c r="C5388" s="7" t="n">
        <v>1665</v>
      </c>
      <c r="D5388" s="7" t="n">
        <v>0</v>
      </c>
    </row>
    <row r="5389" spans="1:15">
      <c r="A5389" t="s">
        <v>4</v>
      </c>
      <c r="B5389" s="4" t="s">
        <v>5</v>
      </c>
      <c r="C5389" s="4" t="s">
        <v>7</v>
      </c>
      <c r="D5389" s="4" t="s">
        <v>13</v>
      </c>
      <c r="E5389" s="4" t="s">
        <v>13</v>
      </c>
      <c r="F5389" s="4" t="s">
        <v>13</v>
      </c>
    </row>
    <row r="5390" spans="1:15">
      <c r="A5390" t="n">
        <v>48875</v>
      </c>
      <c r="B5390" s="9" t="n">
        <v>50</v>
      </c>
      <c r="C5390" s="7" t="n">
        <v>255</v>
      </c>
      <c r="D5390" s="7" t="n">
        <v>1050253722</v>
      </c>
      <c r="E5390" s="7" t="n">
        <v>1065353216</v>
      </c>
      <c r="F5390" s="7" t="n">
        <v>1045220557</v>
      </c>
    </row>
    <row r="5391" spans="1:15">
      <c r="A5391" t="s">
        <v>4</v>
      </c>
      <c r="B5391" s="4" t="s">
        <v>5</v>
      </c>
      <c r="C5391" s="4" t="s">
        <v>7</v>
      </c>
      <c r="D5391" s="4" t="s">
        <v>11</v>
      </c>
      <c r="E5391" s="4" t="s">
        <v>12</v>
      </c>
      <c r="F5391" s="4" t="s">
        <v>11</v>
      </c>
      <c r="G5391" s="4" t="s">
        <v>13</v>
      </c>
      <c r="H5391" s="4" t="s">
        <v>13</v>
      </c>
      <c r="I5391" s="4" t="s">
        <v>11</v>
      </c>
      <c r="J5391" s="4" t="s">
        <v>11</v>
      </c>
      <c r="K5391" s="4" t="s">
        <v>13</v>
      </c>
      <c r="L5391" s="4" t="s">
        <v>13</v>
      </c>
      <c r="M5391" s="4" t="s">
        <v>13</v>
      </c>
      <c r="N5391" s="4" t="s">
        <v>13</v>
      </c>
      <c r="O5391" s="4" t="s">
        <v>8</v>
      </c>
    </row>
    <row r="5392" spans="1:15">
      <c r="A5392" t="n">
        <v>48889</v>
      </c>
      <c r="B5392" s="9" t="n">
        <v>50</v>
      </c>
      <c r="C5392" s="7" t="n">
        <v>0</v>
      </c>
      <c r="D5392" s="7" t="n">
        <v>2119</v>
      </c>
      <c r="E5392" s="7" t="n">
        <v>1</v>
      </c>
      <c r="F5392" s="7" t="n">
        <v>0</v>
      </c>
      <c r="G5392" s="7" t="n">
        <v>0</v>
      </c>
      <c r="H5392" s="7" t="n">
        <v>-1065353216</v>
      </c>
      <c r="I5392" s="7" t="n">
        <v>0</v>
      </c>
      <c r="J5392" s="7" t="n">
        <v>65533</v>
      </c>
      <c r="K5392" s="7" t="n">
        <v>0</v>
      </c>
      <c r="L5392" s="7" t="n">
        <v>0</v>
      </c>
      <c r="M5392" s="7" t="n">
        <v>0</v>
      </c>
      <c r="N5392" s="7" t="n">
        <v>0</v>
      </c>
      <c r="O5392" s="7" t="s">
        <v>14</v>
      </c>
    </row>
    <row r="5393" spans="1:15">
      <c r="A5393" t="s">
        <v>4</v>
      </c>
      <c r="B5393" s="4" t="s">
        <v>5</v>
      </c>
      <c r="C5393" s="4" t="s">
        <v>7</v>
      </c>
      <c r="D5393" s="4" t="s">
        <v>11</v>
      </c>
      <c r="E5393" s="4" t="s">
        <v>12</v>
      </c>
      <c r="F5393" s="4" t="s">
        <v>11</v>
      </c>
      <c r="G5393" s="4" t="s">
        <v>13</v>
      </c>
      <c r="H5393" s="4" t="s">
        <v>13</v>
      </c>
      <c r="I5393" s="4" t="s">
        <v>11</v>
      </c>
      <c r="J5393" s="4" t="s">
        <v>11</v>
      </c>
      <c r="K5393" s="4" t="s">
        <v>13</v>
      </c>
      <c r="L5393" s="4" t="s">
        <v>13</v>
      </c>
      <c r="M5393" s="4" t="s">
        <v>13</v>
      </c>
      <c r="N5393" s="4" t="s">
        <v>13</v>
      </c>
      <c r="O5393" s="4" t="s">
        <v>8</v>
      </c>
    </row>
    <row r="5394" spans="1:15">
      <c r="A5394" t="n">
        <v>48928</v>
      </c>
      <c r="B5394" s="9" t="n">
        <v>50</v>
      </c>
      <c r="C5394" s="7" t="n">
        <v>0</v>
      </c>
      <c r="D5394" s="7" t="n">
        <v>2023</v>
      </c>
      <c r="E5394" s="7" t="n">
        <v>1</v>
      </c>
      <c r="F5394" s="7" t="n">
        <v>0</v>
      </c>
      <c r="G5394" s="7" t="n">
        <v>0</v>
      </c>
      <c r="H5394" s="7" t="n">
        <v>0</v>
      </c>
      <c r="I5394" s="7" t="n">
        <v>0</v>
      </c>
      <c r="J5394" s="7" t="n">
        <v>65533</v>
      </c>
      <c r="K5394" s="7" t="n">
        <v>0</v>
      </c>
      <c r="L5394" s="7" t="n">
        <v>0</v>
      </c>
      <c r="M5394" s="7" t="n">
        <v>0</v>
      </c>
      <c r="N5394" s="7" t="n">
        <v>0</v>
      </c>
      <c r="O5394" s="7" t="s">
        <v>14</v>
      </c>
    </row>
    <row r="5395" spans="1:15">
      <c r="A5395" t="s">
        <v>4</v>
      </c>
      <c r="B5395" s="4" t="s">
        <v>5</v>
      </c>
      <c r="C5395" s="4" t="s">
        <v>7</v>
      </c>
      <c r="D5395" s="4" t="s">
        <v>12</v>
      </c>
      <c r="E5395" s="4" t="s">
        <v>12</v>
      </c>
      <c r="F5395" s="4" t="s">
        <v>12</v>
      </c>
    </row>
    <row r="5396" spans="1:15">
      <c r="A5396" t="n">
        <v>48967</v>
      </c>
      <c r="B5396" s="38" t="n">
        <v>45</v>
      </c>
      <c r="C5396" s="7" t="n">
        <v>9</v>
      </c>
      <c r="D5396" s="7" t="n">
        <v>0.200000002980232</v>
      </c>
      <c r="E5396" s="7" t="n">
        <v>0.200000002980232</v>
      </c>
      <c r="F5396" s="7" t="n">
        <v>1</v>
      </c>
    </row>
    <row r="5397" spans="1:15">
      <c r="A5397" t="s">
        <v>4</v>
      </c>
      <c r="B5397" s="4" t="s">
        <v>5</v>
      </c>
      <c r="C5397" s="4" t="s">
        <v>11</v>
      </c>
    </row>
    <row r="5398" spans="1:15">
      <c r="A5398" t="n">
        <v>48981</v>
      </c>
      <c r="B5398" s="25" t="n">
        <v>16</v>
      </c>
      <c r="C5398" s="7" t="n">
        <v>1500</v>
      </c>
    </row>
    <row r="5399" spans="1:15">
      <c r="A5399" t="s">
        <v>4</v>
      </c>
      <c r="B5399" s="4" t="s">
        <v>5</v>
      </c>
      <c r="C5399" s="4" t="s">
        <v>7</v>
      </c>
      <c r="D5399" s="4" t="s">
        <v>11</v>
      </c>
    </row>
    <row r="5400" spans="1:15">
      <c r="A5400" t="n">
        <v>48984</v>
      </c>
      <c r="B5400" s="38" t="n">
        <v>45</v>
      </c>
      <c r="C5400" s="7" t="n">
        <v>7</v>
      </c>
      <c r="D5400" s="7" t="n">
        <v>255</v>
      </c>
    </row>
    <row r="5401" spans="1:15">
      <c r="A5401" t="s">
        <v>4</v>
      </c>
      <c r="B5401" s="4" t="s">
        <v>5</v>
      </c>
      <c r="C5401" s="4" t="s">
        <v>13</v>
      </c>
    </row>
    <row r="5402" spans="1:15">
      <c r="A5402" t="n">
        <v>48988</v>
      </c>
      <c r="B5402" s="55" t="n">
        <v>15</v>
      </c>
      <c r="C5402" s="7" t="n">
        <v>256</v>
      </c>
    </row>
    <row r="5403" spans="1:15">
      <c r="A5403" t="s">
        <v>4</v>
      </c>
      <c r="B5403" s="4" t="s">
        <v>5</v>
      </c>
      <c r="C5403" s="4" t="s">
        <v>7</v>
      </c>
      <c r="D5403" s="4" t="s">
        <v>11</v>
      </c>
      <c r="E5403" s="4" t="s">
        <v>8</v>
      </c>
    </row>
    <row r="5404" spans="1:15">
      <c r="A5404" t="n">
        <v>48993</v>
      </c>
      <c r="B5404" s="30" t="n">
        <v>51</v>
      </c>
      <c r="C5404" s="7" t="n">
        <v>4</v>
      </c>
      <c r="D5404" s="7" t="n">
        <v>82</v>
      </c>
      <c r="E5404" s="7" t="s">
        <v>367</v>
      </c>
    </row>
    <row r="5405" spans="1:15">
      <c r="A5405" t="s">
        <v>4</v>
      </c>
      <c r="B5405" s="4" t="s">
        <v>5</v>
      </c>
      <c r="C5405" s="4" t="s">
        <v>11</v>
      </c>
    </row>
    <row r="5406" spans="1:15">
      <c r="A5406" t="n">
        <v>49007</v>
      </c>
      <c r="B5406" s="25" t="n">
        <v>16</v>
      </c>
      <c r="C5406" s="7" t="n">
        <v>0</v>
      </c>
    </row>
    <row r="5407" spans="1:15">
      <c r="A5407" t="s">
        <v>4</v>
      </c>
      <c r="B5407" s="4" t="s">
        <v>5</v>
      </c>
      <c r="C5407" s="4" t="s">
        <v>11</v>
      </c>
      <c r="D5407" s="4" t="s">
        <v>7</v>
      </c>
      <c r="E5407" s="4" t="s">
        <v>13</v>
      </c>
      <c r="F5407" s="4" t="s">
        <v>185</v>
      </c>
      <c r="G5407" s="4" t="s">
        <v>7</v>
      </c>
      <c r="H5407" s="4" t="s">
        <v>7</v>
      </c>
    </row>
    <row r="5408" spans="1:15">
      <c r="A5408" t="n">
        <v>49010</v>
      </c>
      <c r="B5408" s="44" t="n">
        <v>26</v>
      </c>
      <c r="C5408" s="7" t="n">
        <v>82</v>
      </c>
      <c r="D5408" s="7" t="n">
        <v>17</v>
      </c>
      <c r="E5408" s="7" t="n">
        <v>24320</v>
      </c>
      <c r="F5408" s="7" t="s">
        <v>368</v>
      </c>
      <c r="G5408" s="7" t="n">
        <v>2</v>
      </c>
      <c r="H5408" s="7" t="n">
        <v>0</v>
      </c>
    </row>
    <row r="5409" spans="1:15">
      <c r="A5409" t="s">
        <v>4</v>
      </c>
      <c r="B5409" s="4" t="s">
        <v>5</v>
      </c>
    </row>
    <row r="5410" spans="1:15">
      <c r="A5410" t="n">
        <v>49133</v>
      </c>
      <c r="B5410" s="45" t="n">
        <v>28</v>
      </c>
    </row>
    <row r="5411" spans="1:15">
      <c r="A5411" t="s">
        <v>4</v>
      </c>
      <c r="B5411" s="4" t="s">
        <v>5</v>
      </c>
      <c r="C5411" s="4" t="s">
        <v>11</v>
      </c>
      <c r="D5411" s="4" t="s">
        <v>7</v>
      </c>
    </row>
    <row r="5412" spans="1:15">
      <c r="A5412" t="n">
        <v>49134</v>
      </c>
      <c r="B5412" s="48" t="n">
        <v>89</v>
      </c>
      <c r="C5412" s="7" t="n">
        <v>65533</v>
      </c>
      <c r="D5412" s="7" t="n">
        <v>1</v>
      </c>
    </row>
    <row r="5413" spans="1:15">
      <c r="A5413" t="s">
        <v>4</v>
      </c>
      <c r="B5413" s="4" t="s">
        <v>5</v>
      </c>
      <c r="C5413" s="4" t="s">
        <v>7</v>
      </c>
      <c r="D5413" s="4" t="s">
        <v>11</v>
      </c>
      <c r="E5413" s="4" t="s">
        <v>8</v>
      </c>
    </row>
    <row r="5414" spans="1:15">
      <c r="A5414" t="n">
        <v>49138</v>
      </c>
      <c r="B5414" s="30" t="n">
        <v>51</v>
      </c>
      <c r="C5414" s="7" t="n">
        <v>4</v>
      </c>
      <c r="D5414" s="7" t="n">
        <v>7006</v>
      </c>
      <c r="E5414" s="7" t="s">
        <v>369</v>
      </c>
    </row>
    <row r="5415" spans="1:15">
      <c r="A5415" t="s">
        <v>4</v>
      </c>
      <c r="B5415" s="4" t="s">
        <v>5</v>
      </c>
      <c r="C5415" s="4" t="s">
        <v>11</v>
      </c>
    </row>
    <row r="5416" spans="1:15">
      <c r="A5416" t="n">
        <v>49152</v>
      </c>
      <c r="B5416" s="25" t="n">
        <v>16</v>
      </c>
      <c r="C5416" s="7" t="n">
        <v>0</v>
      </c>
    </row>
    <row r="5417" spans="1:15">
      <c r="A5417" t="s">
        <v>4</v>
      </c>
      <c r="B5417" s="4" t="s">
        <v>5</v>
      </c>
      <c r="C5417" s="4" t="s">
        <v>11</v>
      </c>
      <c r="D5417" s="4" t="s">
        <v>7</v>
      </c>
      <c r="E5417" s="4" t="s">
        <v>13</v>
      </c>
      <c r="F5417" s="4" t="s">
        <v>185</v>
      </c>
      <c r="G5417" s="4" t="s">
        <v>7</v>
      </c>
      <c r="H5417" s="4" t="s">
        <v>7</v>
      </c>
    </row>
    <row r="5418" spans="1:15">
      <c r="A5418" t="n">
        <v>49155</v>
      </c>
      <c r="B5418" s="44" t="n">
        <v>26</v>
      </c>
      <c r="C5418" s="7" t="n">
        <v>7006</v>
      </c>
      <c r="D5418" s="7" t="n">
        <v>17</v>
      </c>
      <c r="E5418" s="7" t="n">
        <v>35311</v>
      </c>
      <c r="F5418" s="7" t="s">
        <v>370</v>
      </c>
      <c r="G5418" s="7" t="n">
        <v>2</v>
      </c>
      <c r="H5418" s="7" t="n">
        <v>0</v>
      </c>
    </row>
    <row r="5419" spans="1:15">
      <c r="A5419" t="s">
        <v>4</v>
      </c>
      <c r="B5419" s="4" t="s">
        <v>5</v>
      </c>
    </row>
    <row r="5420" spans="1:15">
      <c r="A5420" t="n">
        <v>49243</v>
      </c>
      <c r="B5420" s="45" t="n">
        <v>28</v>
      </c>
    </row>
    <row r="5421" spans="1:15">
      <c r="A5421" t="s">
        <v>4</v>
      </c>
      <c r="B5421" s="4" t="s">
        <v>5</v>
      </c>
      <c r="C5421" s="4" t="s">
        <v>11</v>
      </c>
      <c r="D5421" s="4" t="s">
        <v>7</v>
      </c>
    </row>
    <row r="5422" spans="1:15">
      <c r="A5422" t="n">
        <v>49244</v>
      </c>
      <c r="B5422" s="48" t="n">
        <v>89</v>
      </c>
      <c r="C5422" s="7" t="n">
        <v>65533</v>
      </c>
      <c r="D5422" s="7" t="n">
        <v>1</v>
      </c>
    </row>
    <row r="5423" spans="1:15">
      <c r="A5423" t="s">
        <v>4</v>
      </c>
      <c r="B5423" s="4" t="s">
        <v>5</v>
      </c>
      <c r="C5423" s="4" t="s">
        <v>7</v>
      </c>
      <c r="D5423" s="4" t="s">
        <v>11</v>
      </c>
      <c r="E5423" s="4" t="s">
        <v>12</v>
      </c>
    </row>
    <row r="5424" spans="1:15">
      <c r="A5424" t="n">
        <v>49248</v>
      </c>
      <c r="B5424" s="18" t="n">
        <v>58</v>
      </c>
      <c r="C5424" s="7" t="n">
        <v>101</v>
      </c>
      <c r="D5424" s="7" t="n">
        <v>500</v>
      </c>
      <c r="E5424" s="7" t="n">
        <v>1</v>
      </c>
    </row>
    <row r="5425" spans="1:8">
      <c r="A5425" t="s">
        <v>4</v>
      </c>
      <c r="B5425" s="4" t="s">
        <v>5</v>
      </c>
      <c r="C5425" s="4" t="s">
        <v>7</v>
      </c>
      <c r="D5425" s="4" t="s">
        <v>11</v>
      </c>
    </row>
    <row r="5426" spans="1:8">
      <c r="A5426" t="n">
        <v>49256</v>
      </c>
      <c r="B5426" s="18" t="n">
        <v>58</v>
      </c>
      <c r="C5426" s="7" t="n">
        <v>254</v>
      </c>
      <c r="D5426" s="7" t="n">
        <v>0</v>
      </c>
    </row>
    <row r="5427" spans="1:8">
      <c r="A5427" t="s">
        <v>4</v>
      </c>
      <c r="B5427" s="4" t="s">
        <v>5</v>
      </c>
      <c r="C5427" s="4" t="s">
        <v>7</v>
      </c>
      <c r="D5427" s="4" t="s">
        <v>7</v>
      </c>
      <c r="E5427" s="4" t="s">
        <v>12</v>
      </c>
      <c r="F5427" s="4" t="s">
        <v>12</v>
      </c>
      <c r="G5427" s="4" t="s">
        <v>12</v>
      </c>
      <c r="H5427" s="4" t="s">
        <v>11</v>
      </c>
    </row>
    <row r="5428" spans="1:8">
      <c r="A5428" t="n">
        <v>49260</v>
      </c>
      <c r="B5428" s="38" t="n">
        <v>45</v>
      </c>
      <c r="C5428" s="7" t="n">
        <v>2</v>
      </c>
      <c r="D5428" s="7" t="n">
        <v>3</v>
      </c>
      <c r="E5428" s="7" t="n">
        <v>-14.1599998474121</v>
      </c>
      <c r="F5428" s="7" t="n">
        <v>1.58000004291534</v>
      </c>
      <c r="G5428" s="7" t="n">
        <v>47.810001373291</v>
      </c>
      <c r="H5428" s="7" t="n">
        <v>0</v>
      </c>
    </row>
    <row r="5429" spans="1:8">
      <c r="A5429" t="s">
        <v>4</v>
      </c>
      <c r="B5429" s="4" t="s">
        <v>5</v>
      </c>
      <c r="C5429" s="4" t="s">
        <v>7</v>
      </c>
      <c r="D5429" s="4" t="s">
        <v>7</v>
      </c>
      <c r="E5429" s="4" t="s">
        <v>12</v>
      </c>
      <c r="F5429" s="4" t="s">
        <v>12</v>
      </c>
      <c r="G5429" s="4" t="s">
        <v>12</v>
      </c>
      <c r="H5429" s="4" t="s">
        <v>11</v>
      </c>
      <c r="I5429" s="4" t="s">
        <v>7</v>
      </c>
    </row>
    <row r="5430" spans="1:8">
      <c r="A5430" t="n">
        <v>49277</v>
      </c>
      <c r="B5430" s="38" t="n">
        <v>45</v>
      </c>
      <c r="C5430" s="7" t="n">
        <v>4</v>
      </c>
      <c r="D5430" s="7" t="n">
        <v>3</v>
      </c>
      <c r="E5430" s="7" t="n">
        <v>351.869995117188</v>
      </c>
      <c r="F5430" s="7" t="n">
        <v>30.1599998474121</v>
      </c>
      <c r="G5430" s="7" t="n">
        <v>0</v>
      </c>
      <c r="H5430" s="7" t="n">
        <v>0</v>
      </c>
      <c r="I5430" s="7" t="n">
        <v>1</v>
      </c>
    </row>
    <row r="5431" spans="1:8">
      <c r="A5431" t="s">
        <v>4</v>
      </c>
      <c r="B5431" s="4" t="s">
        <v>5</v>
      </c>
      <c r="C5431" s="4" t="s">
        <v>7</v>
      </c>
      <c r="D5431" s="4" t="s">
        <v>7</v>
      </c>
      <c r="E5431" s="4" t="s">
        <v>12</v>
      </c>
      <c r="F5431" s="4" t="s">
        <v>11</v>
      </c>
    </row>
    <row r="5432" spans="1:8">
      <c r="A5432" t="n">
        <v>49295</v>
      </c>
      <c r="B5432" s="38" t="n">
        <v>45</v>
      </c>
      <c r="C5432" s="7" t="n">
        <v>5</v>
      </c>
      <c r="D5432" s="7" t="n">
        <v>3</v>
      </c>
      <c r="E5432" s="7" t="n">
        <v>3.90000009536743</v>
      </c>
      <c r="F5432" s="7" t="n">
        <v>0</v>
      </c>
    </row>
    <row r="5433" spans="1:8">
      <c r="A5433" t="s">
        <v>4</v>
      </c>
      <c r="B5433" s="4" t="s">
        <v>5</v>
      </c>
      <c r="C5433" s="4" t="s">
        <v>7</v>
      </c>
      <c r="D5433" s="4" t="s">
        <v>7</v>
      </c>
      <c r="E5433" s="4" t="s">
        <v>12</v>
      </c>
      <c r="F5433" s="4" t="s">
        <v>11</v>
      </c>
    </row>
    <row r="5434" spans="1:8">
      <c r="A5434" t="n">
        <v>49304</v>
      </c>
      <c r="B5434" s="38" t="n">
        <v>45</v>
      </c>
      <c r="C5434" s="7" t="n">
        <v>11</v>
      </c>
      <c r="D5434" s="7" t="n">
        <v>3</v>
      </c>
      <c r="E5434" s="7" t="n">
        <v>16.2999992370605</v>
      </c>
      <c r="F5434" s="7" t="n">
        <v>0</v>
      </c>
    </row>
    <row r="5435" spans="1:8">
      <c r="A5435" t="s">
        <v>4</v>
      </c>
      <c r="B5435" s="4" t="s">
        <v>5</v>
      </c>
      <c r="C5435" s="4" t="s">
        <v>7</v>
      </c>
      <c r="D5435" s="4" t="s">
        <v>7</v>
      </c>
      <c r="E5435" s="4" t="s">
        <v>12</v>
      </c>
      <c r="F5435" s="4" t="s">
        <v>12</v>
      </c>
      <c r="G5435" s="4" t="s">
        <v>12</v>
      </c>
      <c r="H5435" s="4" t="s">
        <v>11</v>
      </c>
      <c r="I5435" s="4" t="s">
        <v>7</v>
      </c>
    </row>
    <row r="5436" spans="1:8">
      <c r="A5436" t="n">
        <v>49313</v>
      </c>
      <c r="B5436" s="38" t="n">
        <v>45</v>
      </c>
      <c r="C5436" s="7" t="n">
        <v>4</v>
      </c>
      <c r="D5436" s="7" t="n">
        <v>3</v>
      </c>
      <c r="E5436" s="7" t="n">
        <v>354.359985351563</v>
      </c>
      <c r="F5436" s="7" t="n">
        <v>34.3499984741211</v>
      </c>
      <c r="G5436" s="7" t="n">
        <v>0</v>
      </c>
      <c r="H5436" s="7" t="n">
        <v>15000</v>
      </c>
      <c r="I5436" s="7" t="n">
        <v>1</v>
      </c>
    </row>
    <row r="5437" spans="1:8">
      <c r="A5437" t="s">
        <v>4</v>
      </c>
      <c r="B5437" s="4" t="s">
        <v>5</v>
      </c>
      <c r="C5437" s="4" t="s">
        <v>7</v>
      </c>
      <c r="D5437" s="4" t="s">
        <v>7</v>
      </c>
      <c r="E5437" s="4" t="s">
        <v>12</v>
      </c>
      <c r="F5437" s="4" t="s">
        <v>11</v>
      </c>
    </row>
    <row r="5438" spans="1:8">
      <c r="A5438" t="n">
        <v>49331</v>
      </c>
      <c r="B5438" s="38" t="n">
        <v>45</v>
      </c>
      <c r="C5438" s="7" t="n">
        <v>5</v>
      </c>
      <c r="D5438" s="7" t="n">
        <v>3</v>
      </c>
      <c r="E5438" s="7" t="n">
        <v>3.5</v>
      </c>
      <c r="F5438" s="7" t="n">
        <v>15000</v>
      </c>
    </row>
    <row r="5439" spans="1:8">
      <c r="A5439" t="s">
        <v>4</v>
      </c>
      <c r="B5439" s="4" t="s">
        <v>5</v>
      </c>
      <c r="C5439" s="4" t="s">
        <v>7</v>
      </c>
      <c r="D5439" s="4" t="s">
        <v>11</v>
      </c>
      <c r="E5439" s="4" t="s">
        <v>8</v>
      </c>
      <c r="F5439" s="4" t="s">
        <v>8</v>
      </c>
      <c r="G5439" s="4" t="s">
        <v>8</v>
      </c>
      <c r="H5439" s="4" t="s">
        <v>8</v>
      </c>
    </row>
    <row r="5440" spans="1:8">
      <c r="A5440" t="n">
        <v>49340</v>
      </c>
      <c r="B5440" s="30" t="n">
        <v>51</v>
      </c>
      <c r="C5440" s="7" t="n">
        <v>3</v>
      </c>
      <c r="D5440" s="7" t="n">
        <v>83</v>
      </c>
      <c r="E5440" s="7" t="s">
        <v>221</v>
      </c>
      <c r="F5440" s="7" t="s">
        <v>340</v>
      </c>
      <c r="G5440" s="7" t="s">
        <v>122</v>
      </c>
      <c r="H5440" s="7" t="s">
        <v>123</v>
      </c>
    </row>
    <row r="5441" spans="1:9">
      <c r="A5441" t="s">
        <v>4</v>
      </c>
      <c r="B5441" s="4" t="s">
        <v>5</v>
      </c>
      <c r="C5441" s="4" t="s">
        <v>7</v>
      </c>
    </row>
    <row r="5442" spans="1:9">
      <c r="A5442" t="n">
        <v>49353</v>
      </c>
      <c r="B5442" s="39" t="n">
        <v>116</v>
      </c>
      <c r="C5442" s="7" t="n">
        <v>0</v>
      </c>
    </row>
    <row r="5443" spans="1:9">
      <c r="A5443" t="s">
        <v>4</v>
      </c>
      <c r="B5443" s="4" t="s">
        <v>5</v>
      </c>
      <c r="C5443" s="4" t="s">
        <v>7</v>
      </c>
      <c r="D5443" s="4" t="s">
        <v>11</v>
      </c>
    </row>
    <row r="5444" spans="1:9">
      <c r="A5444" t="n">
        <v>49355</v>
      </c>
      <c r="B5444" s="39" t="n">
        <v>116</v>
      </c>
      <c r="C5444" s="7" t="n">
        <v>2</v>
      </c>
      <c r="D5444" s="7" t="n">
        <v>1</v>
      </c>
    </row>
    <row r="5445" spans="1:9">
      <c r="A5445" t="s">
        <v>4</v>
      </c>
      <c r="B5445" s="4" t="s">
        <v>5</v>
      </c>
      <c r="C5445" s="4" t="s">
        <v>7</v>
      </c>
      <c r="D5445" s="4" t="s">
        <v>13</v>
      </c>
    </row>
    <row r="5446" spans="1:9">
      <c r="A5446" t="n">
        <v>49359</v>
      </c>
      <c r="B5446" s="39" t="n">
        <v>116</v>
      </c>
      <c r="C5446" s="7" t="n">
        <v>5</v>
      </c>
      <c r="D5446" s="7" t="n">
        <v>1084227584</v>
      </c>
    </row>
    <row r="5447" spans="1:9">
      <c r="A5447" t="s">
        <v>4</v>
      </c>
      <c r="B5447" s="4" t="s">
        <v>5</v>
      </c>
      <c r="C5447" s="4" t="s">
        <v>7</v>
      </c>
      <c r="D5447" s="4" t="s">
        <v>11</v>
      </c>
    </row>
    <row r="5448" spans="1:9">
      <c r="A5448" t="n">
        <v>49365</v>
      </c>
      <c r="B5448" s="39" t="n">
        <v>116</v>
      </c>
      <c r="C5448" s="7" t="n">
        <v>6</v>
      </c>
      <c r="D5448" s="7" t="n">
        <v>1</v>
      </c>
    </row>
    <row r="5449" spans="1:9">
      <c r="A5449" t="s">
        <v>4</v>
      </c>
      <c r="B5449" s="4" t="s">
        <v>5</v>
      </c>
      <c r="C5449" s="4" t="s">
        <v>7</v>
      </c>
      <c r="D5449" s="4" t="s">
        <v>11</v>
      </c>
    </row>
    <row r="5450" spans="1:9">
      <c r="A5450" t="n">
        <v>49369</v>
      </c>
      <c r="B5450" s="18" t="n">
        <v>58</v>
      </c>
      <c r="C5450" s="7" t="n">
        <v>255</v>
      </c>
      <c r="D5450" s="7" t="n">
        <v>0</v>
      </c>
    </row>
    <row r="5451" spans="1:9">
      <c r="A5451" t="s">
        <v>4</v>
      </c>
      <c r="B5451" s="4" t="s">
        <v>5</v>
      </c>
      <c r="C5451" s="4" t="s">
        <v>11</v>
      </c>
    </row>
    <row r="5452" spans="1:9">
      <c r="A5452" t="n">
        <v>49373</v>
      </c>
      <c r="B5452" s="25" t="n">
        <v>16</v>
      </c>
      <c r="C5452" s="7" t="n">
        <v>500</v>
      </c>
    </row>
    <row r="5453" spans="1:9">
      <c r="A5453" t="s">
        <v>4</v>
      </c>
      <c r="B5453" s="4" t="s">
        <v>5</v>
      </c>
      <c r="C5453" s="4" t="s">
        <v>7</v>
      </c>
      <c r="D5453" s="4" t="s">
        <v>11</v>
      </c>
      <c r="E5453" s="4" t="s">
        <v>8</v>
      </c>
    </row>
    <row r="5454" spans="1:9">
      <c r="A5454" t="n">
        <v>49376</v>
      </c>
      <c r="B5454" s="30" t="n">
        <v>51</v>
      </c>
      <c r="C5454" s="7" t="n">
        <v>4</v>
      </c>
      <c r="D5454" s="7" t="n">
        <v>83</v>
      </c>
      <c r="E5454" s="7" t="s">
        <v>184</v>
      </c>
    </row>
    <row r="5455" spans="1:9">
      <c r="A5455" t="s">
        <v>4</v>
      </c>
      <c r="B5455" s="4" t="s">
        <v>5</v>
      </c>
      <c r="C5455" s="4" t="s">
        <v>11</v>
      </c>
    </row>
    <row r="5456" spans="1:9">
      <c r="A5456" t="n">
        <v>49390</v>
      </c>
      <c r="B5456" s="25" t="n">
        <v>16</v>
      </c>
      <c r="C5456" s="7" t="n">
        <v>0</v>
      </c>
    </row>
    <row r="5457" spans="1:5">
      <c r="A5457" t="s">
        <v>4</v>
      </c>
      <c r="B5457" s="4" t="s">
        <v>5</v>
      </c>
      <c r="C5457" s="4" t="s">
        <v>11</v>
      </c>
      <c r="D5457" s="4" t="s">
        <v>7</v>
      </c>
      <c r="E5457" s="4" t="s">
        <v>13</v>
      </c>
      <c r="F5457" s="4" t="s">
        <v>185</v>
      </c>
      <c r="G5457" s="4" t="s">
        <v>7</v>
      </c>
      <c r="H5457" s="4" t="s">
        <v>7</v>
      </c>
      <c r="I5457" s="4" t="s">
        <v>7</v>
      </c>
      <c r="J5457" s="4" t="s">
        <v>13</v>
      </c>
      <c r="K5457" s="4" t="s">
        <v>185</v>
      </c>
      <c r="L5457" s="4" t="s">
        <v>7</v>
      </c>
      <c r="M5457" s="4" t="s">
        <v>7</v>
      </c>
    </row>
    <row r="5458" spans="1:5">
      <c r="A5458" t="n">
        <v>49393</v>
      </c>
      <c r="B5458" s="44" t="n">
        <v>26</v>
      </c>
      <c r="C5458" s="7" t="n">
        <v>83</v>
      </c>
      <c r="D5458" s="7" t="n">
        <v>17</v>
      </c>
      <c r="E5458" s="7" t="n">
        <v>26327</v>
      </c>
      <c r="F5458" s="7" t="s">
        <v>371</v>
      </c>
      <c r="G5458" s="7" t="n">
        <v>2</v>
      </c>
      <c r="H5458" s="7" t="n">
        <v>3</v>
      </c>
      <c r="I5458" s="7" t="n">
        <v>17</v>
      </c>
      <c r="J5458" s="7" t="n">
        <v>26328</v>
      </c>
      <c r="K5458" s="7" t="s">
        <v>372</v>
      </c>
      <c r="L5458" s="7" t="n">
        <v>2</v>
      </c>
      <c r="M5458" s="7" t="n">
        <v>0</v>
      </c>
    </row>
    <row r="5459" spans="1:5">
      <c r="A5459" t="s">
        <v>4</v>
      </c>
      <c r="B5459" s="4" t="s">
        <v>5</v>
      </c>
    </row>
    <row r="5460" spans="1:5">
      <c r="A5460" t="n">
        <v>49539</v>
      </c>
      <c r="B5460" s="45" t="n">
        <v>28</v>
      </c>
    </row>
    <row r="5461" spans="1:5">
      <c r="A5461" t="s">
        <v>4</v>
      </c>
      <c r="B5461" s="4" t="s">
        <v>5</v>
      </c>
      <c r="C5461" s="4" t="s">
        <v>11</v>
      </c>
    </row>
    <row r="5462" spans="1:5">
      <c r="A5462" t="n">
        <v>49540</v>
      </c>
      <c r="B5462" s="25" t="n">
        <v>16</v>
      </c>
      <c r="C5462" s="7" t="n">
        <v>300</v>
      </c>
    </row>
    <row r="5463" spans="1:5">
      <c r="A5463" t="s">
        <v>4</v>
      </c>
      <c r="B5463" s="4" t="s">
        <v>5</v>
      </c>
      <c r="C5463" s="4" t="s">
        <v>7</v>
      </c>
      <c r="D5463" s="4" t="s">
        <v>11</v>
      </c>
      <c r="E5463" s="4" t="s">
        <v>11</v>
      </c>
      <c r="F5463" s="4" t="s">
        <v>7</v>
      </c>
    </row>
    <row r="5464" spans="1:5">
      <c r="A5464" t="n">
        <v>49543</v>
      </c>
      <c r="B5464" s="47" t="n">
        <v>25</v>
      </c>
      <c r="C5464" s="7" t="n">
        <v>1</v>
      </c>
      <c r="D5464" s="7" t="n">
        <v>260</v>
      </c>
      <c r="E5464" s="7" t="n">
        <v>640</v>
      </c>
      <c r="F5464" s="7" t="n">
        <v>1</v>
      </c>
    </row>
    <row r="5465" spans="1:5">
      <c r="A5465" t="s">
        <v>4</v>
      </c>
      <c r="B5465" s="4" t="s">
        <v>5</v>
      </c>
      <c r="C5465" s="4" t="s">
        <v>7</v>
      </c>
      <c r="D5465" s="4" t="s">
        <v>11</v>
      </c>
      <c r="E5465" s="4" t="s">
        <v>8</v>
      </c>
    </row>
    <row r="5466" spans="1:5">
      <c r="A5466" t="n">
        <v>49550</v>
      </c>
      <c r="B5466" s="30" t="n">
        <v>51</v>
      </c>
      <c r="C5466" s="7" t="n">
        <v>4</v>
      </c>
      <c r="D5466" s="7" t="n">
        <v>7006</v>
      </c>
      <c r="E5466" s="7" t="s">
        <v>196</v>
      </c>
    </row>
    <row r="5467" spans="1:5">
      <c r="A5467" t="s">
        <v>4</v>
      </c>
      <c r="B5467" s="4" t="s">
        <v>5</v>
      </c>
      <c r="C5467" s="4" t="s">
        <v>11</v>
      </c>
    </row>
    <row r="5468" spans="1:5">
      <c r="A5468" t="n">
        <v>49564</v>
      </c>
      <c r="B5468" s="25" t="n">
        <v>16</v>
      </c>
      <c r="C5468" s="7" t="n">
        <v>0</v>
      </c>
    </row>
    <row r="5469" spans="1:5">
      <c r="A5469" t="s">
        <v>4</v>
      </c>
      <c r="B5469" s="4" t="s">
        <v>5</v>
      </c>
      <c r="C5469" s="4" t="s">
        <v>11</v>
      </c>
      <c r="D5469" s="4" t="s">
        <v>7</v>
      </c>
      <c r="E5469" s="4" t="s">
        <v>13</v>
      </c>
      <c r="F5469" s="4" t="s">
        <v>185</v>
      </c>
      <c r="G5469" s="4" t="s">
        <v>7</v>
      </c>
      <c r="H5469" s="4" t="s">
        <v>7</v>
      </c>
    </row>
    <row r="5470" spans="1:5">
      <c r="A5470" t="n">
        <v>49567</v>
      </c>
      <c r="B5470" s="44" t="n">
        <v>26</v>
      </c>
      <c r="C5470" s="7" t="n">
        <v>7006</v>
      </c>
      <c r="D5470" s="7" t="n">
        <v>17</v>
      </c>
      <c r="E5470" s="7" t="n">
        <v>35312</v>
      </c>
      <c r="F5470" s="7" t="s">
        <v>373</v>
      </c>
      <c r="G5470" s="7" t="n">
        <v>2</v>
      </c>
      <c r="H5470" s="7" t="n">
        <v>0</v>
      </c>
    </row>
    <row r="5471" spans="1:5">
      <c r="A5471" t="s">
        <v>4</v>
      </c>
      <c r="B5471" s="4" t="s">
        <v>5</v>
      </c>
    </row>
    <row r="5472" spans="1:5">
      <c r="A5472" t="n">
        <v>49609</v>
      </c>
      <c r="B5472" s="45" t="n">
        <v>28</v>
      </c>
    </row>
    <row r="5473" spans="1:13">
      <c r="A5473" t="s">
        <v>4</v>
      </c>
      <c r="B5473" s="4" t="s">
        <v>5</v>
      </c>
      <c r="C5473" s="4" t="s">
        <v>11</v>
      </c>
      <c r="D5473" s="4" t="s">
        <v>7</v>
      </c>
    </row>
    <row r="5474" spans="1:13">
      <c r="A5474" t="n">
        <v>49610</v>
      </c>
      <c r="B5474" s="48" t="n">
        <v>89</v>
      </c>
      <c r="C5474" s="7" t="n">
        <v>65533</v>
      </c>
      <c r="D5474" s="7" t="n">
        <v>1</v>
      </c>
    </row>
    <row r="5475" spans="1:13">
      <c r="A5475" t="s">
        <v>4</v>
      </c>
      <c r="B5475" s="4" t="s">
        <v>5</v>
      </c>
      <c r="C5475" s="4" t="s">
        <v>7</v>
      </c>
      <c r="D5475" s="4" t="s">
        <v>11</v>
      </c>
      <c r="E5475" s="4" t="s">
        <v>11</v>
      </c>
      <c r="F5475" s="4" t="s">
        <v>7</v>
      </c>
    </row>
    <row r="5476" spans="1:13">
      <c r="A5476" t="n">
        <v>49614</v>
      </c>
      <c r="B5476" s="47" t="n">
        <v>25</v>
      </c>
      <c r="C5476" s="7" t="n">
        <v>1</v>
      </c>
      <c r="D5476" s="7" t="n">
        <v>260</v>
      </c>
      <c r="E5476" s="7" t="n">
        <v>640</v>
      </c>
      <c r="F5476" s="7" t="n">
        <v>2</v>
      </c>
    </row>
    <row r="5477" spans="1:13">
      <c r="A5477" t="s">
        <v>4</v>
      </c>
      <c r="B5477" s="4" t="s">
        <v>5</v>
      </c>
      <c r="C5477" s="4" t="s">
        <v>7</v>
      </c>
      <c r="D5477" s="4" t="s">
        <v>11</v>
      </c>
      <c r="E5477" s="4" t="s">
        <v>8</v>
      </c>
    </row>
    <row r="5478" spans="1:13">
      <c r="A5478" t="n">
        <v>49621</v>
      </c>
      <c r="B5478" s="30" t="n">
        <v>51</v>
      </c>
      <c r="C5478" s="7" t="n">
        <v>4</v>
      </c>
      <c r="D5478" s="7" t="n">
        <v>82</v>
      </c>
      <c r="E5478" s="7" t="s">
        <v>374</v>
      </c>
    </row>
    <row r="5479" spans="1:13">
      <c r="A5479" t="s">
        <v>4</v>
      </c>
      <c r="B5479" s="4" t="s">
        <v>5</v>
      </c>
      <c r="C5479" s="4" t="s">
        <v>11</v>
      </c>
    </row>
    <row r="5480" spans="1:13">
      <c r="A5480" t="n">
        <v>49634</v>
      </c>
      <c r="B5480" s="25" t="n">
        <v>16</v>
      </c>
      <c r="C5480" s="7" t="n">
        <v>0</v>
      </c>
    </row>
    <row r="5481" spans="1:13">
      <c r="A5481" t="s">
        <v>4</v>
      </c>
      <c r="B5481" s="4" t="s">
        <v>5</v>
      </c>
      <c r="C5481" s="4" t="s">
        <v>11</v>
      </c>
      <c r="D5481" s="4" t="s">
        <v>7</v>
      </c>
      <c r="E5481" s="4" t="s">
        <v>13</v>
      </c>
      <c r="F5481" s="4" t="s">
        <v>185</v>
      </c>
      <c r="G5481" s="4" t="s">
        <v>7</v>
      </c>
      <c r="H5481" s="4" t="s">
        <v>7</v>
      </c>
    </row>
    <row r="5482" spans="1:13">
      <c r="A5482" t="n">
        <v>49637</v>
      </c>
      <c r="B5482" s="44" t="n">
        <v>26</v>
      </c>
      <c r="C5482" s="7" t="n">
        <v>82</v>
      </c>
      <c r="D5482" s="7" t="n">
        <v>17</v>
      </c>
      <c r="E5482" s="7" t="n">
        <v>24321</v>
      </c>
      <c r="F5482" s="7" t="s">
        <v>375</v>
      </c>
      <c r="G5482" s="7" t="n">
        <v>2</v>
      </c>
      <c r="H5482" s="7" t="n">
        <v>0</v>
      </c>
    </row>
    <row r="5483" spans="1:13">
      <c r="A5483" t="s">
        <v>4</v>
      </c>
      <c r="B5483" s="4" t="s">
        <v>5</v>
      </c>
    </row>
    <row r="5484" spans="1:13">
      <c r="A5484" t="n">
        <v>49693</v>
      </c>
      <c r="B5484" s="45" t="n">
        <v>28</v>
      </c>
    </row>
    <row r="5485" spans="1:13">
      <c r="A5485" t="s">
        <v>4</v>
      </c>
      <c r="B5485" s="4" t="s">
        <v>5</v>
      </c>
      <c r="C5485" s="4" t="s">
        <v>11</v>
      </c>
      <c r="D5485" s="4" t="s">
        <v>7</v>
      </c>
    </row>
    <row r="5486" spans="1:13">
      <c r="A5486" t="n">
        <v>49694</v>
      </c>
      <c r="B5486" s="48" t="n">
        <v>89</v>
      </c>
      <c r="C5486" s="7" t="n">
        <v>65533</v>
      </c>
      <c r="D5486" s="7" t="n">
        <v>1</v>
      </c>
    </row>
    <row r="5487" spans="1:13">
      <c r="A5487" t="s">
        <v>4</v>
      </c>
      <c r="B5487" s="4" t="s">
        <v>5</v>
      </c>
      <c r="C5487" s="4" t="s">
        <v>7</v>
      </c>
      <c r="D5487" s="4" t="s">
        <v>11</v>
      </c>
      <c r="E5487" s="4" t="s">
        <v>11</v>
      </c>
      <c r="F5487" s="4" t="s">
        <v>7</v>
      </c>
    </row>
    <row r="5488" spans="1:13">
      <c r="A5488" t="n">
        <v>49698</v>
      </c>
      <c r="B5488" s="47" t="n">
        <v>25</v>
      </c>
      <c r="C5488" s="7" t="n">
        <v>1</v>
      </c>
      <c r="D5488" s="7" t="n">
        <v>65535</v>
      </c>
      <c r="E5488" s="7" t="n">
        <v>65535</v>
      </c>
      <c r="F5488" s="7" t="n">
        <v>0</v>
      </c>
    </row>
    <row r="5489" spans="1:8">
      <c r="A5489" t="s">
        <v>4</v>
      </c>
      <c r="B5489" s="4" t="s">
        <v>5</v>
      </c>
      <c r="C5489" s="4" t="s">
        <v>7</v>
      </c>
      <c r="D5489" s="4" t="s">
        <v>12</v>
      </c>
      <c r="E5489" s="4" t="s">
        <v>11</v>
      </c>
      <c r="F5489" s="4" t="s">
        <v>7</v>
      </c>
    </row>
    <row r="5490" spans="1:8">
      <c r="A5490" t="n">
        <v>49705</v>
      </c>
      <c r="B5490" s="43" t="n">
        <v>49</v>
      </c>
      <c r="C5490" s="7" t="n">
        <v>3</v>
      </c>
      <c r="D5490" s="7" t="n">
        <v>1</v>
      </c>
      <c r="E5490" s="7" t="n">
        <v>500</v>
      </c>
      <c r="F5490" s="7" t="n">
        <v>0</v>
      </c>
    </row>
    <row r="5491" spans="1:8">
      <c r="A5491" t="s">
        <v>4</v>
      </c>
      <c r="B5491" s="4" t="s">
        <v>5</v>
      </c>
      <c r="C5491" s="4" t="s">
        <v>7</v>
      </c>
      <c r="D5491" s="4" t="s">
        <v>11</v>
      </c>
      <c r="E5491" s="4" t="s">
        <v>12</v>
      </c>
    </row>
    <row r="5492" spans="1:8">
      <c r="A5492" t="n">
        <v>49714</v>
      </c>
      <c r="B5492" s="18" t="n">
        <v>58</v>
      </c>
      <c r="C5492" s="7" t="n">
        <v>101</v>
      </c>
      <c r="D5492" s="7" t="n">
        <v>500</v>
      </c>
      <c r="E5492" s="7" t="n">
        <v>1</v>
      </c>
    </row>
    <row r="5493" spans="1:8">
      <c r="A5493" t="s">
        <v>4</v>
      </c>
      <c r="B5493" s="4" t="s">
        <v>5</v>
      </c>
      <c r="C5493" s="4" t="s">
        <v>7</v>
      </c>
      <c r="D5493" s="4" t="s">
        <v>11</v>
      </c>
    </row>
    <row r="5494" spans="1:8">
      <c r="A5494" t="n">
        <v>49722</v>
      </c>
      <c r="B5494" s="18" t="n">
        <v>58</v>
      </c>
      <c r="C5494" s="7" t="n">
        <v>254</v>
      </c>
      <c r="D5494" s="7" t="n">
        <v>0</v>
      </c>
    </row>
    <row r="5495" spans="1:8">
      <c r="A5495" t="s">
        <v>4</v>
      </c>
      <c r="B5495" s="4" t="s">
        <v>5</v>
      </c>
      <c r="C5495" s="4" t="s">
        <v>7</v>
      </c>
      <c r="D5495" s="4" t="s">
        <v>7</v>
      </c>
      <c r="E5495" s="4" t="s">
        <v>12</v>
      </c>
      <c r="F5495" s="4" t="s">
        <v>12</v>
      </c>
      <c r="G5495" s="4" t="s">
        <v>12</v>
      </c>
      <c r="H5495" s="4" t="s">
        <v>11</v>
      </c>
    </row>
    <row r="5496" spans="1:8">
      <c r="A5496" t="n">
        <v>49726</v>
      </c>
      <c r="B5496" s="38" t="n">
        <v>45</v>
      </c>
      <c r="C5496" s="7" t="n">
        <v>2</v>
      </c>
      <c r="D5496" s="7" t="n">
        <v>3</v>
      </c>
      <c r="E5496" s="7" t="n">
        <v>-1.10000002384186</v>
      </c>
      <c r="F5496" s="7" t="n">
        <v>1.75</v>
      </c>
      <c r="G5496" s="7" t="n">
        <v>53.4500007629395</v>
      </c>
      <c r="H5496" s="7" t="n">
        <v>0</v>
      </c>
    </row>
    <row r="5497" spans="1:8">
      <c r="A5497" t="s">
        <v>4</v>
      </c>
      <c r="B5497" s="4" t="s">
        <v>5</v>
      </c>
      <c r="C5497" s="4" t="s">
        <v>7</v>
      </c>
      <c r="D5497" s="4" t="s">
        <v>7</v>
      </c>
      <c r="E5497" s="4" t="s">
        <v>12</v>
      </c>
      <c r="F5497" s="4" t="s">
        <v>12</v>
      </c>
      <c r="G5497" s="4" t="s">
        <v>12</v>
      </c>
      <c r="H5497" s="4" t="s">
        <v>11</v>
      </c>
      <c r="I5497" s="4" t="s">
        <v>7</v>
      </c>
    </row>
    <row r="5498" spans="1:8">
      <c r="A5498" t="n">
        <v>49743</v>
      </c>
      <c r="B5498" s="38" t="n">
        <v>45</v>
      </c>
      <c r="C5498" s="7" t="n">
        <v>4</v>
      </c>
      <c r="D5498" s="7" t="n">
        <v>3</v>
      </c>
      <c r="E5498" s="7" t="n">
        <v>29.4699993133545</v>
      </c>
      <c r="F5498" s="7" t="n">
        <v>302.700012207031</v>
      </c>
      <c r="G5498" s="7" t="n">
        <v>0</v>
      </c>
      <c r="H5498" s="7" t="n">
        <v>0</v>
      </c>
      <c r="I5498" s="7" t="n">
        <v>1</v>
      </c>
    </row>
    <row r="5499" spans="1:8">
      <c r="A5499" t="s">
        <v>4</v>
      </c>
      <c r="B5499" s="4" t="s">
        <v>5</v>
      </c>
      <c r="C5499" s="4" t="s">
        <v>7</v>
      </c>
      <c r="D5499" s="4" t="s">
        <v>7</v>
      </c>
      <c r="E5499" s="4" t="s">
        <v>12</v>
      </c>
      <c r="F5499" s="4" t="s">
        <v>11</v>
      </c>
    </row>
    <row r="5500" spans="1:8">
      <c r="A5500" t="n">
        <v>49761</v>
      </c>
      <c r="B5500" s="38" t="n">
        <v>45</v>
      </c>
      <c r="C5500" s="7" t="n">
        <v>5</v>
      </c>
      <c r="D5500" s="7" t="n">
        <v>3</v>
      </c>
      <c r="E5500" s="7" t="n">
        <v>11.8000001907349</v>
      </c>
      <c r="F5500" s="7" t="n">
        <v>0</v>
      </c>
    </row>
    <row r="5501" spans="1:8">
      <c r="A5501" t="s">
        <v>4</v>
      </c>
      <c r="B5501" s="4" t="s">
        <v>5</v>
      </c>
      <c r="C5501" s="4" t="s">
        <v>7</v>
      </c>
      <c r="D5501" s="4" t="s">
        <v>7</v>
      </c>
      <c r="E5501" s="4" t="s">
        <v>12</v>
      </c>
      <c r="F5501" s="4" t="s">
        <v>11</v>
      </c>
    </row>
    <row r="5502" spans="1:8">
      <c r="A5502" t="n">
        <v>49770</v>
      </c>
      <c r="B5502" s="38" t="n">
        <v>45</v>
      </c>
      <c r="C5502" s="7" t="n">
        <v>11</v>
      </c>
      <c r="D5502" s="7" t="n">
        <v>3</v>
      </c>
      <c r="E5502" s="7" t="n">
        <v>20.2999992370605</v>
      </c>
      <c r="F5502" s="7" t="n">
        <v>0</v>
      </c>
    </row>
    <row r="5503" spans="1:8">
      <c r="A5503" t="s">
        <v>4</v>
      </c>
      <c r="B5503" s="4" t="s">
        <v>5</v>
      </c>
      <c r="C5503" s="4" t="s">
        <v>7</v>
      </c>
      <c r="D5503" s="4" t="s">
        <v>7</v>
      </c>
      <c r="E5503" s="4" t="s">
        <v>12</v>
      </c>
      <c r="F5503" s="4" t="s">
        <v>12</v>
      </c>
      <c r="G5503" s="4" t="s">
        <v>12</v>
      </c>
      <c r="H5503" s="4" t="s">
        <v>11</v>
      </c>
    </row>
    <row r="5504" spans="1:8">
      <c r="A5504" t="n">
        <v>49779</v>
      </c>
      <c r="B5504" s="38" t="n">
        <v>45</v>
      </c>
      <c r="C5504" s="7" t="n">
        <v>2</v>
      </c>
      <c r="D5504" s="7" t="n">
        <v>3</v>
      </c>
      <c r="E5504" s="7" t="n">
        <v>-0.0599999986588955</v>
      </c>
      <c r="F5504" s="7" t="n">
        <v>3.97000002861023</v>
      </c>
      <c r="G5504" s="7" t="n">
        <v>53.6699981689453</v>
      </c>
      <c r="H5504" s="7" t="n">
        <v>6000</v>
      </c>
    </row>
    <row r="5505" spans="1:9">
      <c r="A5505" t="s">
        <v>4</v>
      </c>
      <c r="B5505" s="4" t="s">
        <v>5</v>
      </c>
      <c r="C5505" s="4" t="s">
        <v>7</v>
      </c>
      <c r="D5505" s="4" t="s">
        <v>7</v>
      </c>
      <c r="E5505" s="4" t="s">
        <v>12</v>
      </c>
      <c r="F5505" s="4" t="s">
        <v>12</v>
      </c>
      <c r="G5505" s="4" t="s">
        <v>12</v>
      </c>
      <c r="H5505" s="4" t="s">
        <v>11</v>
      </c>
      <c r="I5505" s="4" t="s">
        <v>7</v>
      </c>
    </row>
    <row r="5506" spans="1:9">
      <c r="A5506" t="n">
        <v>49796</v>
      </c>
      <c r="B5506" s="38" t="n">
        <v>45</v>
      </c>
      <c r="C5506" s="7" t="n">
        <v>4</v>
      </c>
      <c r="D5506" s="7" t="n">
        <v>3</v>
      </c>
      <c r="E5506" s="7" t="n">
        <v>35.2200012207031</v>
      </c>
      <c r="F5506" s="7" t="n">
        <v>25.3400001525879</v>
      </c>
      <c r="G5506" s="7" t="n">
        <v>0</v>
      </c>
      <c r="H5506" s="7" t="n">
        <v>6000</v>
      </c>
      <c r="I5506" s="7" t="n">
        <v>1</v>
      </c>
    </row>
    <row r="5507" spans="1:9">
      <c r="A5507" t="s">
        <v>4</v>
      </c>
      <c r="B5507" s="4" t="s">
        <v>5</v>
      </c>
      <c r="C5507" s="4" t="s">
        <v>7</v>
      </c>
      <c r="D5507" s="4" t="s">
        <v>7</v>
      </c>
      <c r="E5507" s="4" t="s">
        <v>12</v>
      </c>
      <c r="F5507" s="4" t="s">
        <v>11</v>
      </c>
    </row>
    <row r="5508" spans="1:9">
      <c r="A5508" t="n">
        <v>49814</v>
      </c>
      <c r="B5508" s="38" t="n">
        <v>45</v>
      </c>
      <c r="C5508" s="7" t="n">
        <v>5</v>
      </c>
      <c r="D5508" s="7" t="n">
        <v>3</v>
      </c>
      <c r="E5508" s="7" t="n">
        <v>27.7000007629395</v>
      </c>
      <c r="F5508" s="7" t="n">
        <v>6000</v>
      </c>
    </row>
    <row r="5509" spans="1:9">
      <c r="A5509" t="s">
        <v>4</v>
      </c>
      <c r="B5509" s="4" t="s">
        <v>5</v>
      </c>
      <c r="C5509" s="4" t="s">
        <v>7</v>
      </c>
      <c r="D5509" s="4" t="s">
        <v>7</v>
      </c>
      <c r="E5509" s="4" t="s">
        <v>12</v>
      </c>
      <c r="F5509" s="4" t="s">
        <v>11</v>
      </c>
    </row>
    <row r="5510" spans="1:9">
      <c r="A5510" t="n">
        <v>49823</v>
      </c>
      <c r="B5510" s="38" t="n">
        <v>45</v>
      </c>
      <c r="C5510" s="7" t="n">
        <v>11</v>
      </c>
      <c r="D5510" s="7" t="n">
        <v>3</v>
      </c>
      <c r="E5510" s="7" t="n">
        <v>20.2999992370605</v>
      </c>
      <c r="F5510" s="7" t="n">
        <v>6000</v>
      </c>
    </row>
    <row r="5511" spans="1:9">
      <c r="A5511" t="s">
        <v>4</v>
      </c>
      <c r="B5511" s="4" t="s">
        <v>5</v>
      </c>
      <c r="C5511" s="4" t="s">
        <v>7</v>
      </c>
    </row>
    <row r="5512" spans="1:9">
      <c r="A5512" t="n">
        <v>49832</v>
      </c>
      <c r="B5512" s="39" t="n">
        <v>116</v>
      </c>
      <c r="C5512" s="7" t="n">
        <v>0</v>
      </c>
    </row>
    <row r="5513" spans="1:9">
      <c r="A5513" t="s">
        <v>4</v>
      </c>
      <c r="B5513" s="4" t="s">
        <v>5</v>
      </c>
      <c r="C5513" s="4" t="s">
        <v>7</v>
      </c>
      <c r="D5513" s="4" t="s">
        <v>11</v>
      </c>
    </row>
    <row r="5514" spans="1:9">
      <c r="A5514" t="n">
        <v>49834</v>
      </c>
      <c r="B5514" s="39" t="n">
        <v>116</v>
      </c>
      <c r="C5514" s="7" t="n">
        <v>2</v>
      </c>
      <c r="D5514" s="7" t="n">
        <v>1</v>
      </c>
    </row>
    <row r="5515" spans="1:9">
      <c r="A5515" t="s">
        <v>4</v>
      </c>
      <c r="B5515" s="4" t="s">
        <v>5</v>
      </c>
      <c r="C5515" s="4" t="s">
        <v>7</v>
      </c>
      <c r="D5515" s="4" t="s">
        <v>13</v>
      </c>
    </row>
    <row r="5516" spans="1:9">
      <c r="A5516" t="n">
        <v>49838</v>
      </c>
      <c r="B5516" s="39" t="n">
        <v>116</v>
      </c>
      <c r="C5516" s="7" t="n">
        <v>5</v>
      </c>
      <c r="D5516" s="7" t="n">
        <v>1120403456</v>
      </c>
    </row>
    <row r="5517" spans="1:9">
      <c r="A5517" t="s">
        <v>4</v>
      </c>
      <c r="B5517" s="4" t="s">
        <v>5</v>
      </c>
      <c r="C5517" s="4" t="s">
        <v>7</v>
      </c>
      <c r="D5517" s="4" t="s">
        <v>11</v>
      </c>
    </row>
    <row r="5518" spans="1:9">
      <c r="A5518" t="n">
        <v>49844</v>
      </c>
      <c r="B5518" s="39" t="n">
        <v>116</v>
      </c>
      <c r="C5518" s="7" t="n">
        <v>6</v>
      </c>
      <c r="D5518" s="7" t="n">
        <v>1</v>
      </c>
    </row>
    <row r="5519" spans="1:9">
      <c r="A5519" t="s">
        <v>4</v>
      </c>
      <c r="B5519" s="4" t="s">
        <v>5</v>
      </c>
      <c r="C5519" s="4" t="s">
        <v>11</v>
      </c>
      <c r="D5519" s="4" t="s">
        <v>12</v>
      </c>
      <c r="E5519" s="4" t="s">
        <v>12</v>
      </c>
      <c r="F5519" s="4" t="s">
        <v>12</v>
      </c>
      <c r="G5519" s="4" t="s">
        <v>12</v>
      </c>
    </row>
    <row r="5520" spans="1:9">
      <c r="A5520" t="n">
        <v>49848</v>
      </c>
      <c r="B5520" s="37" t="n">
        <v>46</v>
      </c>
      <c r="C5520" s="7" t="n">
        <v>1665</v>
      </c>
      <c r="D5520" s="7" t="n">
        <v>-6</v>
      </c>
      <c r="E5520" s="7" t="n">
        <v>0</v>
      </c>
      <c r="F5520" s="7" t="n">
        <v>53</v>
      </c>
      <c r="G5520" s="7" t="n">
        <v>90</v>
      </c>
    </row>
    <row r="5521" spans="1:9">
      <c r="A5521" t="s">
        <v>4</v>
      </c>
      <c r="B5521" s="4" t="s">
        <v>5</v>
      </c>
      <c r="C5521" s="4" t="s">
        <v>11</v>
      </c>
      <c r="D5521" s="4" t="s">
        <v>12</v>
      </c>
      <c r="E5521" s="4" t="s">
        <v>12</v>
      </c>
      <c r="F5521" s="4" t="s">
        <v>12</v>
      </c>
      <c r="G5521" s="4" t="s">
        <v>12</v>
      </c>
    </row>
    <row r="5522" spans="1:9">
      <c r="A5522" t="n">
        <v>49867</v>
      </c>
      <c r="B5522" s="37" t="n">
        <v>46</v>
      </c>
      <c r="C5522" s="7" t="n">
        <v>1663</v>
      </c>
      <c r="D5522" s="7" t="n">
        <v>6</v>
      </c>
      <c r="E5522" s="7" t="n">
        <v>0</v>
      </c>
      <c r="F5522" s="7" t="n">
        <v>53</v>
      </c>
      <c r="G5522" s="7" t="n">
        <v>270</v>
      </c>
    </row>
    <row r="5523" spans="1:9">
      <c r="A5523" t="s">
        <v>4</v>
      </c>
      <c r="B5523" s="4" t="s">
        <v>5</v>
      </c>
      <c r="C5523" s="4" t="s">
        <v>11</v>
      </c>
      <c r="D5523" s="4" t="s">
        <v>12</v>
      </c>
      <c r="E5523" s="4" t="s">
        <v>12</v>
      </c>
      <c r="F5523" s="4" t="s">
        <v>12</v>
      </c>
      <c r="G5523" s="4" t="s">
        <v>12</v>
      </c>
    </row>
    <row r="5524" spans="1:9">
      <c r="A5524" t="n">
        <v>49886</v>
      </c>
      <c r="B5524" s="37" t="n">
        <v>46</v>
      </c>
      <c r="C5524" s="7" t="n">
        <v>7006</v>
      </c>
      <c r="D5524" s="7" t="n">
        <v>-1.79999995231628</v>
      </c>
      <c r="E5524" s="7" t="n">
        <v>0</v>
      </c>
      <c r="F5524" s="7" t="n">
        <v>53</v>
      </c>
      <c r="G5524" s="7" t="n">
        <v>270</v>
      </c>
    </row>
    <row r="5525" spans="1:9">
      <c r="A5525" t="s">
        <v>4</v>
      </c>
      <c r="B5525" s="4" t="s">
        <v>5</v>
      </c>
      <c r="C5525" s="4" t="s">
        <v>11</v>
      </c>
      <c r="D5525" s="4" t="s">
        <v>12</v>
      </c>
      <c r="E5525" s="4" t="s">
        <v>12</v>
      </c>
      <c r="F5525" s="4" t="s">
        <v>12</v>
      </c>
      <c r="G5525" s="4" t="s">
        <v>12</v>
      </c>
    </row>
    <row r="5526" spans="1:9">
      <c r="A5526" t="n">
        <v>49905</v>
      </c>
      <c r="B5526" s="37" t="n">
        <v>46</v>
      </c>
      <c r="C5526" s="7" t="n">
        <v>82</v>
      </c>
      <c r="D5526" s="7" t="n">
        <v>1.79999995231628</v>
      </c>
      <c r="E5526" s="7" t="n">
        <v>0</v>
      </c>
      <c r="F5526" s="7" t="n">
        <v>53</v>
      </c>
      <c r="G5526" s="7" t="n">
        <v>90</v>
      </c>
    </row>
    <row r="5527" spans="1:9">
      <c r="A5527" t="s">
        <v>4</v>
      </c>
      <c r="B5527" s="4" t="s">
        <v>5</v>
      </c>
      <c r="C5527" s="4" t="s">
        <v>11</v>
      </c>
      <c r="D5527" s="4" t="s">
        <v>7</v>
      </c>
      <c r="E5527" s="4" t="s">
        <v>8</v>
      </c>
      <c r="F5527" s="4" t="s">
        <v>12</v>
      </c>
      <c r="G5527" s="4" t="s">
        <v>12</v>
      </c>
      <c r="H5527" s="4" t="s">
        <v>12</v>
      </c>
    </row>
    <row r="5528" spans="1:9">
      <c r="A5528" t="n">
        <v>49924</v>
      </c>
      <c r="B5528" s="29" t="n">
        <v>48</v>
      </c>
      <c r="C5528" s="7" t="n">
        <v>1662</v>
      </c>
      <c r="D5528" s="7" t="n">
        <v>0</v>
      </c>
      <c r="E5528" s="7" t="s">
        <v>376</v>
      </c>
      <c r="F5528" s="7" t="n">
        <v>0.100000001490116</v>
      </c>
      <c r="G5528" s="7" t="n">
        <v>1</v>
      </c>
      <c r="H5528" s="7" t="n">
        <v>0</v>
      </c>
    </row>
    <row r="5529" spans="1:9">
      <c r="A5529" t="s">
        <v>4</v>
      </c>
      <c r="B5529" s="4" t="s">
        <v>5</v>
      </c>
      <c r="C5529" s="4" t="s">
        <v>11</v>
      </c>
      <c r="D5529" s="4" t="s">
        <v>11</v>
      </c>
      <c r="E5529" s="4" t="s">
        <v>12</v>
      </c>
      <c r="F5529" s="4" t="s">
        <v>12</v>
      </c>
      <c r="G5529" s="4" t="s">
        <v>12</v>
      </c>
      <c r="H5529" s="4" t="s">
        <v>12</v>
      </c>
      <c r="I5529" s="4" t="s">
        <v>7</v>
      </c>
      <c r="J5529" s="4" t="s">
        <v>11</v>
      </c>
    </row>
    <row r="5530" spans="1:9">
      <c r="A5530" t="n">
        <v>49948</v>
      </c>
      <c r="B5530" s="40" t="n">
        <v>55</v>
      </c>
      <c r="C5530" s="7" t="n">
        <v>1662</v>
      </c>
      <c r="D5530" s="7" t="n">
        <v>65533</v>
      </c>
      <c r="E5530" s="7" t="n">
        <v>1.4099999666214</v>
      </c>
      <c r="F5530" s="7" t="n">
        <v>0</v>
      </c>
      <c r="G5530" s="7" t="n">
        <v>48.7200012207031</v>
      </c>
      <c r="H5530" s="7" t="n">
        <v>3</v>
      </c>
      <c r="I5530" s="7" t="n">
        <v>0</v>
      </c>
      <c r="J5530" s="7" t="n">
        <v>0</v>
      </c>
    </row>
    <row r="5531" spans="1:9">
      <c r="A5531" t="s">
        <v>4</v>
      </c>
      <c r="B5531" s="4" t="s">
        <v>5</v>
      </c>
      <c r="C5531" s="4" t="s">
        <v>11</v>
      </c>
      <c r="D5531" s="4" t="s">
        <v>7</v>
      </c>
      <c r="E5531" s="4" t="s">
        <v>7</v>
      </c>
      <c r="F5531" s="4" t="s">
        <v>8</v>
      </c>
    </row>
    <row r="5532" spans="1:9">
      <c r="A5532" t="n">
        <v>49972</v>
      </c>
      <c r="B5532" s="14" t="n">
        <v>20</v>
      </c>
      <c r="C5532" s="7" t="n">
        <v>1661</v>
      </c>
      <c r="D5532" s="7" t="n">
        <v>3</v>
      </c>
      <c r="E5532" s="7" t="n">
        <v>11</v>
      </c>
      <c r="F5532" s="7" t="s">
        <v>377</v>
      </c>
    </row>
    <row r="5533" spans="1:9">
      <c r="A5533" t="s">
        <v>4</v>
      </c>
      <c r="B5533" s="4" t="s">
        <v>5</v>
      </c>
      <c r="C5533" s="4" t="s">
        <v>11</v>
      </c>
      <c r="D5533" s="4" t="s">
        <v>7</v>
      </c>
      <c r="E5533" s="4" t="s">
        <v>8</v>
      </c>
      <c r="F5533" s="4" t="s">
        <v>12</v>
      </c>
      <c r="G5533" s="4" t="s">
        <v>12</v>
      </c>
      <c r="H5533" s="4" t="s">
        <v>12</v>
      </c>
    </row>
    <row r="5534" spans="1:9">
      <c r="A5534" t="n">
        <v>49999</v>
      </c>
      <c r="B5534" s="29" t="n">
        <v>48</v>
      </c>
      <c r="C5534" s="7" t="n">
        <v>82</v>
      </c>
      <c r="D5534" s="7" t="n">
        <v>0</v>
      </c>
      <c r="E5534" s="7" t="s">
        <v>320</v>
      </c>
      <c r="F5534" s="7" t="n">
        <v>-1</v>
      </c>
      <c r="G5534" s="7" t="n">
        <v>1</v>
      </c>
      <c r="H5534" s="7" t="n">
        <v>0</v>
      </c>
    </row>
    <row r="5535" spans="1:9">
      <c r="A5535" t="s">
        <v>4</v>
      </c>
      <c r="B5535" s="4" t="s">
        <v>5</v>
      </c>
      <c r="C5535" s="4" t="s">
        <v>11</v>
      </c>
    </row>
    <row r="5536" spans="1:9">
      <c r="A5536" t="n">
        <v>50025</v>
      </c>
      <c r="B5536" s="25" t="n">
        <v>16</v>
      </c>
      <c r="C5536" s="7" t="n">
        <v>400</v>
      </c>
    </row>
    <row r="5537" spans="1:10">
      <c r="A5537" t="s">
        <v>4</v>
      </c>
      <c r="B5537" s="4" t="s">
        <v>5</v>
      </c>
      <c r="C5537" s="4" t="s">
        <v>7</v>
      </c>
      <c r="D5537" s="4" t="s">
        <v>11</v>
      </c>
      <c r="E5537" s="4" t="s">
        <v>12</v>
      </c>
      <c r="F5537" s="4" t="s">
        <v>11</v>
      </c>
      <c r="G5537" s="4" t="s">
        <v>13</v>
      </c>
      <c r="H5537" s="4" t="s">
        <v>13</v>
      </c>
      <c r="I5537" s="4" t="s">
        <v>11</v>
      </c>
      <c r="J5537" s="4" t="s">
        <v>11</v>
      </c>
      <c r="K5537" s="4" t="s">
        <v>13</v>
      </c>
      <c r="L5537" s="4" t="s">
        <v>13</v>
      </c>
      <c r="M5537" s="4" t="s">
        <v>13</v>
      </c>
      <c r="N5537" s="4" t="s">
        <v>13</v>
      </c>
      <c r="O5537" s="4" t="s">
        <v>8</v>
      </c>
    </row>
    <row r="5538" spans="1:10">
      <c r="A5538" t="n">
        <v>50028</v>
      </c>
      <c r="B5538" s="9" t="n">
        <v>50</v>
      </c>
      <c r="C5538" s="7" t="n">
        <v>0</v>
      </c>
      <c r="D5538" s="7" t="n">
        <v>4020</v>
      </c>
      <c r="E5538" s="7" t="n">
        <v>0.600000023841858</v>
      </c>
      <c r="F5538" s="7" t="n">
        <v>0</v>
      </c>
      <c r="G5538" s="7" t="n">
        <v>0</v>
      </c>
      <c r="H5538" s="7" t="n">
        <v>1082130432</v>
      </c>
      <c r="I5538" s="7" t="n">
        <v>0</v>
      </c>
      <c r="J5538" s="7" t="n">
        <v>65533</v>
      </c>
      <c r="K5538" s="7" t="n">
        <v>0</v>
      </c>
      <c r="L5538" s="7" t="n">
        <v>0</v>
      </c>
      <c r="M5538" s="7" t="n">
        <v>0</v>
      </c>
      <c r="N5538" s="7" t="n">
        <v>0</v>
      </c>
      <c r="O5538" s="7" t="s">
        <v>14</v>
      </c>
    </row>
    <row r="5539" spans="1:10">
      <c r="A5539" t="s">
        <v>4</v>
      </c>
      <c r="B5539" s="4" t="s">
        <v>5</v>
      </c>
      <c r="C5539" s="4" t="s">
        <v>7</v>
      </c>
      <c r="D5539" s="4" t="s">
        <v>11</v>
      </c>
      <c r="E5539" s="4" t="s">
        <v>12</v>
      </c>
      <c r="F5539" s="4" t="s">
        <v>11</v>
      </c>
      <c r="G5539" s="4" t="s">
        <v>13</v>
      </c>
      <c r="H5539" s="4" t="s">
        <v>13</v>
      </c>
      <c r="I5539" s="4" t="s">
        <v>11</v>
      </c>
      <c r="J5539" s="4" t="s">
        <v>11</v>
      </c>
      <c r="K5539" s="4" t="s">
        <v>13</v>
      </c>
      <c r="L5539" s="4" t="s">
        <v>13</v>
      </c>
      <c r="M5539" s="4" t="s">
        <v>13</v>
      </c>
      <c r="N5539" s="4" t="s">
        <v>13</v>
      </c>
      <c r="O5539" s="4" t="s">
        <v>8</v>
      </c>
    </row>
    <row r="5540" spans="1:10">
      <c r="A5540" t="n">
        <v>50067</v>
      </c>
      <c r="B5540" s="9" t="n">
        <v>50</v>
      </c>
      <c r="C5540" s="7" t="n">
        <v>0</v>
      </c>
      <c r="D5540" s="7" t="n">
        <v>4416</v>
      </c>
      <c r="E5540" s="7" t="n">
        <v>0.400000005960464</v>
      </c>
      <c r="F5540" s="7" t="n">
        <v>0</v>
      </c>
      <c r="G5540" s="7" t="n">
        <v>0</v>
      </c>
      <c r="H5540" s="7" t="n">
        <v>0</v>
      </c>
      <c r="I5540" s="7" t="n">
        <v>0</v>
      </c>
      <c r="J5540" s="7" t="n">
        <v>65533</v>
      </c>
      <c r="K5540" s="7" t="n">
        <v>0</v>
      </c>
      <c r="L5540" s="7" t="n">
        <v>0</v>
      </c>
      <c r="M5540" s="7" t="n">
        <v>0</v>
      </c>
      <c r="N5540" s="7" t="n">
        <v>0</v>
      </c>
      <c r="O5540" s="7" t="s">
        <v>14</v>
      </c>
    </row>
    <row r="5541" spans="1:10">
      <c r="A5541" t="s">
        <v>4</v>
      </c>
      <c r="B5541" s="4" t="s">
        <v>5</v>
      </c>
      <c r="C5541" s="4" t="s">
        <v>7</v>
      </c>
      <c r="D5541" s="4" t="s">
        <v>11</v>
      </c>
      <c r="E5541" s="4" t="s">
        <v>12</v>
      </c>
      <c r="F5541" s="4" t="s">
        <v>11</v>
      </c>
      <c r="G5541" s="4" t="s">
        <v>13</v>
      </c>
      <c r="H5541" s="4" t="s">
        <v>13</v>
      </c>
      <c r="I5541" s="4" t="s">
        <v>11</v>
      </c>
      <c r="J5541" s="4" t="s">
        <v>11</v>
      </c>
      <c r="K5541" s="4" t="s">
        <v>13</v>
      </c>
      <c r="L5541" s="4" t="s">
        <v>13</v>
      </c>
      <c r="M5541" s="4" t="s">
        <v>13</v>
      </c>
      <c r="N5541" s="4" t="s">
        <v>13</v>
      </c>
      <c r="O5541" s="4" t="s">
        <v>8</v>
      </c>
    </row>
    <row r="5542" spans="1:10">
      <c r="A5542" t="n">
        <v>50106</v>
      </c>
      <c r="B5542" s="9" t="n">
        <v>50</v>
      </c>
      <c r="C5542" s="7" t="n">
        <v>0</v>
      </c>
      <c r="D5542" s="7" t="n">
        <v>4198</v>
      </c>
      <c r="E5542" s="7" t="n">
        <v>0.400000005960464</v>
      </c>
      <c r="F5542" s="7" t="n">
        <v>0</v>
      </c>
      <c r="G5542" s="7" t="n">
        <v>0</v>
      </c>
      <c r="H5542" s="7" t="n">
        <v>1082130432</v>
      </c>
      <c r="I5542" s="7" t="n">
        <v>0</v>
      </c>
      <c r="J5542" s="7" t="n">
        <v>65533</v>
      </c>
      <c r="K5542" s="7" t="n">
        <v>0</v>
      </c>
      <c r="L5542" s="7" t="n">
        <v>0</v>
      </c>
      <c r="M5542" s="7" t="n">
        <v>0</v>
      </c>
      <c r="N5542" s="7" t="n">
        <v>0</v>
      </c>
      <c r="O5542" s="7" t="s">
        <v>14</v>
      </c>
    </row>
    <row r="5543" spans="1:10">
      <c r="A5543" t="s">
        <v>4</v>
      </c>
      <c r="B5543" s="4" t="s">
        <v>5</v>
      </c>
      <c r="C5543" s="4" t="s">
        <v>7</v>
      </c>
      <c r="D5543" s="4" t="s">
        <v>11</v>
      </c>
      <c r="E5543" s="4" t="s">
        <v>12</v>
      </c>
      <c r="F5543" s="4" t="s">
        <v>11</v>
      </c>
      <c r="G5543" s="4" t="s">
        <v>13</v>
      </c>
      <c r="H5543" s="4" t="s">
        <v>13</v>
      </c>
      <c r="I5543" s="4" t="s">
        <v>11</v>
      </c>
      <c r="J5543" s="4" t="s">
        <v>11</v>
      </c>
      <c r="K5543" s="4" t="s">
        <v>13</v>
      </c>
      <c r="L5543" s="4" t="s">
        <v>13</v>
      </c>
      <c r="M5543" s="4" t="s">
        <v>13</v>
      </c>
      <c r="N5543" s="4" t="s">
        <v>13</v>
      </c>
      <c r="O5543" s="4" t="s">
        <v>8</v>
      </c>
    </row>
    <row r="5544" spans="1:10">
      <c r="A5544" t="n">
        <v>50145</v>
      </c>
      <c r="B5544" s="9" t="n">
        <v>50</v>
      </c>
      <c r="C5544" s="7" t="n">
        <v>0</v>
      </c>
      <c r="D5544" s="7" t="n">
        <v>4341</v>
      </c>
      <c r="E5544" s="7" t="n">
        <v>0.600000023841858</v>
      </c>
      <c r="F5544" s="7" t="n">
        <v>0</v>
      </c>
      <c r="G5544" s="7" t="n">
        <v>0</v>
      </c>
      <c r="H5544" s="7" t="n">
        <v>1077936128</v>
      </c>
      <c r="I5544" s="7" t="n">
        <v>0</v>
      </c>
      <c r="J5544" s="7" t="n">
        <v>65533</v>
      </c>
      <c r="K5544" s="7" t="n">
        <v>0</v>
      </c>
      <c r="L5544" s="7" t="n">
        <v>0</v>
      </c>
      <c r="M5544" s="7" t="n">
        <v>0</v>
      </c>
      <c r="N5544" s="7" t="n">
        <v>0</v>
      </c>
      <c r="O5544" s="7" t="s">
        <v>14</v>
      </c>
    </row>
    <row r="5545" spans="1:10">
      <c r="A5545" t="s">
        <v>4</v>
      </c>
      <c r="B5545" s="4" t="s">
        <v>5</v>
      </c>
      <c r="C5545" s="4" t="s">
        <v>7</v>
      </c>
      <c r="D5545" s="4" t="s">
        <v>12</v>
      </c>
      <c r="E5545" s="4" t="s">
        <v>12</v>
      </c>
      <c r="F5545" s="4" t="s">
        <v>12</v>
      </c>
    </row>
    <row r="5546" spans="1:10">
      <c r="A5546" t="n">
        <v>50184</v>
      </c>
      <c r="B5546" s="38" t="n">
        <v>45</v>
      </c>
      <c r="C5546" s="7" t="n">
        <v>9</v>
      </c>
      <c r="D5546" s="7" t="n">
        <v>0.0500000007450581</v>
      </c>
      <c r="E5546" s="7" t="n">
        <v>0.0500000007450581</v>
      </c>
      <c r="F5546" s="7" t="n">
        <v>0.5</v>
      </c>
    </row>
    <row r="5547" spans="1:10">
      <c r="A5547" t="s">
        <v>4</v>
      </c>
      <c r="B5547" s="4" t="s">
        <v>5</v>
      </c>
      <c r="C5547" s="4" t="s">
        <v>11</v>
      </c>
      <c r="D5547" s="4" t="s">
        <v>7</v>
      </c>
      <c r="E5547" s="4" t="s">
        <v>8</v>
      </c>
      <c r="F5547" s="4" t="s">
        <v>12</v>
      </c>
      <c r="G5547" s="4" t="s">
        <v>12</v>
      </c>
      <c r="H5547" s="4" t="s">
        <v>12</v>
      </c>
    </row>
    <row r="5548" spans="1:10">
      <c r="A5548" t="n">
        <v>50198</v>
      </c>
      <c r="B5548" s="29" t="n">
        <v>48</v>
      </c>
      <c r="C5548" s="7" t="n">
        <v>1663</v>
      </c>
      <c r="D5548" s="7" t="n">
        <v>0</v>
      </c>
      <c r="E5548" s="7" t="s">
        <v>292</v>
      </c>
      <c r="F5548" s="7" t="n">
        <v>0.100000001490116</v>
      </c>
      <c r="G5548" s="7" t="n">
        <v>1</v>
      </c>
      <c r="H5548" s="7" t="n">
        <v>0</v>
      </c>
    </row>
    <row r="5549" spans="1:10">
      <c r="A5549" t="s">
        <v>4</v>
      </c>
      <c r="B5549" s="4" t="s">
        <v>5</v>
      </c>
      <c r="C5549" s="4" t="s">
        <v>7</v>
      </c>
      <c r="D5549" s="4" t="s">
        <v>11</v>
      </c>
      <c r="E5549" s="4" t="s">
        <v>11</v>
      </c>
      <c r="F5549" s="4" t="s">
        <v>11</v>
      </c>
      <c r="G5549" s="4" t="s">
        <v>11</v>
      </c>
      <c r="H5549" s="4" t="s">
        <v>11</v>
      </c>
      <c r="I5549" s="4" t="s">
        <v>8</v>
      </c>
      <c r="J5549" s="4" t="s">
        <v>12</v>
      </c>
      <c r="K5549" s="4" t="s">
        <v>12</v>
      </c>
      <c r="L5549" s="4" t="s">
        <v>12</v>
      </c>
      <c r="M5549" s="4" t="s">
        <v>13</v>
      </c>
      <c r="N5549" s="4" t="s">
        <v>13</v>
      </c>
      <c r="O5549" s="4" t="s">
        <v>12</v>
      </c>
      <c r="P5549" s="4" t="s">
        <v>12</v>
      </c>
      <c r="Q5549" s="4" t="s">
        <v>12</v>
      </c>
      <c r="R5549" s="4" t="s">
        <v>12</v>
      </c>
      <c r="S5549" s="4" t="s">
        <v>7</v>
      </c>
    </row>
    <row r="5550" spans="1:10">
      <c r="A5550" t="n">
        <v>50225</v>
      </c>
      <c r="B5550" s="26" t="n">
        <v>39</v>
      </c>
      <c r="C5550" s="7" t="n">
        <v>12</v>
      </c>
      <c r="D5550" s="7" t="n">
        <v>65533</v>
      </c>
      <c r="E5550" s="7" t="n">
        <v>204</v>
      </c>
      <c r="F5550" s="7" t="n">
        <v>0</v>
      </c>
      <c r="G5550" s="7" t="n">
        <v>82</v>
      </c>
      <c r="H5550" s="7" t="n">
        <v>12</v>
      </c>
      <c r="I5550" s="7" t="s">
        <v>14</v>
      </c>
      <c r="J5550" s="7" t="n">
        <v>-1</v>
      </c>
      <c r="K5550" s="7" t="n">
        <v>0</v>
      </c>
      <c r="L5550" s="7" t="n">
        <v>0</v>
      </c>
      <c r="M5550" s="7" t="n">
        <v>0</v>
      </c>
      <c r="N5550" s="7" t="n">
        <v>0</v>
      </c>
      <c r="O5550" s="7" t="n">
        <v>-45</v>
      </c>
      <c r="P5550" s="7" t="n">
        <v>1.5</v>
      </c>
      <c r="Q5550" s="7" t="n">
        <v>1.5</v>
      </c>
      <c r="R5550" s="7" t="n">
        <v>1.5</v>
      </c>
      <c r="S5550" s="7" t="n">
        <v>255</v>
      </c>
    </row>
    <row r="5551" spans="1:10">
      <c r="A5551" t="s">
        <v>4</v>
      </c>
      <c r="B5551" s="4" t="s">
        <v>5</v>
      </c>
      <c r="C5551" s="4" t="s">
        <v>11</v>
      </c>
    </row>
    <row r="5552" spans="1:10">
      <c r="A5552" t="n">
        <v>50275</v>
      </c>
      <c r="B5552" s="25" t="n">
        <v>16</v>
      </c>
      <c r="C5552" s="7" t="n">
        <v>400</v>
      </c>
    </row>
    <row r="5553" spans="1:19">
      <c r="A5553" t="s">
        <v>4</v>
      </c>
      <c r="B5553" s="4" t="s">
        <v>5</v>
      </c>
      <c r="C5553" s="4" t="s">
        <v>7</v>
      </c>
      <c r="D5553" s="4" t="s">
        <v>11</v>
      </c>
      <c r="E5553" s="4" t="s">
        <v>12</v>
      </c>
      <c r="F5553" s="4" t="s">
        <v>11</v>
      </c>
      <c r="G5553" s="4" t="s">
        <v>13</v>
      </c>
      <c r="H5553" s="4" t="s">
        <v>13</v>
      </c>
      <c r="I5553" s="4" t="s">
        <v>11</v>
      </c>
      <c r="J5553" s="4" t="s">
        <v>11</v>
      </c>
      <c r="K5553" s="4" t="s">
        <v>13</v>
      </c>
      <c r="L5553" s="4" t="s">
        <v>13</v>
      </c>
      <c r="M5553" s="4" t="s">
        <v>13</v>
      </c>
      <c r="N5553" s="4" t="s">
        <v>13</v>
      </c>
      <c r="O5553" s="4" t="s">
        <v>8</v>
      </c>
    </row>
    <row r="5554" spans="1:19">
      <c r="A5554" t="n">
        <v>50278</v>
      </c>
      <c r="B5554" s="9" t="n">
        <v>50</v>
      </c>
      <c r="C5554" s="7" t="n">
        <v>0</v>
      </c>
      <c r="D5554" s="7" t="n">
        <v>4020</v>
      </c>
      <c r="E5554" s="7" t="n">
        <v>0.600000023841858</v>
      </c>
      <c r="F5554" s="7" t="n">
        <v>0</v>
      </c>
      <c r="G5554" s="7" t="n">
        <v>0</v>
      </c>
      <c r="H5554" s="7" t="n">
        <v>-1065353216</v>
      </c>
      <c r="I5554" s="7" t="n">
        <v>0</v>
      </c>
      <c r="J5554" s="7" t="n">
        <v>65533</v>
      </c>
      <c r="K5554" s="7" t="n">
        <v>0</v>
      </c>
      <c r="L5554" s="7" t="n">
        <v>0</v>
      </c>
      <c r="M5554" s="7" t="n">
        <v>0</v>
      </c>
      <c r="N5554" s="7" t="n">
        <v>0</v>
      </c>
      <c r="O5554" s="7" t="s">
        <v>14</v>
      </c>
    </row>
    <row r="5555" spans="1:19">
      <c r="A5555" t="s">
        <v>4</v>
      </c>
      <c r="B5555" s="4" t="s">
        <v>5</v>
      </c>
      <c r="C5555" s="4" t="s">
        <v>7</v>
      </c>
      <c r="D5555" s="4" t="s">
        <v>11</v>
      </c>
      <c r="E5555" s="4" t="s">
        <v>12</v>
      </c>
      <c r="F5555" s="4" t="s">
        <v>11</v>
      </c>
      <c r="G5555" s="4" t="s">
        <v>13</v>
      </c>
      <c r="H5555" s="4" t="s">
        <v>13</v>
      </c>
      <c r="I5555" s="4" t="s">
        <v>11</v>
      </c>
      <c r="J5555" s="4" t="s">
        <v>11</v>
      </c>
      <c r="K5555" s="4" t="s">
        <v>13</v>
      </c>
      <c r="L5555" s="4" t="s">
        <v>13</v>
      </c>
      <c r="M5555" s="4" t="s">
        <v>13</v>
      </c>
      <c r="N5555" s="4" t="s">
        <v>13</v>
      </c>
      <c r="O5555" s="4" t="s">
        <v>8</v>
      </c>
    </row>
    <row r="5556" spans="1:19">
      <c r="A5556" t="n">
        <v>50317</v>
      </c>
      <c r="B5556" s="9" t="n">
        <v>50</v>
      </c>
      <c r="C5556" s="7" t="n">
        <v>0</v>
      </c>
      <c r="D5556" s="7" t="n">
        <v>4416</v>
      </c>
      <c r="E5556" s="7" t="n">
        <v>0.5</v>
      </c>
      <c r="F5556" s="7" t="n">
        <v>0</v>
      </c>
      <c r="G5556" s="7" t="n">
        <v>0</v>
      </c>
      <c r="H5556" s="7" t="n">
        <v>0</v>
      </c>
      <c r="I5556" s="7" t="n">
        <v>0</v>
      </c>
      <c r="J5556" s="7" t="n">
        <v>65533</v>
      </c>
      <c r="K5556" s="7" t="n">
        <v>0</v>
      </c>
      <c r="L5556" s="7" t="n">
        <v>0</v>
      </c>
      <c r="M5556" s="7" t="n">
        <v>0</v>
      </c>
      <c r="N5556" s="7" t="n">
        <v>0</v>
      </c>
      <c r="O5556" s="7" t="s">
        <v>14</v>
      </c>
    </row>
    <row r="5557" spans="1:19">
      <c r="A5557" t="s">
        <v>4</v>
      </c>
      <c r="B5557" s="4" t="s">
        <v>5</v>
      </c>
      <c r="C5557" s="4" t="s">
        <v>7</v>
      </c>
      <c r="D5557" s="4" t="s">
        <v>11</v>
      </c>
      <c r="E5557" s="4" t="s">
        <v>12</v>
      </c>
      <c r="F5557" s="4" t="s">
        <v>11</v>
      </c>
      <c r="G5557" s="4" t="s">
        <v>13</v>
      </c>
      <c r="H5557" s="4" t="s">
        <v>13</v>
      </c>
      <c r="I5557" s="4" t="s">
        <v>11</v>
      </c>
      <c r="J5557" s="4" t="s">
        <v>11</v>
      </c>
      <c r="K5557" s="4" t="s">
        <v>13</v>
      </c>
      <c r="L5557" s="4" t="s">
        <v>13</v>
      </c>
      <c r="M5557" s="4" t="s">
        <v>13</v>
      </c>
      <c r="N5557" s="4" t="s">
        <v>13</v>
      </c>
      <c r="O5557" s="4" t="s">
        <v>8</v>
      </c>
    </row>
    <row r="5558" spans="1:19">
      <c r="A5558" t="n">
        <v>50356</v>
      </c>
      <c r="B5558" s="9" t="n">
        <v>50</v>
      </c>
      <c r="C5558" s="7" t="n">
        <v>0</v>
      </c>
      <c r="D5558" s="7" t="n">
        <v>4198</v>
      </c>
      <c r="E5558" s="7" t="n">
        <v>0.400000005960464</v>
      </c>
      <c r="F5558" s="7" t="n">
        <v>0</v>
      </c>
      <c r="G5558" s="7" t="n">
        <v>0</v>
      </c>
      <c r="H5558" s="7" t="n">
        <v>-1065353216</v>
      </c>
      <c r="I5558" s="7" t="n">
        <v>0</v>
      </c>
      <c r="J5558" s="7" t="n">
        <v>65533</v>
      </c>
      <c r="K5558" s="7" t="n">
        <v>0</v>
      </c>
      <c r="L5558" s="7" t="n">
        <v>0</v>
      </c>
      <c r="M5558" s="7" t="n">
        <v>0</v>
      </c>
      <c r="N5558" s="7" t="n">
        <v>0</v>
      </c>
      <c r="O5558" s="7" t="s">
        <v>14</v>
      </c>
    </row>
    <row r="5559" spans="1:19">
      <c r="A5559" t="s">
        <v>4</v>
      </c>
      <c r="B5559" s="4" t="s">
        <v>5</v>
      </c>
      <c r="C5559" s="4" t="s">
        <v>7</v>
      </c>
      <c r="D5559" s="4" t="s">
        <v>11</v>
      </c>
      <c r="E5559" s="4" t="s">
        <v>12</v>
      </c>
      <c r="F5559" s="4" t="s">
        <v>11</v>
      </c>
      <c r="G5559" s="4" t="s">
        <v>13</v>
      </c>
      <c r="H5559" s="4" t="s">
        <v>13</v>
      </c>
      <c r="I5559" s="4" t="s">
        <v>11</v>
      </c>
      <c r="J5559" s="4" t="s">
        <v>11</v>
      </c>
      <c r="K5559" s="4" t="s">
        <v>13</v>
      </c>
      <c r="L5559" s="4" t="s">
        <v>13</v>
      </c>
      <c r="M5559" s="4" t="s">
        <v>13</v>
      </c>
      <c r="N5559" s="4" t="s">
        <v>13</v>
      </c>
      <c r="O5559" s="4" t="s">
        <v>8</v>
      </c>
    </row>
    <row r="5560" spans="1:19">
      <c r="A5560" t="n">
        <v>50395</v>
      </c>
      <c r="B5560" s="9" t="n">
        <v>50</v>
      </c>
      <c r="C5560" s="7" t="n">
        <v>0</v>
      </c>
      <c r="D5560" s="7" t="n">
        <v>4341</v>
      </c>
      <c r="E5560" s="7" t="n">
        <v>0.600000023841858</v>
      </c>
      <c r="F5560" s="7" t="n">
        <v>0</v>
      </c>
      <c r="G5560" s="7" t="n">
        <v>0</v>
      </c>
      <c r="H5560" s="7" t="n">
        <v>-1082130432</v>
      </c>
      <c r="I5560" s="7" t="n">
        <v>0</v>
      </c>
      <c r="J5560" s="7" t="n">
        <v>65533</v>
      </c>
      <c r="K5560" s="7" t="n">
        <v>0</v>
      </c>
      <c r="L5560" s="7" t="n">
        <v>0</v>
      </c>
      <c r="M5560" s="7" t="n">
        <v>0</v>
      </c>
      <c r="N5560" s="7" t="n">
        <v>0</v>
      </c>
      <c r="O5560" s="7" t="s">
        <v>14</v>
      </c>
    </row>
    <row r="5561" spans="1:19">
      <c r="A5561" t="s">
        <v>4</v>
      </c>
      <c r="B5561" s="4" t="s">
        <v>5</v>
      </c>
      <c r="C5561" s="4" t="s">
        <v>7</v>
      </c>
      <c r="D5561" s="4" t="s">
        <v>12</v>
      </c>
      <c r="E5561" s="4" t="s">
        <v>12</v>
      </c>
      <c r="F5561" s="4" t="s">
        <v>12</v>
      </c>
    </row>
    <row r="5562" spans="1:19">
      <c r="A5562" t="n">
        <v>50434</v>
      </c>
      <c r="B5562" s="38" t="n">
        <v>45</v>
      </c>
      <c r="C5562" s="7" t="n">
        <v>9</v>
      </c>
      <c r="D5562" s="7" t="n">
        <v>0.0500000007450581</v>
      </c>
      <c r="E5562" s="7" t="n">
        <v>0.0500000007450581</v>
      </c>
      <c r="F5562" s="7" t="n">
        <v>0.5</v>
      </c>
    </row>
    <row r="5563" spans="1:19">
      <c r="A5563" t="s">
        <v>4</v>
      </c>
      <c r="B5563" s="4" t="s">
        <v>5</v>
      </c>
      <c r="C5563" s="4" t="s">
        <v>11</v>
      </c>
      <c r="D5563" s="4" t="s">
        <v>7</v>
      </c>
      <c r="E5563" s="4" t="s">
        <v>8</v>
      </c>
      <c r="F5563" s="4" t="s">
        <v>12</v>
      </c>
      <c r="G5563" s="4" t="s">
        <v>12</v>
      </c>
      <c r="H5563" s="4" t="s">
        <v>12</v>
      </c>
    </row>
    <row r="5564" spans="1:19">
      <c r="A5564" t="n">
        <v>50448</v>
      </c>
      <c r="B5564" s="29" t="n">
        <v>48</v>
      </c>
      <c r="C5564" s="7" t="n">
        <v>1663</v>
      </c>
      <c r="D5564" s="7" t="n">
        <v>0</v>
      </c>
      <c r="E5564" s="7" t="s">
        <v>293</v>
      </c>
      <c r="F5564" s="7" t="n">
        <v>0.100000001490116</v>
      </c>
      <c r="G5564" s="7" t="n">
        <v>1</v>
      </c>
      <c r="H5564" s="7" t="n">
        <v>0</v>
      </c>
    </row>
    <row r="5565" spans="1:19">
      <c r="A5565" t="s">
        <v>4</v>
      </c>
      <c r="B5565" s="4" t="s">
        <v>5</v>
      </c>
      <c r="C5565" s="4" t="s">
        <v>7</v>
      </c>
      <c r="D5565" s="4" t="s">
        <v>11</v>
      </c>
      <c r="E5565" s="4" t="s">
        <v>11</v>
      </c>
      <c r="F5565" s="4" t="s">
        <v>11</v>
      </c>
      <c r="G5565" s="4" t="s">
        <v>11</v>
      </c>
      <c r="H5565" s="4" t="s">
        <v>11</v>
      </c>
      <c r="I5565" s="4" t="s">
        <v>8</v>
      </c>
      <c r="J5565" s="4" t="s">
        <v>12</v>
      </c>
      <c r="K5565" s="4" t="s">
        <v>12</v>
      </c>
      <c r="L5565" s="4" t="s">
        <v>12</v>
      </c>
      <c r="M5565" s="4" t="s">
        <v>13</v>
      </c>
      <c r="N5565" s="4" t="s">
        <v>13</v>
      </c>
      <c r="O5565" s="4" t="s">
        <v>12</v>
      </c>
      <c r="P5565" s="4" t="s">
        <v>12</v>
      </c>
      <c r="Q5565" s="4" t="s">
        <v>12</v>
      </c>
      <c r="R5565" s="4" t="s">
        <v>12</v>
      </c>
      <c r="S5565" s="4" t="s">
        <v>7</v>
      </c>
    </row>
    <row r="5566" spans="1:19">
      <c r="A5566" t="n">
        <v>50475</v>
      </c>
      <c r="B5566" s="26" t="n">
        <v>39</v>
      </c>
      <c r="C5566" s="7" t="n">
        <v>12</v>
      </c>
      <c r="D5566" s="7" t="n">
        <v>65533</v>
      </c>
      <c r="E5566" s="7" t="n">
        <v>204</v>
      </c>
      <c r="F5566" s="7" t="n">
        <v>0</v>
      </c>
      <c r="G5566" s="7" t="n">
        <v>82</v>
      </c>
      <c r="H5566" s="7" t="n">
        <v>12</v>
      </c>
      <c r="I5566" s="7" t="s">
        <v>14</v>
      </c>
      <c r="J5566" s="7" t="n">
        <v>0.899999976158142</v>
      </c>
      <c r="K5566" s="7" t="n">
        <v>0.300000011920929</v>
      </c>
      <c r="L5566" s="7" t="n">
        <v>0</v>
      </c>
      <c r="M5566" s="7" t="n">
        <v>0</v>
      </c>
      <c r="N5566" s="7" t="n">
        <v>0</v>
      </c>
      <c r="O5566" s="7" t="n">
        <v>60</v>
      </c>
      <c r="P5566" s="7" t="n">
        <v>1.5</v>
      </c>
      <c r="Q5566" s="7" t="n">
        <v>1.5</v>
      </c>
      <c r="R5566" s="7" t="n">
        <v>1.5</v>
      </c>
      <c r="S5566" s="7" t="n">
        <v>255</v>
      </c>
    </row>
    <row r="5567" spans="1:19">
      <c r="A5567" t="s">
        <v>4</v>
      </c>
      <c r="B5567" s="4" t="s">
        <v>5</v>
      </c>
      <c r="C5567" s="4" t="s">
        <v>11</v>
      </c>
    </row>
    <row r="5568" spans="1:19">
      <c r="A5568" t="n">
        <v>50525</v>
      </c>
      <c r="B5568" s="25" t="n">
        <v>16</v>
      </c>
      <c r="C5568" s="7" t="n">
        <v>400</v>
      </c>
    </row>
    <row r="5569" spans="1:19">
      <c r="A5569" t="s">
        <v>4</v>
      </c>
      <c r="B5569" s="4" t="s">
        <v>5</v>
      </c>
      <c r="C5569" s="4" t="s">
        <v>7</v>
      </c>
      <c r="D5569" s="4" t="s">
        <v>11</v>
      </c>
      <c r="E5569" s="4" t="s">
        <v>12</v>
      </c>
      <c r="F5569" s="4" t="s">
        <v>11</v>
      </c>
      <c r="G5569" s="4" t="s">
        <v>13</v>
      </c>
      <c r="H5569" s="4" t="s">
        <v>13</v>
      </c>
      <c r="I5569" s="4" t="s">
        <v>11</v>
      </c>
      <c r="J5569" s="4" t="s">
        <v>11</v>
      </c>
      <c r="K5569" s="4" t="s">
        <v>13</v>
      </c>
      <c r="L5569" s="4" t="s">
        <v>13</v>
      </c>
      <c r="M5569" s="4" t="s">
        <v>13</v>
      </c>
      <c r="N5569" s="4" t="s">
        <v>13</v>
      </c>
      <c r="O5569" s="4" t="s">
        <v>8</v>
      </c>
    </row>
    <row r="5570" spans="1:19">
      <c r="A5570" t="n">
        <v>50528</v>
      </c>
      <c r="B5570" s="9" t="n">
        <v>50</v>
      </c>
      <c r="C5570" s="7" t="n">
        <v>0</v>
      </c>
      <c r="D5570" s="7" t="n">
        <v>4020</v>
      </c>
      <c r="E5570" s="7" t="n">
        <v>0.200000002980232</v>
      </c>
      <c r="F5570" s="7" t="n">
        <v>0</v>
      </c>
      <c r="G5570" s="7" t="n">
        <v>0</v>
      </c>
      <c r="H5570" s="7" t="n">
        <v>-1082130432</v>
      </c>
      <c r="I5570" s="7" t="n">
        <v>0</v>
      </c>
      <c r="J5570" s="7" t="n">
        <v>65533</v>
      </c>
      <c r="K5570" s="7" t="n">
        <v>0</v>
      </c>
      <c r="L5570" s="7" t="n">
        <v>0</v>
      </c>
      <c r="M5570" s="7" t="n">
        <v>0</v>
      </c>
      <c r="N5570" s="7" t="n">
        <v>0</v>
      </c>
      <c r="O5570" s="7" t="s">
        <v>14</v>
      </c>
    </row>
    <row r="5571" spans="1:19">
      <c r="A5571" t="s">
        <v>4</v>
      </c>
      <c r="B5571" s="4" t="s">
        <v>5</v>
      </c>
      <c r="C5571" s="4" t="s">
        <v>7</v>
      </c>
      <c r="D5571" s="4" t="s">
        <v>11</v>
      </c>
      <c r="E5571" s="4" t="s">
        <v>12</v>
      </c>
      <c r="F5571" s="4" t="s">
        <v>11</v>
      </c>
      <c r="G5571" s="4" t="s">
        <v>13</v>
      </c>
      <c r="H5571" s="4" t="s">
        <v>13</v>
      </c>
      <c r="I5571" s="4" t="s">
        <v>11</v>
      </c>
      <c r="J5571" s="4" t="s">
        <v>11</v>
      </c>
      <c r="K5571" s="4" t="s">
        <v>13</v>
      </c>
      <c r="L5571" s="4" t="s">
        <v>13</v>
      </c>
      <c r="M5571" s="4" t="s">
        <v>13</v>
      </c>
      <c r="N5571" s="4" t="s">
        <v>13</v>
      </c>
      <c r="O5571" s="4" t="s">
        <v>8</v>
      </c>
    </row>
    <row r="5572" spans="1:19">
      <c r="A5572" t="n">
        <v>50567</v>
      </c>
      <c r="B5572" s="9" t="n">
        <v>50</v>
      </c>
      <c r="C5572" s="7" t="n">
        <v>0</v>
      </c>
      <c r="D5572" s="7" t="n">
        <v>4416</v>
      </c>
      <c r="E5572" s="7" t="n">
        <v>0.5</v>
      </c>
      <c r="F5572" s="7" t="n">
        <v>0</v>
      </c>
      <c r="G5572" s="7" t="n">
        <v>0</v>
      </c>
      <c r="H5572" s="7" t="n">
        <v>0</v>
      </c>
      <c r="I5572" s="7" t="n">
        <v>0</v>
      </c>
      <c r="J5572" s="7" t="n">
        <v>65533</v>
      </c>
      <c r="K5572" s="7" t="n">
        <v>0</v>
      </c>
      <c r="L5572" s="7" t="n">
        <v>0</v>
      </c>
      <c r="M5572" s="7" t="n">
        <v>0</v>
      </c>
      <c r="N5572" s="7" t="n">
        <v>0</v>
      </c>
      <c r="O5572" s="7" t="s">
        <v>14</v>
      </c>
    </row>
    <row r="5573" spans="1:19">
      <c r="A5573" t="s">
        <v>4</v>
      </c>
      <c r="B5573" s="4" t="s">
        <v>5</v>
      </c>
      <c r="C5573" s="4" t="s">
        <v>7</v>
      </c>
      <c r="D5573" s="4" t="s">
        <v>11</v>
      </c>
      <c r="E5573" s="4" t="s">
        <v>12</v>
      </c>
      <c r="F5573" s="4" t="s">
        <v>11</v>
      </c>
      <c r="G5573" s="4" t="s">
        <v>13</v>
      </c>
      <c r="H5573" s="4" t="s">
        <v>13</v>
      </c>
      <c r="I5573" s="4" t="s">
        <v>11</v>
      </c>
      <c r="J5573" s="4" t="s">
        <v>11</v>
      </c>
      <c r="K5573" s="4" t="s">
        <v>13</v>
      </c>
      <c r="L5573" s="4" t="s">
        <v>13</v>
      </c>
      <c r="M5573" s="4" t="s">
        <v>13</v>
      </c>
      <c r="N5573" s="4" t="s">
        <v>13</v>
      </c>
      <c r="O5573" s="4" t="s">
        <v>8</v>
      </c>
    </row>
    <row r="5574" spans="1:19">
      <c r="A5574" t="n">
        <v>50606</v>
      </c>
      <c r="B5574" s="9" t="n">
        <v>50</v>
      </c>
      <c r="C5574" s="7" t="n">
        <v>0</v>
      </c>
      <c r="D5574" s="7" t="n">
        <v>4198</v>
      </c>
      <c r="E5574" s="7" t="n">
        <v>0.400000005960464</v>
      </c>
      <c r="F5574" s="7" t="n">
        <v>0</v>
      </c>
      <c r="G5574" s="7" t="n">
        <v>0</v>
      </c>
      <c r="H5574" s="7" t="n">
        <v>0</v>
      </c>
      <c r="I5574" s="7" t="n">
        <v>0</v>
      </c>
      <c r="J5574" s="7" t="n">
        <v>65533</v>
      </c>
      <c r="K5574" s="7" t="n">
        <v>0</v>
      </c>
      <c r="L5574" s="7" t="n">
        <v>0</v>
      </c>
      <c r="M5574" s="7" t="n">
        <v>0</v>
      </c>
      <c r="N5574" s="7" t="n">
        <v>0</v>
      </c>
      <c r="O5574" s="7" t="s">
        <v>14</v>
      </c>
    </row>
    <row r="5575" spans="1:19">
      <c r="A5575" t="s">
        <v>4</v>
      </c>
      <c r="B5575" s="4" t="s">
        <v>5</v>
      </c>
      <c r="C5575" s="4" t="s">
        <v>7</v>
      </c>
      <c r="D5575" s="4" t="s">
        <v>11</v>
      </c>
      <c r="E5575" s="4" t="s">
        <v>12</v>
      </c>
      <c r="F5575" s="4" t="s">
        <v>11</v>
      </c>
      <c r="G5575" s="4" t="s">
        <v>13</v>
      </c>
      <c r="H5575" s="4" t="s">
        <v>13</v>
      </c>
      <c r="I5575" s="4" t="s">
        <v>11</v>
      </c>
      <c r="J5575" s="4" t="s">
        <v>11</v>
      </c>
      <c r="K5575" s="4" t="s">
        <v>13</v>
      </c>
      <c r="L5575" s="4" t="s">
        <v>13</v>
      </c>
      <c r="M5575" s="4" t="s">
        <v>13</v>
      </c>
      <c r="N5575" s="4" t="s">
        <v>13</v>
      </c>
      <c r="O5575" s="4" t="s">
        <v>8</v>
      </c>
    </row>
    <row r="5576" spans="1:19">
      <c r="A5576" t="n">
        <v>50645</v>
      </c>
      <c r="B5576" s="9" t="n">
        <v>50</v>
      </c>
      <c r="C5576" s="7" t="n">
        <v>0</v>
      </c>
      <c r="D5576" s="7" t="n">
        <v>4341</v>
      </c>
      <c r="E5576" s="7" t="n">
        <v>0.600000023841858</v>
      </c>
      <c r="F5576" s="7" t="n">
        <v>0</v>
      </c>
      <c r="G5576" s="7" t="n">
        <v>0</v>
      </c>
      <c r="H5576" s="7" t="n">
        <v>1065353216</v>
      </c>
      <c r="I5576" s="7" t="n">
        <v>0</v>
      </c>
      <c r="J5576" s="7" t="n">
        <v>65533</v>
      </c>
      <c r="K5576" s="7" t="n">
        <v>0</v>
      </c>
      <c r="L5576" s="7" t="n">
        <v>0</v>
      </c>
      <c r="M5576" s="7" t="n">
        <v>0</v>
      </c>
      <c r="N5576" s="7" t="n">
        <v>0</v>
      </c>
      <c r="O5576" s="7" t="s">
        <v>14</v>
      </c>
    </row>
    <row r="5577" spans="1:19">
      <c r="A5577" t="s">
        <v>4</v>
      </c>
      <c r="B5577" s="4" t="s">
        <v>5</v>
      </c>
      <c r="C5577" s="4" t="s">
        <v>7</v>
      </c>
      <c r="D5577" s="4" t="s">
        <v>12</v>
      </c>
      <c r="E5577" s="4" t="s">
        <v>12</v>
      </c>
      <c r="F5577" s="4" t="s">
        <v>12</v>
      </c>
    </row>
    <row r="5578" spans="1:19">
      <c r="A5578" t="n">
        <v>50684</v>
      </c>
      <c r="B5578" s="38" t="n">
        <v>45</v>
      </c>
      <c r="C5578" s="7" t="n">
        <v>9</v>
      </c>
      <c r="D5578" s="7" t="n">
        <v>0.0500000007450581</v>
      </c>
      <c r="E5578" s="7" t="n">
        <v>0.0500000007450581</v>
      </c>
      <c r="F5578" s="7" t="n">
        <v>0.5</v>
      </c>
    </row>
    <row r="5579" spans="1:19">
      <c r="A5579" t="s">
        <v>4</v>
      </c>
      <c r="B5579" s="4" t="s">
        <v>5</v>
      </c>
      <c r="C5579" s="4" t="s">
        <v>11</v>
      </c>
      <c r="D5579" s="4" t="s">
        <v>7</v>
      </c>
      <c r="E5579" s="4" t="s">
        <v>8</v>
      </c>
      <c r="F5579" s="4" t="s">
        <v>12</v>
      </c>
      <c r="G5579" s="4" t="s">
        <v>12</v>
      </c>
      <c r="H5579" s="4" t="s">
        <v>12</v>
      </c>
    </row>
    <row r="5580" spans="1:19">
      <c r="A5580" t="n">
        <v>50698</v>
      </c>
      <c r="B5580" s="29" t="n">
        <v>48</v>
      </c>
      <c r="C5580" s="7" t="n">
        <v>1663</v>
      </c>
      <c r="D5580" s="7" t="n">
        <v>0</v>
      </c>
      <c r="E5580" s="7" t="s">
        <v>292</v>
      </c>
      <c r="F5580" s="7" t="n">
        <v>0.100000001490116</v>
      </c>
      <c r="G5580" s="7" t="n">
        <v>1.5</v>
      </c>
      <c r="H5580" s="7" t="n">
        <v>0</v>
      </c>
    </row>
    <row r="5581" spans="1:19">
      <c r="A5581" t="s">
        <v>4</v>
      </c>
      <c r="B5581" s="4" t="s">
        <v>5</v>
      </c>
      <c r="C5581" s="4" t="s">
        <v>7</v>
      </c>
      <c r="D5581" s="4" t="s">
        <v>11</v>
      </c>
      <c r="E5581" s="4" t="s">
        <v>11</v>
      </c>
      <c r="F5581" s="4" t="s">
        <v>11</v>
      </c>
      <c r="G5581" s="4" t="s">
        <v>11</v>
      </c>
      <c r="H5581" s="4" t="s">
        <v>11</v>
      </c>
      <c r="I5581" s="4" t="s">
        <v>8</v>
      </c>
      <c r="J5581" s="4" t="s">
        <v>12</v>
      </c>
      <c r="K5581" s="4" t="s">
        <v>12</v>
      </c>
      <c r="L5581" s="4" t="s">
        <v>12</v>
      </c>
      <c r="M5581" s="4" t="s">
        <v>13</v>
      </c>
      <c r="N5581" s="4" t="s">
        <v>13</v>
      </c>
      <c r="O5581" s="4" t="s">
        <v>12</v>
      </c>
      <c r="P5581" s="4" t="s">
        <v>12</v>
      </c>
      <c r="Q5581" s="4" t="s">
        <v>12</v>
      </c>
      <c r="R5581" s="4" t="s">
        <v>12</v>
      </c>
      <c r="S5581" s="4" t="s">
        <v>7</v>
      </c>
    </row>
    <row r="5582" spans="1:19">
      <c r="A5582" t="n">
        <v>50725</v>
      </c>
      <c r="B5582" s="26" t="n">
        <v>39</v>
      </c>
      <c r="C5582" s="7" t="n">
        <v>12</v>
      </c>
      <c r="D5582" s="7" t="n">
        <v>65533</v>
      </c>
      <c r="E5582" s="7" t="n">
        <v>204</v>
      </c>
      <c r="F5582" s="7" t="n">
        <v>0</v>
      </c>
      <c r="G5582" s="7" t="n">
        <v>82</v>
      </c>
      <c r="H5582" s="7" t="n">
        <v>12</v>
      </c>
      <c r="I5582" s="7" t="s">
        <v>14</v>
      </c>
      <c r="J5582" s="7" t="n">
        <v>-1.29999995231628</v>
      </c>
      <c r="K5582" s="7" t="n">
        <v>1</v>
      </c>
      <c r="L5582" s="7" t="n">
        <v>0</v>
      </c>
      <c r="M5582" s="7" t="n">
        <v>0</v>
      </c>
      <c r="N5582" s="7" t="n">
        <v>0</v>
      </c>
      <c r="O5582" s="7" t="n">
        <v>-90</v>
      </c>
      <c r="P5582" s="7" t="n">
        <v>2</v>
      </c>
      <c r="Q5582" s="7" t="n">
        <v>2</v>
      </c>
      <c r="R5582" s="7" t="n">
        <v>2</v>
      </c>
      <c r="S5582" s="7" t="n">
        <v>255</v>
      </c>
    </row>
    <row r="5583" spans="1:19">
      <c r="A5583" t="s">
        <v>4</v>
      </c>
      <c r="B5583" s="4" t="s">
        <v>5</v>
      </c>
      <c r="C5583" s="4" t="s">
        <v>11</v>
      </c>
    </row>
    <row r="5584" spans="1:19">
      <c r="A5584" t="n">
        <v>50775</v>
      </c>
      <c r="B5584" s="25" t="n">
        <v>16</v>
      </c>
      <c r="C5584" s="7" t="n">
        <v>1000</v>
      </c>
    </row>
    <row r="5585" spans="1:19">
      <c r="A5585" t="s">
        <v>4</v>
      </c>
      <c r="B5585" s="4" t="s">
        <v>5</v>
      </c>
      <c r="C5585" s="4" t="s">
        <v>11</v>
      </c>
      <c r="D5585" s="4" t="s">
        <v>7</v>
      </c>
      <c r="E5585" s="4" t="s">
        <v>8</v>
      </c>
      <c r="F5585" s="4" t="s">
        <v>12</v>
      </c>
      <c r="G5585" s="4" t="s">
        <v>12</v>
      </c>
      <c r="H5585" s="4" t="s">
        <v>12</v>
      </c>
    </row>
    <row r="5586" spans="1:19">
      <c r="A5586" t="n">
        <v>50778</v>
      </c>
      <c r="B5586" s="29" t="n">
        <v>48</v>
      </c>
      <c r="C5586" s="7" t="n">
        <v>82</v>
      </c>
      <c r="D5586" s="7" t="n">
        <v>0</v>
      </c>
      <c r="E5586" s="7" t="s">
        <v>324</v>
      </c>
      <c r="F5586" s="7" t="n">
        <v>-1</v>
      </c>
      <c r="G5586" s="7" t="n">
        <v>1</v>
      </c>
      <c r="H5586" s="7" t="n">
        <v>0</v>
      </c>
    </row>
    <row r="5587" spans="1:19">
      <c r="A5587" t="s">
        <v>4</v>
      </c>
      <c r="B5587" s="4" t="s">
        <v>5</v>
      </c>
      <c r="C5587" s="4" t="s">
        <v>11</v>
      </c>
    </row>
    <row r="5588" spans="1:19">
      <c r="A5588" t="n">
        <v>50804</v>
      </c>
      <c r="B5588" s="25" t="n">
        <v>16</v>
      </c>
      <c r="C5588" s="7" t="n">
        <v>600</v>
      </c>
    </row>
    <row r="5589" spans="1:19">
      <c r="A5589" t="s">
        <v>4</v>
      </c>
      <c r="B5589" s="4" t="s">
        <v>5</v>
      </c>
      <c r="C5589" s="4" t="s">
        <v>11</v>
      </c>
      <c r="D5589" s="4" t="s">
        <v>7</v>
      </c>
      <c r="E5589" s="4" t="s">
        <v>8</v>
      </c>
      <c r="F5589" s="4" t="s">
        <v>12</v>
      </c>
      <c r="G5589" s="4" t="s">
        <v>12</v>
      </c>
      <c r="H5589" s="4" t="s">
        <v>12</v>
      </c>
    </row>
    <row r="5590" spans="1:19">
      <c r="A5590" t="n">
        <v>50807</v>
      </c>
      <c r="B5590" s="29" t="n">
        <v>48</v>
      </c>
      <c r="C5590" s="7" t="n">
        <v>1663</v>
      </c>
      <c r="D5590" s="7" t="n">
        <v>0</v>
      </c>
      <c r="E5590" s="7" t="s">
        <v>289</v>
      </c>
      <c r="F5590" s="7" t="n">
        <v>0.100000001490116</v>
      </c>
      <c r="G5590" s="7" t="n">
        <v>1.5</v>
      </c>
      <c r="H5590" s="7" t="n">
        <v>0</v>
      </c>
    </row>
    <row r="5591" spans="1:19">
      <c r="A5591" t="s">
        <v>4</v>
      </c>
      <c r="B5591" s="4" t="s">
        <v>5</v>
      </c>
      <c r="C5591" s="4" t="s">
        <v>7</v>
      </c>
      <c r="D5591" s="4" t="s">
        <v>11</v>
      </c>
      <c r="E5591" s="4" t="s">
        <v>11</v>
      </c>
      <c r="F5591" s="4" t="s">
        <v>11</v>
      </c>
      <c r="G5591" s="4" t="s">
        <v>11</v>
      </c>
      <c r="H5591" s="4" t="s">
        <v>11</v>
      </c>
      <c r="I5591" s="4" t="s">
        <v>8</v>
      </c>
      <c r="J5591" s="4" t="s">
        <v>12</v>
      </c>
      <c r="K5591" s="4" t="s">
        <v>12</v>
      </c>
      <c r="L5591" s="4" t="s">
        <v>12</v>
      </c>
      <c r="M5591" s="4" t="s">
        <v>13</v>
      </c>
      <c r="N5591" s="4" t="s">
        <v>13</v>
      </c>
      <c r="O5591" s="4" t="s">
        <v>12</v>
      </c>
      <c r="P5591" s="4" t="s">
        <v>12</v>
      </c>
      <c r="Q5591" s="4" t="s">
        <v>12</v>
      </c>
      <c r="R5591" s="4" t="s">
        <v>12</v>
      </c>
      <c r="S5591" s="4" t="s">
        <v>7</v>
      </c>
    </row>
    <row r="5592" spans="1:19">
      <c r="A5592" t="n">
        <v>50834</v>
      </c>
      <c r="B5592" s="26" t="n">
        <v>39</v>
      </c>
      <c r="C5592" s="7" t="n">
        <v>12</v>
      </c>
      <c r="D5592" s="7" t="n">
        <v>65533</v>
      </c>
      <c r="E5592" s="7" t="n">
        <v>211</v>
      </c>
      <c r="F5592" s="7" t="n">
        <v>0</v>
      </c>
      <c r="G5592" s="7" t="n">
        <v>82</v>
      </c>
      <c r="H5592" s="7" t="n">
        <v>3</v>
      </c>
      <c r="I5592" s="7" t="s">
        <v>183</v>
      </c>
      <c r="J5592" s="7" t="n">
        <v>0</v>
      </c>
      <c r="K5592" s="7" t="n">
        <v>0</v>
      </c>
      <c r="L5592" s="7" t="n">
        <v>0</v>
      </c>
      <c r="M5592" s="7" t="n">
        <v>0</v>
      </c>
      <c r="N5592" s="7" t="n">
        <v>0</v>
      </c>
      <c r="O5592" s="7" t="n">
        <v>0</v>
      </c>
      <c r="P5592" s="7" t="n">
        <v>1</v>
      </c>
      <c r="Q5592" s="7" t="n">
        <v>1</v>
      </c>
      <c r="R5592" s="7" t="n">
        <v>1</v>
      </c>
      <c r="S5592" s="7" t="n">
        <v>255</v>
      </c>
    </row>
    <row r="5593" spans="1:19">
      <c r="A5593" t="s">
        <v>4</v>
      </c>
      <c r="B5593" s="4" t="s">
        <v>5</v>
      </c>
      <c r="C5593" s="4" t="s">
        <v>7</v>
      </c>
      <c r="D5593" s="4" t="s">
        <v>11</v>
      </c>
      <c r="E5593" s="4" t="s">
        <v>12</v>
      </c>
      <c r="F5593" s="4" t="s">
        <v>11</v>
      </c>
      <c r="G5593" s="4" t="s">
        <v>13</v>
      </c>
      <c r="H5593" s="4" t="s">
        <v>13</v>
      </c>
      <c r="I5593" s="4" t="s">
        <v>11</v>
      </c>
      <c r="J5593" s="4" t="s">
        <v>11</v>
      </c>
      <c r="K5593" s="4" t="s">
        <v>13</v>
      </c>
      <c r="L5593" s="4" t="s">
        <v>13</v>
      </c>
      <c r="M5593" s="4" t="s">
        <v>13</v>
      </c>
      <c r="N5593" s="4" t="s">
        <v>13</v>
      </c>
      <c r="O5593" s="4" t="s">
        <v>8</v>
      </c>
    </row>
    <row r="5594" spans="1:19">
      <c r="A5594" t="n">
        <v>50895</v>
      </c>
      <c r="B5594" s="9" t="n">
        <v>50</v>
      </c>
      <c r="C5594" s="7" t="n">
        <v>0</v>
      </c>
      <c r="D5594" s="7" t="n">
        <v>4198</v>
      </c>
      <c r="E5594" s="7" t="n">
        <v>1</v>
      </c>
      <c r="F5594" s="7" t="n">
        <v>100</v>
      </c>
      <c r="G5594" s="7" t="n">
        <v>0</v>
      </c>
      <c r="H5594" s="7" t="n">
        <v>1082130432</v>
      </c>
      <c r="I5594" s="7" t="n">
        <v>0</v>
      </c>
      <c r="J5594" s="7" t="n">
        <v>65533</v>
      </c>
      <c r="K5594" s="7" t="n">
        <v>0</v>
      </c>
      <c r="L5594" s="7" t="n">
        <v>0</v>
      </c>
      <c r="M5594" s="7" t="n">
        <v>0</v>
      </c>
      <c r="N5594" s="7" t="n">
        <v>0</v>
      </c>
      <c r="O5594" s="7" t="s">
        <v>14</v>
      </c>
    </row>
    <row r="5595" spans="1:19">
      <c r="A5595" t="s">
        <v>4</v>
      </c>
      <c r="B5595" s="4" t="s">
        <v>5</v>
      </c>
      <c r="C5595" s="4" t="s">
        <v>7</v>
      </c>
      <c r="D5595" s="4" t="s">
        <v>11</v>
      </c>
      <c r="E5595" s="4" t="s">
        <v>12</v>
      </c>
      <c r="F5595" s="4" t="s">
        <v>11</v>
      </c>
      <c r="G5595" s="4" t="s">
        <v>13</v>
      </c>
      <c r="H5595" s="4" t="s">
        <v>13</v>
      </c>
      <c r="I5595" s="4" t="s">
        <v>11</v>
      </c>
      <c r="J5595" s="4" t="s">
        <v>11</v>
      </c>
      <c r="K5595" s="4" t="s">
        <v>13</v>
      </c>
      <c r="L5595" s="4" t="s">
        <v>13</v>
      </c>
      <c r="M5595" s="4" t="s">
        <v>13</v>
      </c>
      <c r="N5595" s="4" t="s">
        <v>13</v>
      </c>
      <c r="O5595" s="4" t="s">
        <v>8</v>
      </c>
    </row>
    <row r="5596" spans="1:19">
      <c r="A5596" t="n">
        <v>50934</v>
      </c>
      <c r="B5596" s="9" t="n">
        <v>50</v>
      </c>
      <c r="C5596" s="7" t="n">
        <v>0</v>
      </c>
      <c r="D5596" s="7" t="n">
        <v>4404</v>
      </c>
      <c r="E5596" s="7" t="n">
        <v>1</v>
      </c>
      <c r="F5596" s="7" t="n">
        <v>200</v>
      </c>
      <c r="G5596" s="7" t="n">
        <v>0</v>
      </c>
      <c r="H5596" s="7" t="n">
        <v>0</v>
      </c>
      <c r="I5596" s="7" t="n">
        <v>0</v>
      </c>
      <c r="J5596" s="7" t="n">
        <v>65533</v>
      </c>
      <c r="K5596" s="7" t="n">
        <v>0</v>
      </c>
      <c r="L5596" s="7" t="n">
        <v>0</v>
      </c>
      <c r="M5596" s="7" t="n">
        <v>0</v>
      </c>
      <c r="N5596" s="7" t="n">
        <v>0</v>
      </c>
      <c r="O5596" s="7" t="s">
        <v>14</v>
      </c>
    </row>
    <row r="5597" spans="1:19">
      <c r="A5597" t="s">
        <v>4</v>
      </c>
      <c r="B5597" s="4" t="s">
        <v>5</v>
      </c>
      <c r="C5597" s="4" t="s">
        <v>11</v>
      </c>
    </row>
    <row r="5598" spans="1:19">
      <c r="A5598" t="n">
        <v>50973</v>
      </c>
      <c r="B5598" s="25" t="n">
        <v>16</v>
      </c>
      <c r="C5598" s="7" t="n">
        <v>700</v>
      </c>
    </row>
    <row r="5599" spans="1:19">
      <c r="A5599" t="s">
        <v>4</v>
      </c>
      <c r="B5599" s="4" t="s">
        <v>5</v>
      </c>
      <c r="C5599" s="4" t="s">
        <v>11</v>
      </c>
      <c r="D5599" s="4" t="s">
        <v>7</v>
      </c>
      <c r="E5599" s="4" t="s">
        <v>8</v>
      </c>
      <c r="F5599" s="4" t="s">
        <v>12</v>
      </c>
      <c r="G5599" s="4" t="s">
        <v>12</v>
      </c>
      <c r="H5599" s="4" t="s">
        <v>12</v>
      </c>
    </row>
    <row r="5600" spans="1:19">
      <c r="A5600" t="n">
        <v>50976</v>
      </c>
      <c r="B5600" s="29" t="n">
        <v>48</v>
      </c>
      <c r="C5600" s="7" t="n">
        <v>1662</v>
      </c>
      <c r="D5600" s="7" t="n">
        <v>0</v>
      </c>
      <c r="E5600" s="7" t="s">
        <v>293</v>
      </c>
      <c r="F5600" s="7" t="n">
        <v>0.100000001490116</v>
      </c>
      <c r="G5600" s="7" t="n">
        <v>1.5</v>
      </c>
      <c r="H5600" s="7" t="n">
        <v>0</v>
      </c>
    </row>
    <row r="5601" spans="1:19">
      <c r="A5601" t="s">
        <v>4</v>
      </c>
      <c r="B5601" s="4" t="s">
        <v>5</v>
      </c>
      <c r="C5601" s="4" t="s">
        <v>11</v>
      </c>
      <c r="D5601" s="4" t="s">
        <v>7</v>
      </c>
      <c r="E5601" s="4" t="s">
        <v>8</v>
      </c>
      <c r="F5601" s="4" t="s">
        <v>12</v>
      </c>
      <c r="G5601" s="4" t="s">
        <v>12</v>
      </c>
      <c r="H5601" s="4" t="s">
        <v>12</v>
      </c>
    </row>
    <row r="5602" spans="1:19">
      <c r="A5602" t="n">
        <v>51003</v>
      </c>
      <c r="B5602" s="29" t="n">
        <v>48</v>
      </c>
      <c r="C5602" s="7" t="n">
        <v>1663</v>
      </c>
      <c r="D5602" s="7" t="n">
        <v>0</v>
      </c>
      <c r="E5602" s="7" t="s">
        <v>293</v>
      </c>
      <c r="F5602" s="7" t="n">
        <v>0.100000001490116</v>
      </c>
      <c r="G5602" s="7" t="n">
        <v>1.5</v>
      </c>
      <c r="H5602" s="7" t="n">
        <v>0</v>
      </c>
    </row>
    <row r="5603" spans="1:19">
      <c r="A5603" t="s">
        <v>4</v>
      </c>
      <c r="B5603" s="4" t="s">
        <v>5</v>
      </c>
      <c r="C5603" s="4" t="s">
        <v>11</v>
      </c>
      <c r="D5603" s="4" t="s">
        <v>7</v>
      </c>
      <c r="E5603" s="4" t="s">
        <v>8</v>
      </c>
      <c r="F5603" s="4" t="s">
        <v>12</v>
      </c>
      <c r="G5603" s="4" t="s">
        <v>12</v>
      </c>
      <c r="H5603" s="4" t="s">
        <v>12</v>
      </c>
    </row>
    <row r="5604" spans="1:19">
      <c r="A5604" t="n">
        <v>51030</v>
      </c>
      <c r="B5604" s="29" t="n">
        <v>48</v>
      </c>
      <c r="C5604" s="7" t="n">
        <v>82</v>
      </c>
      <c r="D5604" s="7" t="n">
        <v>0</v>
      </c>
      <c r="E5604" s="7" t="s">
        <v>327</v>
      </c>
      <c r="F5604" s="7" t="n">
        <v>-1</v>
      </c>
      <c r="G5604" s="7" t="n">
        <v>1</v>
      </c>
      <c r="H5604" s="7" t="n">
        <v>0</v>
      </c>
    </row>
    <row r="5605" spans="1:19">
      <c r="A5605" t="s">
        <v>4</v>
      </c>
      <c r="B5605" s="4" t="s">
        <v>5</v>
      </c>
      <c r="C5605" s="4" t="s">
        <v>7</v>
      </c>
      <c r="D5605" s="4" t="s">
        <v>11</v>
      </c>
      <c r="E5605" s="4" t="s">
        <v>11</v>
      </c>
      <c r="F5605" s="4" t="s">
        <v>11</v>
      </c>
      <c r="G5605" s="4" t="s">
        <v>11</v>
      </c>
      <c r="H5605" s="4" t="s">
        <v>11</v>
      </c>
      <c r="I5605" s="4" t="s">
        <v>8</v>
      </c>
      <c r="J5605" s="4" t="s">
        <v>12</v>
      </c>
      <c r="K5605" s="4" t="s">
        <v>12</v>
      </c>
      <c r="L5605" s="4" t="s">
        <v>12</v>
      </c>
      <c r="M5605" s="4" t="s">
        <v>13</v>
      </c>
      <c r="N5605" s="4" t="s">
        <v>13</v>
      </c>
      <c r="O5605" s="4" t="s">
        <v>12</v>
      </c>
      <c r="P5605" s="4" t="s">
        <v>12</v>
      </c>
      <c r="Q5605" s="4" t="s">
        <v>12</v>
      </c>
      <c r="R5605" s="4" t="s">
        <v>12</v>
      </c>
      <c r="S5605" s="4" t="s">
        <v>7</v>
      </c>
    </row>
    <row r="5606" spans="1:19">
      <c r="A5606" t="n">
        <v>51057</v>
      </c>
      <c r="B5606" s="26" t="n">
        <v>39</v>
      </c>
      <c r="C5606" s="7" t="n">
        <v>12</v>
      </c>
      <c r="D5606" s="7" t="n">
        <v>65533</v>
      </c>
      <c r="E5606" s="7" t="n">
        <v>211</v>
      </c>
      <c r="F5606" s="7" t="n">
        <v>0</v>
      </c>
      <c r="G5606" s="7" t="n">
        <v>82</v>
      </c>
      <c r="H5606" s="7" t="n">
        <v>3</v>
      </c>
      <c r="I5606" s="7" t="s">
        <v>183</v>
      </c>
      <c r="J5606" s="7" t="n">
        <v>0</v>
      </c>
      <c r="K5606" s="7" t="n">
        <v>0</v>
      </c>
      <c r="L5606" s="7" t="n">
        <v>0</v>
      </c>
      <c r="M5606" s="7" t="n">
        <v>0</v>
      </c>
      <c r="N5606" s="7" t="n">
        <v>0</v>
      </c>
      <c r="O5606" s="7" t="n">
        <v>0</v>
      </c>
      <c r="P5606" s="7" t="n">
        <v>1</v>
      </c>
      <c r="Q5606" s="7" t="n">
        <v>1</v>
      </c>
      <c r="R5606" s="7" t="n">
        <v>1</v>
      </c>
      <c r="S5606" s="7" t="n">
        <v>255</v>
      </c>
    </row>
    <row r="5607" spans="1:19">
      <c r="A5607" t="s">
        <v>4</v>
      </c>
      <c r="B5607" s="4" t="s">
        <v>5</v>
      </c>
      <c r="C5607" s="4" t="s">
        <v>7</v>
      </c>
      <c r="D5607" s="4" t="s">
        <v>11</v>
      </c>
      <c r="E5607" s="4" t="s">
        <v>12</v>
      </c>
      <c r="F5607" s="4" t="s">
        <v>11</v>
      </c>
      <c r="G5607" s="4" t="s">
        <v>13</v>
      </c>
      <c r="H5607" s="4" t="s">
        <v>13</v>
      </c>
      <c r="I5607" s="4" t="s">
        <v>11</v>
      </c>
      <c r="J5607" s="4" t="s">
        <v>11</v>
      </c>
      <c r="K5607" s="4" t="s">
        <v>13</v>
      </c>
      <c r="L5607" s="4" t="s">
        <v>13</v>
      </c>
      <c r="M5607" s="4" t="s">
        <v>13</v>
      </c>
      <c r="N5607" s="4" t="s">
        <v>13</v>
      </c>
      <c r="O5607" s="4" t="s">
        <v>8</v>
      </c>
    </row>
    <row r="5608" spans="1:19">
      <c r="A5608" t="n">
        <v>51118</v>
      </c>
      <c r="B5608" s="9" t="n">
        <v>50</v>
      </c>
      <c r="C5608" s="7" t="n">
        <v>0</v>
      </c>
      <c r="D5608" s="7" t="n">
        <v>4198</v>
      </c>
      <c r="E5608" s="7" t="n">
        <v>1</v>
      </c>
      <c r="F5608" s="7" t="n">
        <v>100</v>
      </c>
      <c r="G5608" s="7" t="n">
        <v>0</v>
      </c>
      <c r="H5608" s="7" t="n">
        <v>1082130432</v>
      </c>
      <c r="I5608" s="7" t="n">
        <v>0</v>
      </c>
      <c r="J5608" s="7" t="n">
        <v>65533</v>
      </c>
      <c r="K5608" s="7" t="n">
        <v>0</v>
      </c>
      <c r="L5608" s="7" t="n">
        <v>0</v>
      </c>
      <c r="M5608" s="7" t="n">
        <v>0</v>
      </c>
      <c r="N5608" s="7" t="n">
        <v>0</v>
      </c>
      <c r="O5608" s="7" t="s">
        <v>14</v>
      </c>
    </row>
    <row r="5609" spans="1:19">
      <c r="A5609" t="s">
        <v>4</v>
      </c>
      <c r="B5609" s="4" t="s">
        <v>5</v>
      </c>
      <c r="C5609" s="4" t="s">
        <v>7</v>
      </c>
      <c r="D5609" s="4" t="s">
        <v>11</v>
      </c>
      <c r="E5609" s="4" t="s">
        <v>12</v>
      </c>
      <c r="F5609" s="4" t="s">
        <v>11</v>
      </c>
      <c r="G5609" s="4" t="s">
        <v>13</v>
      </c>
      <c r="H5609" s="4" t="s">
        <v>13</v>
      </c>
      <c r="I5609" s="4" t="s">
        <v>11</v>
      </c>
      <c r="J5609" s="4" t="s">
        <v>11</v>
      </c>
      <c r="K5609" s="4" t="s">
        <v>13</v>
      </c>
      <c r="L5609" s="4" t="s">
        <v>13</v>
      </c>
      <c r="M5609" s="4" t="s">
        <v>13</v>
      </c>
      <c r="N5609" s="4" t="s">
        <v>13</v>
      </c>
      <c r="O5609" s="4" t="s">
        <v>8</v>
      </c>
    </row>
    <row r="5610" spans="1:19">
      <c r="A5610" t="n">
        <v>51157</v>
      </c>
      <c r="B5610" s="9" t="n">
        <v>50</v>
      </c>
      <c r="C5610" s="7" t="n">
        <v>0</v>
      </c>
      <c r="D5610" s="7" t="n">
        <v>4404</v>
      </c>
      <c r="E5610" s="7" t="n">
        <v>1</v>
      </c>
      <c r="F5610" s="7" t="n">
        <v>200</v>
      </c>
      <c r="G5610" s="7" t="n">
        <v>0</v>
      </c>
      <c r="H5610" s="7" t="n">
        <v>0</v>
      </c>
      <c r="I5610" s="7" t="n">
        <v>0</v>
      </c>
      <c r="J5610" s="7" t="n">
        <v>65533</v>
      </c>
      <c r="K5610" s="7" t="n">
        <v>0</v>
      </c>
      <c r="L5610" s="7" t="n">
        <v>0</v>
      </c>
      <c r="M5610" s="7" t="n">
        <v>0</v>
      </c>
      <c r="N5610" s="7" t="n">
        <v>0</v>
      </c>
      <c r="O5610" s="7" t="s">
        <v>14</v>
      </c>
    </row>
    <row r="5611" spans="1:19">
      <c r="A5611" t="s">
        <v>4</v>
      </c>
      <c r="B5611" s="4" t="s">
        <v>5</v>
      </c>
      <c r="C5611" s="4" t="s">
        <v>11</v>
      </c>
    </row>
    <row r="5612" spans="1:19">
      <c r="A5612" t="n">
        <v>51196</v>
      </c>
      <c r="B5612" s="25" t="n">
        <v>16</v>
      </c>
      <c r="C5612" s="7" t="n">
        <v>1000</v>
      </c>
    </row>
    <row r="5613" spans="1:19">
      <c r="A5613" t="s">
        <v>4</v>
      </c>
      <c r="B5613" s="4" t="s">
        <v>5</v>
      </c>
      <c r="C5613" s="4" t="s">
        <v>7</v>
      </c>
      <c r="D5613" s="4" t="s">
        <v>11</v>
      </c>
      <c r="E5613" s="4" t="s">
        <v>11</v>
      </c>
    </row>
    <row r="5614" spans="1:19">
      <c r="A5614" t="n">
        <v>51199</v>
      </c>
      <c r="B5614" s="9" t="n">
        <v>50</v>
      </c>
      <c r="C5614" s="7" t="n">
        <v>1</v>
      </c>
      <c r="D5614" s="7" t="n">
        <v>8200</v>
      </c>
      <c r="E5614" s="7" t="n">
        <v>1000</v>
      </c>
    </row>
    <row r="5615" spans="1:19">
      <c r="A5615" t="s">
        <v>4</v>
      </c>
      <c r="B5615" s="4" t="s">
        <v>5</v>
      </c>
      <c r="C5615" s="4" t="s">
        <v>7</v>
      </c>
      <c r="D5615" s="4" t="s">
        <v>11</v>
      </c>
      <c r="E5615" s="4" t="s">
        <v>11</v>
      </c>
    </row>
    <row r="5616" spans="1:19">
      <c r="A5616" t="n">
        <v>51205</v>
      </c>
      <c r="B5616" s="9" t="n">
        <v>50</v>
      </c>
      <c r="C5616" s="7" t="n">
        <v>1</v>
      </c>
      <c r="D5616" s="7" t="n">
        <v>5042</v>
      </c>
      <c r="E5616" s="7" t="n">
        <v>1000</v>
      </c>
    </row>
    <row r="5617" spans="1:19">
      <c r="A5617" t="s">
        <v>4</v>
      </c>
      <c r="B5617" s="4" t="s">
        <v>5</v>
      </c>
      <c r="C5617" s="4" t="s">
        <v>7</v>
      </c>
      <c r="D5617" s="4" t="s">
        <v>11</v>
      </c>
      <c r="E5617" s="4" t="s">
        <v>12</v>
      </c>
    </row>
    <row r="5618" spans="1:19">
      <c r="A5618" t="n">
        <v>51211</v>
      </c>
      <c r="B5618" s="18" t="n">
        <v>58</v>
      </c>
      <c r="C5618" s="7" t="n">
        <v>0</v>
      </c>
      <c r="D5618" s="7" t="n">
        <v>1000</v>
      </c>
      <c r="E5618" s="7" t="n">
        <v>1</v>
      </c>
    </row>
    <row r="5619" spans="1:19">
      <c r="A5619" t="s">
        <v>4</v>
      </c>
      <c r="B5619" s="4" t="s">
        <v>5</v>
      </c>
      <c r="C5619" s="4" t="s">
        <v>7</v>
      </c>
      <c r="D5619" s="4" t="s">
        <v>11</v>
      </c>
    </row>
    <row r="5620" spans="1:19">
      <c r="A5620" t="n">
        <v>51219</v>
      </c>
      <c r="B5620" s="18" t="n">
        <v>58</v>
      </c>
      <c r="C5620" s="7" t="n">
        <v>255</v>
      </c>
      <c r="D5620" s="7" t="n">
        <v>0</v>
      </c>
    </row>
    <row r="5621" spans="1:19">
      <c r="A5621" t="s">
        <v>4</v>
      </c>
      <c r="B5621" s="4" t="s">
        <v>5</v>
      </c>
      <c r="C5621" s="4" t="s">
        <v>7</v>
      </c>
      <c r="D5621" s="4" t="s">
        <v>11</v>
      </c>
      <c r="E5621" s="4" t="s">
        <v>7</v>
      </c>
    </row>
    <row r="5622" spans="1:19">
      <c r="A5622" t="n">
        <v>51223</v>
      </c>
      <c r="B5622" s="26" t="n">
        <v>39</v>
      </c>
      <c r="C5622" s="7" t="n">
        <v>11</v>
      </c>
      <c r="D5622" s="7" t="n">
        <v>65533</v>
      </c>
      <c r="E5622" s="7" t="n">
        <v>202</v>
      </c>
    </row>
    <row r="5623" spans="1:19">
      <c r="A5623" t="s">
        <v>4</v>
      </c>
      <c r="B5623" s="4" t="s">
        <v>5</v>
      </c>
      <c r="C5623" s="4" t="s">
        <v>7</v>
      </c>
      <c r="D5623" s="4" t="s">
        <v>11</v>
      </c>
      <c r="E5623" s="4" t="s">
        <v>7</v>
      </c>
    </row>
    <row r="5624" spans="1:19">
      <c r="A5624" t="n">
        <v>51228</v>
      </c>
      <c r="B5624" s="26" t="n">
        <v>39</v>
      </c>
      <c r="C5624" s="7" t="n">
        <v>11</v>
      </c>
      <c r="D5624" s="7" t="n">
        <v>65533</v>
      </c>
      <c r="E5624" s="7" t="n">
        <v>203</v>
      </c>
    </row>
    <row r="5625" spans="1:19">
      <c r="A5625" t="s">
        <v>4</v>
      </c>
      <c r="B5625" s="4" t="s">
        <v>5</v>
      </c>
      <c r="C5625" s="4" t="s">
        <v>7</v>
      </c>
      <c r="D5625" s="4" t="s">
        <v>11</v>
      </c>
      <c r="E5625" s="4" t="s">
        <v>7</v>
      </c>
    </row>
    <row r="5626" spans="1:19">
      <c r="A5626" t="n">
        <v>51233</v>
      </c>
      <c r="B5626" s="26" t="n">
        <v>39</v>
      </c>
      <c r="C5626" s="7" t="n">
        <v>11</v>
      </c>
      <c r="D5626" s="7" t="n">
        <v>65533</v>
      </c>
      <c r="E5626" s="7" t="n">
        <v>204</v>
      </c>
    </row>
    <row r="5627" spans="1:19">
      <c r="A5627" t="s">
        <v>4</v>
      </c>
      <c r="B5627" s="4" t="s">
        <v>5</v>
      </c>
      <c r="C5627" s="4" t="s">
        <v>7</v>
      </c>
      <c r="D5627" s="4" t="s">
        <v>11</v>
      </c>
      <c r="E5627" s="4" t="s">
        <v>7</v>
      </c>
    </row>
    <row r="5628" spans="1:19">
      <c r="A5628" t="n">
        <v>51238</v>
      </c>
      <c r="B5628" s="26" t="n">
        <v>39</v>
      </c>
      <c r="C5628" s="7" t="n">
        <v>11</v>
      </c>
      <c r="D5628" s="7" t="n">
        <v>65533</v>
      </c>
      <c r="E5628" s="7" t="n">
        <v>205</v>
      </c>
    </row>
    <row r="5629" spans="1:19">
      <c r="A5629" t="s">
        <v>4</v>
      </c>
      <c r="B5629" s="4" t="s">
        <v>5</v>
      </c>
      <c r="C5629" s="4" t="s">
        <v>7</v>
      </c>
      <c r="D5629" s="4" t="s">
        <v>11</v>
      </c>
      <c r="E5629" s="4" t="s">
        <v>7</v>
      </c>
    </row>
    <row r="5630" spans="1:19">
      <c r="A5630" t="n">
        <v>51243</v>
      </c>
      <c r="B5630" s="26" t="n">
        <v>39</v>
      </c>
      <c r="C5630" s="7" t="n">
        <v>11</v>
      </c>
      <c r="D5630" s="7" t="n">
        <v>65533</v>
      </c>
      <c r="E5630" s="7" t="n">
        <v>207</v>
      </c>
    </row>
    <row r="5631" spans="1:19">
      <c r="A5631" t="s">
        <v>4</v>
      </c>
      <c r="B5631" s="4" t="s">
        <v>5</v>
      </c>
      <c r="C5631" s="4" t="s">
        <v>7</v>
      </c>
      <c r="D5631" s="4" t="s">
        <v>11</v>
      </c>
      <c r="E5631" s="4" t="s">
        <v>7</v>
      </c>
    </row>
    <row r="5632" spans="1:19">
      <c r="A5632" t="n">
        <v>51248</v>
      </c>
      <c r="B5632" s="26" t="n">
        <v>39</v>
      </c>
      <c r="C5632" s="7" t="n">
        <v>11</v>
      </c>
      <c r="D5632" s="7" t="n">
        <v>65533</v>
      </c>
      <c r="E5632" s="7" t="n">
        <v>208</v>
      </c>
    </row>
    <row r="5633" spans="1:5">
      <c r="A5633" t="s">
        <v>4</v>
      </c>
      <c r="B5633" s="4" t="s">
        <v>5</v>
      </c>
      <c r="C5633" s="4" t="s">
        <v>7</v>
      </c>
      <c r="D5633" s="4" t="s">
        <v>11</v>
      </c>
      <c r="E5633" s="4" t="s">
        <v>7</v>
      </c>
    </row>
    <row r="5634" spans="1:5">
      <c r="A5634" t="n">
        <v>51253</v>
      </c>
      <c r="B5634" s="26" t="n">
        <v>39</v>
      </c>
      <c r="C5634" s="7" t="n">
        <v>11</v>
      </c>
      <c r="D5634" s="7" t="n">
        <v>65533</v>
      </c>
      <c r="E5634" s="7" t="n">
        <v>209</v>
      </c>
    </row>
    <row r="5635" spans="1:5">
      <c r="A5635" t="s">
        <v>4</v>
      </c>
      <c r="B5635" s="4" t="s">
        <v>5</v>
      </c>
      <c r="C5635" s="4" t="s">
        <v>7</v>
      </c>
      <c r="D5635" s="4" t="s">
        <v>11</v>
      </c>
      <c r="E5635" s="4" t="s">
        <v>7</v>
      </c>
    </row>
    <row r="5636" spans="1:5">
      <c r="A5636" t="n">
        <v>51258</v>
      </c>
      <c r="B5636" s="26" t="n">
        <v>39</v>
      </c>
      <c r="C5636" s="7" t="n">
        <v>11</v>
      </c>
      <c r="D5636" s="7" t="n">
        <v>65533</v>
      </c>
      <c r="E5636" s="7" t="n">
        <v>210</v>
      </c>
    </row>
    <row r="5637" spans="1:5">
      <c r="A5637" t="s">
        <v>4</v>
      </c>
      <c r="B5637" s="4" t="s">
        <v>5</v>
      </c>
      <c r="C5637" s="4" t="s">
        <v>7</v>
      </c>
      <c r="D5637" s="4" t="s">
        <v>11</v>
      </c>
      <c r="E5637" s="4" t="s">
        <v>7</v>
      </c>
    </row>
    <row r="5638" spans="1:5">
      <c r="A5638" t="n">
        <v>51263</v>
      </c>
      <c r="B5638" s="26" t="n">
        <v>39</v>
      </c>
      <c r="C5638" s="7" t="n">
        <v>11</v>
      </c>
      <c r="D5638" s="7" t="n">
        <v>65533</v>
      </c>
      <c r="E5638" s="7" t="n">
        <v>211</v>
      </c>
    </row>
    <row r="5639" spans="1:5">
      <c r="A5639" t="s">
        <v>4</v>
      </c>
      <c r="B5639" s="4" t="s">
        <v>5</v>
      </c>
      <c r="C5639" s="4" t="s">
        <v>11</v>
      </c>
      <c r="D5639" s="4" t="s">
        <v>7</v>
      </c>
      <c r="E5639" s="4" t="s">
        <v>7</v>
      </c>
      <c r="F5639" s="4" t="s">
        <v>8</v>
      </c>
    </row>
    <row r="5640" spans="1:5">
      <c r="A5640" t="n">
        <v>51268</v>
      </c>
      <c r="B5640" s="19" t="n">
        <v>47</v>
      </c>
      <c r="C5640" s="7" t="n">
        <v>30</v>
      </c>
      <c r="D5640" s="7" t="n">
        <v>0</v>
      </c>
      <c r="E5640" s="7" t="n">
        <v>0</v>
      </c>
      <c r="F5640" s="7" t="s">
        <v>287</v>
      </c>
    </row>
    <row r="5641" spans="1:5">
      <c r="A5641" t="s">
        <v>4</v>
      </c>
      <c r="B5641" s="4" t="s">
        <v>5</v>
      </c>
      <c r="C5641" s="4" t="s">
        <v>11</v>
      </c>
      <c r="D5641" s="4" t="s">
        <v>7</v>
      </c>
      <c r="E5641" s="4" t="s">
        <v>7</v>
      </c>
      <c r="F5641" s="4" t="s">
        <v>8</v>
      </c>
    </row>
    <row r="5642" spans="1:5">
      <c r="A5642" t="n">
        <v>51290</v>
      </c>
      <c r="B5642" s="19" t="n">
        <v>47</v>
      </c>
      <c r="C5642" s="7" t="n">
        <v>95</v>
      </c>
      <c r="D5642" s="7" t="n">
        <v>0</v>
      </c>
      <c r="E5642" s="7" t="n">
        <v>0</v>
      </c>
      <c r="F5642" s="7" t="s">
        <v>287</v>
      </c>
    </row>
    <row r="5643" spans="1:5">
      <c r="A5643" t="s">
        <v>4</v>
      </c>
      <c r="B5643" s="4" t="s">
        <v>5</v>
      </c>
      <c r="C5643" s="4" t="s">
        <v>11</v>
      </c>
      <c r="D5643" s="4" t="s">
        <v>7</v>
      </c>
      <c r="E5643" s="4" t="s">
        <v>7</v>
      </c>
      <c r="F5643" s="4" t="s">
        <v>8</v>
      </c>
    </row>
    <row r="5644" spans="1:5">
      <c r="A5644" t="n">
        <v>51312</v>
      </c>
      <c r="B5644" s="19" t="n">
        <v>47</v>
      </c>
      <c r="C5644" s="7" t="n">
        <v>118</v>
      </c>
      <c r="D5644" s="7" t="n">
        <v>0</v>
      </c>
      <c r="E5644" s="7" t="n">
        <v>0</v>
      </c>
      <c r="F5644" s="7" t="s">
        <v>287</v>
      </c>
    </row>
    <row r="5645" spans="1:5">
      <c r="A5645" t="s">
        <v>4</v>
      </c>
      <c r="B5645" s="4" t="s">
        <v>5</v>
      </c>
      <c r="C5645" s="4" t="s">
        <v>11</v>
      </c>
      <c r="D5645" s="4" t="s">
        <v>7</v>
      </c>
      <c r="E5645" s="4" t="s">
        <v>7</v>
      </c>
      <c r="F5645" s="4" t="s">
        <v>8</v>
      </c>
    </row>
    <row r="5646" spans="1:5">
      <c r="A5646" t="n">
        <v>51334</v>
      </c>
      <c r="B5646" s="19" t="n">
        <v>47</v>
      </c>
      <c r="C5646" s="7" t="n">
        <v>100</v>
      </c>
      <c r="D5646" s="7" t="n">
        <v>0</v>
      </c>
      <c r="E5646" s="7" t="n">
        <v>0</v>
      </c>
      <c r="F5646" s="7" t="s">
        <v>287</v>
      </c>
    </row>
    <row r="5647" spans="1:5">
      <c r="A5647" t="s">
        <v>4</v>
      </c>
      <c r="B5647" s="4" t="s">
        <v>5</v>
      </c>
      <c r="C5647" s="4" t="s">
        <v>11</v>
      </c>
      <c r="D5647" s="4" t="s">
        <v>7</v>
      </c>
      <c r="E5647" s="4" t="s">
        <v>7</v>
      </c>
      <c r="F5647" s="4" t="s">
        <v>8</v>
      </c>
    </row>
    <row r="5648" spans="1:5">
      <c r="A5648" t="n">
        <v>51356</v>
      </c>
      <c r="B5648" s="19" t="n">
        <v>47</v>
      </c>
      <c r="C5648" s="7" t="n">
        <v>110</v>
      </c>
      <c r="D5648" s="7" t="n">
        <v>0</v>
      </c>
      <c r="E5648" s="7" t="n">
        <v>0</v>
      </c>
      <c r="F5648" s="7" t="s">
        <v>287</v>
      </c>
    </row>
    <row r="5649" spans="1:6">
      <c r="A5649" t="s">
        <v>4</v>
      </c>
      <c r="B5649" s="4" t="s">
        <v>5</v>
      </c>
      <c r="C5649" s="4" t="s">
        <v>11</v>
      </c>
      <c r="D5649" s="4" t="s">
        <v>7</v>
      </c>
      <c r="E5649" s="4" t="s">
        <v>7</v>
      </c>
      <c r="F5649" s="4" t="s">
        <v>8</v>
      </c>
    </row>
    <row r="5650" spans="1:6">
      <c r="A5650" t="n">
        <v>51378</v>
      </c>
      <c r="B5650" s="19" t="n">
        <v>47</v>
      </c>
      <c r="C5650" s="7" t="n">
        <v>119</v>
      </c>
      <c r="D5650" s="7" t="n">
        <v>0</v>
      </c>
      <c r="E5650" s="7" t="n">
        <v>0</v>
      </c>
      <c r="F5650" s="7" t="s">
        <v>287</v>
      </c>
    </row>
    <row r="5651" spans="1:6">
      <c r="A5651" t="s">
        <v>4</v>
      </c>
      <c r="B5651" s="4" t="s">
        <v>5</v>
      </c>
      <c r="C5651" s="4" t="s">
        <v>11</v>
      </c>
      <c r="D5651" s="4" t="s">
        <v>7</v>
      </c>
      <c r="E5651" s="4" t="s">
        <v>7</v>
      </c>
      <c r="F5651" s="4" t="s">
        <v>8</v>
      </c>
    </row>
    <row r="5652" spans="1:6">
      <c r="A5652" t="n">
        <v>51400</v>
      </c>
      <c r="B5652" s="19" t="n">
        <v>47</v>
      </c>
      <c r="C5652" s="7" t="n">
        <v>120</v>
      </c>
      <c r="D5652" s="7" t="n">
        <v>0</v>
      </c>
      <c r="E5652" s="7" t="n">
        <v>0</v>
      </c>
      <c r="F5652" s="7" t="s">
        <v>287</v>
      </c>
    </row>
    <row r="5653" spans="1:6">
      <c r="A5653" t="s">
        <v>4</v>
      </c>
      <c r="B5653" s="4" t="s">
        <v>5</v>
      </c>
      <c r="C5653" s="4" t="s">
        <v>11</v>
      </c>
      <c r="D5653" s="4" t="s">
        <v>7</v>
      </c>
      <c r="E5653" s="4" t="s">
        <v>7</v>
      </c>
      <c r="F5653" s="4" t="s">
        <v>8</v>
      </c>
    </row>
    <row r="5654" spans="1:6">
      <c r="A5654" t="n">
        <v>51422</v>
      </c>
      <c r="B5654" s="19" t="n">
        <v>47</v>
      </c>
      <c r="C5654" s="7" t="n">
        <v>92</v>
      </c>
      <c r="D5654" s="7" t="n">
        <v>0</v>
      </c>
      <c r="E5654" s="7" t="n">
        <v>0</v>
      </c>
      <c r="F5654" s="7" t="s">
        <v>287</v>
      </c>
    </row>
    <row r="5655" spans="1:6">
      <c r="A5655" t="s">
        <v>4</v>
      </c>
      <c r="B5655" s="4" t="s">
        <v>5</v>
      </c>
      <c r="C5655" s="4" t="s">
        <v>11</v>
      </c>
      <c r="D5655" s="4" t="s">
        <v>7</v>
      </c>
      <c r="E5655" s="4" t="s">
        <v>7</v>
      </c>
      <c r="F5655" s="4" t="s">
        <v>8</v>
      </c>
    </row>
    <row r="5656" spans="1:6">
      <c r="A5656" t="n">
        <v>51444</v>
      </c>
      <c r="B5656" s="19" t="n">
        <v>47</v>
      </c>
      <c r="C5656" s="7" t="n">
        <v>101</v>
      </c>
      <c r="D5656" s="7" t="n">
        <v>0</v>
      </c>
      <c r="E5656" s="7" t="n">
        <v>0</v>
      </c>
      <c r="F5656" s="7" t="s">
        <v>287</v>
      </c>
    </row>
    <row r="5657" spans="1:6">
      <c r="A5657" t="s">
        <v>4</v>
      </c>
      <c r="B5657" s="4" t="s">
        <v>5</v>
      </c>
      <c r="C5657" s="4" t="s">
        <v>7</v>
      </c>
      <c r="D5657" s="4" t="s">
        <v>11</v>
      </c>
      <c r="E5657" s="4" t="s">
        <v>7</v>
      </c>
    </row>
    <row r="5658" spans="1:6">
      <c r="A5658" t="n">
        <v>51466</v>
      </c>
      <c r="B5658" s="32" t="n">
        <v>36</v>
      </c>
      <c r="C5658" s="7" t="n">
        <v>9</v>
      </c>
      <c r="D5658" s="7" t="n">
        <v>7006</v>
      </c>
      <c r="E5658" s="7" t="n">
        <v>0</v>
      </c>
    </row>
    <row r="5659" spans="1:6">
      <c r="A5659" t="s">
        <v>4</v>
      </c>
      <c r="B5659" s="4" t="s">
        <v>5</v>
      </c>
      <c r="C5659" s="4" t="s">
        <v>7</v>
      </c>
      <c r="D5659" s="4" t="s">
        <v>11</v>
      </c>
      <c r="E5659" s="4" t="s">
        <v>7</v>
      </c>
    </row>
    <row r="5660" spans="1:6">
      <c r="A5660" t="n">
        <v>51471</v>
      </c>
      <c r="B5660" s="32" t="n">
        <v>36</v>
      </c>
      <c r="C5660" s="7" t="n">
        <v>9</v>
      </c>
      <c r="D5660" s="7" t="n">
        <v>82</v>
      </c>
      <c r="E5660" s="7" t="n">
        <v>0</v>
      </c>
    </row>
    <row r="5661" spans="1:6">
      <c r="A5661" t="s">
        <v>4</v>
      </c>
      <c r="B5661" s="4" t="s">
        <v>5</v>
      </c>
      <c r="C5661" s="4" t="s">
        <v>7</v>
      </c>
      <c r="D5661" s="4" t="s">
        <v>11</v>
      </c>
      <c r="E5661" s="4" t="s">
        <v>7</v>
      </c>
    </row>
    <row r="5662" spans="1:6">
      <c r="A5662" t="n">
        <v>51476</v>
      </c>
      <c r="B5662" s="32" t="n">
        <v>36</v>
      </c>
      <c r="C5662" s="7" t="n">
        <v>9</v>
      </c>
      <c r="D5662" s="7" t="n">
        <v>30</v>
      </c>
      <c r="E5662" s="7" t="n">
        <v>0</v>
      </c>
    </row>
    <row r="5663" spans="1:6">
      <c r="A5663" t="s">
        <v>4</v>
      </c>
      <c r="B5663" s="4" t="s">
        <v>5</v>
      </c>
      <c r="C5663" s="4" t="s">
        <v>7</v>
      </c>
      <c r="D5663" s="4" t="s">
        <v>11</v>
      </c>
      <c r="E5663" s="4" t="s">
        <v>7</v>
      </c>
    </row>
    <row r="5664" spans="1:6">
      <c r="A5664" t="n">
        <v>51481</v>
      </c>
      <c r="B5664" s="32" t="n">
        <v>36</v>
      </c>
      <c r="C5664" s="7" t="n">
        <v>9</v>
      </c>
      <c r="D5664" s="7" t="n">
        <v>89</v>
      </c>
      <c r="E5664" s="7" t="n">
        <v>0</v>
      </c>
    </row>
    <row r="5665" spans="1:6">
      <c r="A5665" t="s">
        <v>4</v>
      </c>
      <c r="B5665" s="4" t="s">
        <v>5</v>
      </c>
      <c r="C5665" s="4" t="s">
        <v>7</v>
      </c>
      <c r="D5665" s="4" t="s">
        <v>11</v>
      </c>
      <c r="E5665" s="4" t="s">
        <v>7</v>
      </c>
    </row>
    <row r="5666" spans="1:6">
      <c r="A5666" t="n">
        <v>51486</v>
      </c>
      <c r="B5666" s="32" t="n">
        <v>36</v>
      </c>
      <c r="C5666" s="7" t="n">
        <v>9</v>
      </c>
      <c r="D5666" s="7" t="n">
        <v>118</v>
      </c>
      <c r="E5666" s="7" t="n">
        <v>0</v>
      </c>
    </row>
    <row r="5667" spans="1:6">
      <c r="A5667" t="s">
        <v>4</v>
      </c>
      <c r="B5667" s="4" t="s">
        <v>5</v>
      </c>
      <c r="C5667" s="4" t="s">
        <v>7</v>
      </c>
      <c r="D5667" s="4" t="s">
        <v>11</v>
      </c>
      <c r="E5667" s="4" t="s">
        <v>7</v>
      </c>
    </row>
    <row r="5668" spans="1:6">
      <c r="A5668" t="n">
        <v>51491</v>
      </c>
      <c r="B5668" s="32" t="n">
        <v>36</v>
      </c>
      <c r="C5668" s="7" t="n">
        <v>9</v>
      </c>
      <c r="D5668" s="7" t="n">
        <v>95</v>
      </c>
      <c r="E5668" s="7" t="n">
        <v>0</v>
      </c>
    </row>
    <row r="5669" spans="1:6">
      <c r="A5669" t="s">
        <v>4</v>
      </c>
      <c r="B5669" s="4" t="s">
        <v>5</v>
      </c>
      <c r="C5669" s="4" t="s">
        <v>7</v>
      </c>
      <c r="D5669" s="4" t="s">
        <v>11</v>
      </c>
      <c r="E5669" s="4" t="s">
        <v>7</v>
      </c>
    </row>
    <row r="5670" spans="1:6">
      <c r="A5670" t="n">
        <v>51496</v>
      </c>
      <c r="B5670" s="32" t="n">
        <v>36</v>
      </c>
      <c r="C5670" s="7" t="n">
        <v>9</v>
      </c>
      <c r="D5670" s="7" t="n">
        <v>100</v>
      </c>
      <c r="E5670" s="7" t="n">
        <v>0</v>
      </c>
    </row>
    <row r="5671" spans="1:6">
      <c r="A5671" t="s">
        <v>4</v>
      </c>
      <c r="B5671" s="4" t="s">
        <v>5</v>
      </c>
      <c r="C5671" s="4" t="s">
        <v>7</v>
      </c>
      <c r="D5671" s="4" t="s">
        <v>11</v>
      </c>
      <c r="E5671" s="4" t="s">
        <v>7</v>
      </c>
    </row>
    <row r="5672" spans="1:6">
      <c r="A5672" t="n">
        <v>51501</v>
      </c>
      <c r="B5672" s="32" t="n">
        <v>36</v>
      </c>
      <c r="C5672" s="7" t="n">
        <v>9</v>
      </c>
      <c r="D5672" s="7" t="n">
        <v>88</v>
      </c>
      <c r="E5672" s="7" t="n">
        <v>0</v>
      </c>
    </row>
    <row r="5673" spans="1:6">
      <c r="A5673" t="s">
        <v>4</v>
      </c>
      <c r="B5673" s="4" t="s">
        <v>5</v>
      </c>
      <c r="C5673" s="4" t="s">
        <v>7</v>
      </c>
      <c r="D5673" s="4" t="s">
        <v>11</v>
      </c>
      <c r="E5673" s="4" t="s">
        <v>7</v>
      </c>
    </row>
    <row r="5674" spans="1:6">
      <c r="A5674" t="n">
        <v>51506</v>
      </c>
      <c r="B5674" s="32" t="n">
        <v>36</v>
      </c>
      <c r="C5674" s="7" t="n">
        <v>9</v>
      </c>
      <c r="D5674" s="7" t="n">
        <v>101</v>
      </c>
      <c r="E5674" s="7" t="n">
        <v>0</v>
      </c>
    </row>
    <row r="5675" spans="1:6">
      <c r="A5675" t="s">
        <v>4</v>
      </c>
      <c r="B5675" s="4" t="s">
        <v>5</v>
      </c>
      <c r="C5675" s="4" t="s">
        <v>7</v>
      </c>
      <c r="D5675" s="4" t="s">
        <v>11</v>
      </c>
      <c r="E5675" s="4" t="s">
        <v>7</v>
      </c>
    </row>
    <row r="5676" spans="1:6">
      <c r="A5676" t="n">
        <v>51511</v>
      </c>
      <c r="B5676" s="32" t="n">
        <v>36</v>
      </c>
      <c r="C5676" s="7" t="n">
        <v>9</v>
      </c>
      <c r="D5676" s="7" t="n">
        <v>110</v>
      </c>
      <c r="E5676" s="7" t="n">
        <v>0</v>
      </c>
    </row>
    <row r="5677" spans="1:6">
      <c r="A5677" t="s">
        <v>4</v>
      </c>
      <c r="B5677" s="4" t="s">
        <v>5</v>
      </c>
      <c r="C5677" s="4" t="s">
        <v>7</v>
      </c>
      <c r="D5677" s="4" t="s">
        <v>11</v>
      </c>
      <c r="E5677" s="4" t="s">
        <v>7</v>
      </c>
    </row>
    <row r="5678" spans="1:6">
      <c r="A5678" t="n">
        <v>51516</v>
      </c>
      <c r="B5678" s="32" t="n">
        <v>36</v>
      </c>
      <c r="C5678" s="7" t="n">
        <v>9</v>
      </c>
      <c r="D5678" s="7" t="n">
        <v>119</v>
      </c>
      <c r="E5678" s="7" t="n">
        <v>0</v>
      </c>
    </row>
    <row r="5679" spans="1:6">
      <c r="A5679" t="s">
        <v>4</v>
      </c>
      <c r="B5679" s="4" t="s">
        <v>5</v>
      </c>
      <c r="C5679" s="4" t="s">
        <v>7</v>
      </c>
      <c r="D5679" s="4" t="s">
        <v>11</v>
      </c>
      <c r="E5679" s="4" t="s">
        <v>7</v>
      </c>
    </row>
    <row r="5680" spans="1:6">
      <c r="A5680" t="n">
        <v>51521</v>
      </c>
      <c r="B5680" s="32" t="n">
        <v>36</v>
      </c>
      <c r="C5680" s="7" t="n">
        <v>9</v>
      </c>
      <c r="D5680" s="7" t="n">
        <v>120</v>
      </c>
      <c r="E5680" s="7" t="n">
        <v>0</v>
      </c>
    </row>
    <row r="5681" spans="1:5">
      <c r="A5681" t="s">
        <v>4</v>
      </c>
      <c r="B5681" s="4" t="s">
        <v>5</v>
      </c>
      <c r="C5681" s="4" t="s">
        <v>7</v>
      </c>
      <c r="D5681" s="4" t="s">
        <v>11</v>
      </c>
      <c r="E5681" s="4" t="s">
        <v>7</v>
      </c>
    </row>
    <row r="5682" spans="1:5">
      <c r="A5682" t="n">
        <v>51526</v>
      </c>
      <c r="B5682" s="32" t="n">
        <v>36</v>
      </c>
      <c r="C5682" s="7" t="n">
        <v>9</v>
      </c>
      <c r="D5682" s="7" t="n">
        <v>92</v>
      </c>
      <c r="E5682" s="7" t="n">
        <v>0</v>
      </c>
    </row>
    <row r="5683" spans="1:5">
      <c r="A5683" t="s">
        <v>4</v>
      </c>
      <c r="B5683" s="4" t="s">
        <v>5</v>
      </c>
      <c r="C5683" s="4" t="s">
        <v>7</v>
      </c>
      <c r="D5683" s="4" t="s">
        <v>11</v>
      </c>
      <c r="E5683" s="4" t="s">
        <v>7</v>
      </c>
    </row>
    <row r="5684" spans="1:5">
      <c r="A5684" t="n">
        <v>51531</v>
      </c>
      <c r="B5684" s="32" t="n">
        <v>36</v>
      </c>
      <c r="C5684" s="7" t="n">
        <v>9</v>
      </c>
      <c r="D5684" s="7" t="n">
        <v>86</v>
      </c>
      <c r="E5684" s="7" t="n">
        <v>0</v>
      </c>
    </row>
    <row r="5685" spans="1:5">
      <c r="A5685" t="s">
        <v>4</v>
      </c>
      <c r="B5685" s="4" t="s">
        <v>5</v>
      </c>
      <c r="C5685" s="4" t="s">
        <v>7</v>
      </c>
      <c r="D5685" s="4" t="s">
        <v>11</v>
      </c>
      <c r="E5685" s="4" t="s">
        <v>7</v>
      </c>
    </row>
    <row r="5686" spans="1:5">
      <c r="A5686" t="n">
        <v>51536</v>
      </c>
      <c r="B5686" s="32" t="n">
        <v>36</v>
      </c>
      <c r="C5686" s="7" t="n">
        <v>9</v>
      </c>
      <c r="D5686" s="7" t="n">
        <v>83</v>
      </c>
      <c r="E5686" s="7" t="n">
        <v>0</v>
      </c>
    </row>
    <row r="5687" spans="1:5">
      <c r="A5687" t="s">
        <v>4</v>
      </c>
      <c r="B5687" s="4" t="s">
        <v>5</v>
      </c>
      <c r="C5687" s="4" t="s">
        <v>7</v>
      </c>
      <c r="D5687" s="4" t="s">
        <v>11</v>
      </c>
      <c r="E5687" s="4" t="s">
        <v>7</v>
      </c>
    </row>
    <row r="5688" spans="1:5">
      <c r="A5688" t="n">
        <v>51541</v>
      </c>
      <c r="B5688" s="32" t="n">
        <v>36</v>
      </c>
      <c r="C5688" s="7" t="n">
        <v>9</v>
      </c>
      <c r="D5688" s="7" t="n">
        <v>1660</v>
      </c>
      <c r="E5688" s="7" t="n">
        <v>0</v>
      </c>
    </row>
    <row r="5689" spans="1:5">
      <c r="A5689" t="s">
        <v>4</v>
      </c>
      <c r="B5689" s="4" t="s">
        <v>5</v>
      </c>
      <c r="C5689" s="4" t="s">
        <v>7</v>
      </c>
      <c r="D5689" s="4" t="s">
        <v>11</v>
      </c>
      <c r="E5689" s="4" t="s">
        <v>7</v>
      </c>
    </row>
    <row r="5690" spans="1:5">
      <c r="A5690" t="n">
        <v>51546</v>
      </c>
      <c r="B5690" s="32" t="n">
        <v>36</v>
      </c>
      <c r="C5690" s="7" t="n">
        <v>9</v>
      </c>
      <c r="D5690" s="7" t="n">
        <v>1661</v>
      </c>
      <c r="E5690" s="7" t="n">
        <v>0</v>
      </c>
    </row>
    <row r="5691" spans="1:5">
      <c r="A5691" t="s">
        <v>4</v>
      </c>
      <c r="B5691" s="4" t="s">
        <v>5</v>
      </c>
      <c r="C5691" s="4" t="s">
        <v>7</v>
      </c>
      <c r="D5691" s="4" t="s">
        <v>11</v>
      </c>
      <c r="E5691" s="4" t="s">
        <v>7</v>
      </c>
    </row>
    <row r="5692" spans="1:5">
      <c r="A5692" t="n">
        <v>51551</v>
      </c>
      <c r="B5692" s="32" t="n">
        <v>36</v>
      </c>
      <c r="C5692" s="7" t="n">
        <v>9</v>
      </c>
      <c r="D5692" s="7" t="n">
        <v>1662</v>
      </c>
      <c r="E5692" s="7" t="n">
        <v>0</v>
      </c>
    </row>
    <row r="5693" spans="1:5">
      <c r="A5693" t="s">
        <v>4</v>
      </c>
      <c r="B5693" s="4" t="s">
        <v>5</v>
      </c>
      <c r="C5693" s="4" t="s">
        <v>7</v>
      </c>
      <c r="D5693" s="4" t="s">
        <v>11</v>
      </c>
      <c r="E5693" s="4" t="s">
        <v>7</v>
      </c>
    </row>
    <row r="5694" spans="1:5">
      <c r="A5694" t="n">
        <v>51556</v>
      </c>
      <c r="B5694" s="32" t="n">
        <v>36</v>
      </c>
      <c r="C5694" s="7" t="n">
        <v>9</v>
      </c>
      <c r="D5694" s="7" t="n">
        <v>1663</v>
      </c>
      <c r="E5694" s="7" t="n">
        <v>0</v>
      </c>
    </row>
    <row r="5695" spans="1:5">
      <c r="A5695" t="s">
        <v>4</v>
      </c>
      <c r="B5695" s="4" t="s">
        <v>5</v>
      </c>
      <c r="C5695" s="4" t="s">
        <v>7</v>
      </c>
      <c r="D5695" s="4" t="s">
        <v>11</v>
      </c>
      <c r="E5695" s="4" t="s">
        <v>7</v>
      </c>
    </row>
    <row r="5696" spans="1:5">
      <c r="A5696" t="n">
        <v>51561</v>
      </c>
      <c r="B5696" s="32" t="n">
        <v>36</v>
      </c>
      <c r="C5696" s="7" t="n">
        <v>9</v>
      </c>
      <c r="D5696" s="7" t="n">
        <v>1664</v>
      </c>
      <c r="E5696" s="7" t="n">
        <v>0</v>
      </c>
    </row>
    <row r="5697" spans="1:5">
      <c r="A5697" t="s">
        <v>4</v>
      </c>
      <c r="B5697" s="4" t="s">
        <v>5</v>
      </c>
      <c r="C5697" s="4" t="s">
        <v>7</v>
      </c>
      <c r="D5697" s="4" t="s">
        <v>11</v>
      </c>
      <c r="E5697" s="4" t="s">
        <v>7</v>
      </c>
    </row>
    <row r="5698" spans="1:5">
      <c r="A5698" t="n">
        <v>51566</v>
      </c>
      <c r="B5698" s="32" t="n">
        <v>36</v>
      </c>
      <c r="C5698" s="7" t="n">
        <v>9</v>
      </c>
      <c r="D5698" s="7" t="n">
        <v>1665</v>
      </c>
      <c r="E5698" s="7" t="n">
        <v>0</v>
      </c>
    </row>
    <row r="5699" spans="1:5">
      <c r="A5699" t="s">
        <v>4</v>
      </c>
      <c r="B5699" s="4" t="s">
        <v>5</v>
      </c>
      <c r="C5699" s="4" t="s">
        <v>13</v>
      </c>
    </row>
    <row r="5700" spans="1:5">
      <c r="A5700" t="n">
        <v>51571</v>
      </c>
      <c r="B5700" s="55" t="n">
        <v>15</v>
      </c>
      <c r="C5700" s="7" t="n">
        <v>2097152</v>
      </c>
    </row>
    <row r="5701" spans="1:5">
      <c r="A5701" t="s">
        <v>4</v>
      </c>
      <c r="B5701" s="4" t="s">
        <v>5</v>
      </c>
      <c r="C5701" s="4" t="s">
        <v>11</v>
      </c>
      <c r="D5701" s="4" t="s">
        <v>12</v>
      </c>
      <c r="E5701" s="4" t="s">
        <v>12</v>
      </c>
      <c r="F5701" s="4" t="s">
        <v>12</v>
      </c>
      <c r="G5701" s="4" t="s">
        <v>12</v>
      </c>
    </row>
    <row r="5702" spans="1:5">
      <c r="A5702" t="n">
        <v>51576</v>
      </c>
      <c r="B5702" s="37" t="n">
        <v>46</v>
      </c>
      <c r="C5702" s="7" t="n">
        <v>61456</v>
      </c>
      <c r="D5702" s="7" t="n">
        <v>0</v>
      </c>
      <c r="E5702" s="7" t="n">
        <v>0</v>
      </c>
      <c r="F5702" s="7" t="n">
        <v>67.0599975585938</v>
      </c>
      <c r="G5702" s="7" t="n">
        <v>180</v>
      </c>
    </row>
    <row r="5703" spans="1:5">
      <c r="A5703" t="s">
        <v>4</v>
      </c>
      <c r="B5703" s="4" t="s">
        <v>5</v>
      </c>
      <c r="C5703" s="4" t="s">
        <v>7</v>
      </c>
      <c r="D5703" s="4" t="s">
        <v>11</v>
      </c>
    </row>
    <row r="5704" spans="1:5">
      <c r="A5704" t="n">
        <v>51595</v>
      </c>
      <c r="B5704" s="8" t="n">
        <v>162</v>
      </c>
      <c r="C5704" s="7" t="n">
        <v>1</v>
      </c>
      <c r="D5704" s="7" t="n">
        <v>0</v>
      </c>
    </row>
    <row r="5705" spans="1:5">
      <c r="A5705" t="s">
        <v>4</v>
      </c>
      <c r="B5705" s="4" t="s">
        <v>5</v>
      </c>
    </row>
    <row r="5706" spans="1:5">
      <c r="A5706" t="n">
        <v>51599</v>
      </c>
      <c r="B5706" s="5" t="n">
        <v>1</v>
      </c>
    </row>
    <row r="5707" spans="1:5" s="3" customFormat="1" customHeight="0">
      <c r="A5707" s="3" t="s">
        <v>2</v>
      </c>
      <c r="B5707" s="3" t="s">
        <v>378</v>
      </c>
    </row>
    <row r="5708" spans="1:5">
      <c r="A5708" t="s">
        <v>4</v>
      </c>
      <c r="B5708" s="4" t="s">
        <v>5</v>
      </c>
      <c r="C5708" s="4" t="s">
        <v>11</v>
      </c>
      <c r="D5708" s="4" t="s">
        <v>7</v>
      </c>
      <c r="E5708" s="4" t="s">
        <v>8</v>
      </c>
      <c r="F5708" s="4" t="s">
        <v>12</v>
      </c>
      <c r="G5708" s="4" t="s">
        <v>12</v>
      </c>
      <c r="H5708" s="4" t="s">
        <v>12</v>
      </c>
    </row>
    <row r="5709" spans="1:5">
      <c r="A5709" t="n">
        <v>51600</v>
      </c>
      <c r="B5709" s="29" t="n">
        <v>48</v>
      </c>
      <c r="C5709" s="7" t="n">
        <v>7006</v>
      </c>
      <c r="D5709" s="7" t="n">
        <v>0</v>
      </c>
      <c r="E5709" s="7" t="s">
        <v>320</v>
      </c>
      <c r="F5709" s="7" t="n">
        <v>-1</v>
      </c>
      <c r="G5709" s="7" t="n">
        <v>1</v>
      </c>
      <c r="H5709" s="7" t="n">
        <v>0</v>
      </c>
    </row>
    <row r="5710" spans="1:5">
      <c r="A5710" t="s">
        <v>4</v>
      </c>
      <c r="B5710" s="4" t="s">
        <v>5</v>
      </c>
      <c r="C5710" s="4" t="s">
        <v>11</v>
      </c>
    </row>
    <row r="5711" spans="1:5">
      <c r="A5711" t="n">
        <v>51626</v>
      </c>
      <c r="B5711" s="25" t="n">
        <v>16</v>
      </c>
      <c r="C5711" s="7" t="n">
        <v>300</v>
      </c>
    </row>
    <row r="5712" spans="1:5">
      <c r="A5712" t="s">
        <v>4</v>
      </c>
      <c r="B5712" s="4" t="s">
        <v>5</v>
      </c>
      <c r="C5712" s="4" t="s">
        <v>7</v>
      </c>
      <c r="D5712" s="4" t="s">
        <v>11</v>
      </c>
      <c r="E5712" s="4" t="s">
        <v>12</v>
      </c>
      <c r="F5712" s="4" t="s">
        <v>11</v>
      </c>
      <c r="G5712" s="4" t="s">
        <v>13</v>
      </c>
      <c r="H5712" s="4" t="s">
        <v>13</v>
      </c>
      <c r="I5712" s="4" t="s">
        <v>11</v>
      </c>
      <c r="J5712" s="4" t="s">
        <v>11</v>
      </c>
      <c r="K5712" s="4" t="s">
        <v>13</v>
      </c>
      <c r="L5712" s="4" t="s">
        <v>13</v>
      </c>
      <c r="M5712" s="4" t="s">
        <v>13</v>
      </c>
      <c r="N5712" s="4" t="s">
        <v>13</v>
      </c>
      <c r="O5712" s="4" t="s">
        <v>8</v>
      </c>
    </row>
    <row r="5713" spans="1:15">
      <c r="A5713" t="n">
        <v>51629</v>
      </c>
      <c r="B5713" s="9" t="n">
        <v>50</v>
      </c>
      <c r="C5713" s="7" t="n">
        <v>0</v>
      </c>
      <c r="D5713" s="7" t="n">
        <v>4344</v>
      </c>
      <c r="E5713" s="7" t="n">
        <v>0.800000011920929</v>
      </c>
      <c r="F5713" s="7" t="n">
        <v>100</v>
      </c>
      <c r="G5713" s="7" t="n">
        <v>0</v>
      </c>
      <c r="H5713" s="7" t="n">
        <v>0</v>
      </c>
      <c r="I5713" s="7" t="n">
        <v>0</v>
      </c>
      <c r="J5713" s="7" t="n">
        <v>65533</v>
      </c>
      <c r="K5713" s="7" t="n">
        <v>0</v>
      </c>
      <c r="L5713" s="7" t="n">
        <v>0</v>
      </c>
      <c r="M5713" s="7" t="n">
        <v>0</v>
      </c>
      <c r="N5713" s="7" t="n">
        <v>0</v>
      </c>
      <c r="O5713" s="7" t="s">
        <v>14</v>
      </c>
    </row>
    <row r="5714" spans="1:15">
      <c r="A5714" t="s">
        <v>4</v>
      </c>
      <c r="B5714" s="4" t="s">
        <v>5</v>
      </c>
      <c r="C5714" s="4" t="s">
        <v>11</v>
      </c>
    </row>
    <row r="5715" spans="1:15">
      <c r="A5715" t="n">
        <v>51668</v>
      </c>
      <c r="B5715" s="25" t="n">
        <v>16</v>
      </c>
      <c r="C5715" s="7" t="n">
        <v>500</v>
      </c>
    </row>
    <row r="5716" spans="1:15">
      <c r="A5716" t="s">
        <v>4</v>
      </c>
      <c r="B5716" s="4" t="s">
        <v>5</v>
      </c>
      <c r="C5716" s="4" t="s">
        <v>7</v>
      </c>
      <c r="D5716" s="4" t="s">
        <v>11</v>
      </c>
      <c r="E5716" s="4" t="s">
        <v>12</v>
      </c>
      <c r="F5716" s="4" t="s">
        <v>11</v>
      </c>
      <c r="G5716" s="4" t="s">
        <v>13</v>
      </c>
      <c r="H5716" s="4" t="s">
        <v>13</v>
      </c>
      <c r="I5716" s="4" t="s">
        <v>11</v>
      </c>
      <c r="J5716" s="4" t="s">
        <v>11</v>
      </c>
      <c r="K5716" s="4" t="s">
        <v>13</v>
      </c>
      <c r="L5716" s="4" t="s">
        <v>13</v>
      </c>
      <c r="M5716" s="4" t="s">
        <v>13</v>
      </c>
      <c r="N5716" s="4" t="s">
        <v>13</v>
      </c>
      <c r="O5716" s="4" t="s">
        <v>8</v>
      </c>
    </row>
    <row r="5717" spans="1:15">
      <c r="A5717" t="n">
        <v>51671</v>
      </c>
      <c r="B5717" s="9" t="n">
        <v>50</v>
      </c>
      <c r="C5717" s="7" t="n">
        <v>0</v>
      </c>
      <c r="D5717" s="7" t="n">
        <v>4416</v>
      </c>
      <c r="E5717" s="7" t="n">
        <v>0.699999988079071</v>
      </c>
      <c r="F5717" s="7" t="n">
        <v>0</v>
      </c>
      <c r="G5717" s="7" t="n">
        <v>0</v>
      </c>
      <c r="H5717" s="7" t="n">
        <v>0</v>
      </c>
      <c r="I5717" s="7" t="n">
        <v>0</v>
      </c>
      <c r="J5717" s="7" t="n">
        <v>65533</v>
      </c>
      <c r="K5717" s="7" t="n">
        <v>0</v>
      </c>
      <c r="L5717" s="7" t="n">
        <v>0</v>
      </c>
      <c r="M5717" s="7" t="n">
        <v>0</v>
      </c>
      <c r="N5717" s="7" t="n">
        <v>0</v>
      </c>
      <c r="O5717" s="7" t="s">
        <v>14</v>
      </c>
    </row>
    <row r="5718" spans="1:15">
      <c r="A5718" t="s">
        <v>4</v>
      </c>
      <c r="B5718" s="4" t="s">
        <v>5</v>
      </c>
      <c r="C5718" s="4" t="s">
        <v>7</v>
      </c>
      <c r="D5718" s="4" t="s">
        <v>11</v>
      </c>
      <c r="E5718" s="4" t="s">
        <v>12</v>
      </c>
      <c r="F5718" s="4" t="s">
        <v>11</v>
      </c>
      <c r="G5718" s="4" t="s">
        <v>13</v>
      </c>
      <c r="H5718" s="4" t="s">
        <v>13</v>
      </c>
      <c r="I5718" s="4" t="s">
        <v>11</v>
      </c>
      <c r="J5718" s="4" t="s">
        <v>11</v>
      </c>
      <c r="K5718" s="4" t="s">
        <v>13</v>
      </c>
      <c r="L5718" s="4" t="s">
        <v>13</v>
      </c>
      <c r="M5718" s="4" t="s">
        <v>13</v>
      </c>
      <c r="N5718" s="4" t="s">
        <v>13</v>
      </c>
      <c r="O5718" s="4" t="s">
        <v>8</v>
      </c>
    </row>
    <row r="5719" spans="1:15">
      <c r="A5719" t="n">
        <v>51710</v>
      </c>
      <c r="B5719" s="9" t="n">
        <v>50</v>
      </c>
      <c r="C5719" s="7" t="n">
        <v>0</v>
      </c>
      <c r="D5719" s="7" t="n">
        <v>4198</v>
      </c>
      <c r="E5719" s="7" t="n">
        <v>0.600000023841858</v>
      </c>
      <c r="F5719" s="7" t="n">
        <v>0</v>
      </c>
      <c r="G5719" s="7" t="n">
        <v>0</v>
      </c>
      <c r="H5719" s="7" t="n">
        <v>0</v>
      </c>
      <c r="I5719" s="7" t="n">
        <v>0</v>
      </c>
      <c r="J5719" s="7" t="n">
        <v>65533</v>
      </c>
      <c r="K5719" s="7" t="n">
        <v>0</v>
      </c>
      <c r="L5719" s="7" t="n">
        <v>0</v>
      </c>
      <c r="M5719" s="7" t="n">
        <v>0</v>
      </c>
      <c r="N5719" s="7" t="n">
        <v>0</v>
      </c>
      <c r="O5719" s="7" t="s">
        <v>14</v>
      </c>
    </row>
    <row r="5720" spans="1:15">
      <c r="A5720" t="s">
        <v>4</v>
      </c>
      <c r="B5720" s="4" t="s">
        <v>5</v>
      </c>
      <c r="C5720" s="4" t="s">
        <v>7</v>
      </c>
      <c r="D5720" s="4" t="s">
        <v>11</v>
      </c>
      <c r="E5720" s="4" t="s">
        <v>12</v>
      </c>
      <c r="F5720" s="4" t="s">
        <v>11</v>
      </c>
      <c r="G5720" s="4" t="s">
        <v>13</v>
      </c>
      <c r="H5720" s="4" t="s">
        <v>13</v>
      </c>
      <c r="I5720" s="4" t="s">
        <v>11</v>
      </c>
      <c r="J5720" s="4" t="s">
        <v>11</v>
      </c>
      <c r="K5720" s="4" t="s">
        <v>13</v>
      </c>
      <c r="L5720" s="4" t="s">
        <v>13</v>
      </c>
      <c r="M5720" s="4" t="s">
        <v>13</v>
      </c>
      <c r="N5720" s="4" t="s">
        <v>13</v>
      </c>
      <c r="O5720" s="4" t="s">
        <v>8</v>
      </c>
    </row>
    <row r="5721" spans="1:15">
      <c r="A5721" t="n">
        <v>51749</v>
      </c>
      <c r="B5721" s="9" t="n">
        <v>50</v>
      </c>
      <c r="C5721" s="7" t="n">
        <v>0</v>
      </c>
      <c r="D5721" s="7" t="n">
        <v>4341</v>
      </c>
      <c r="E5721" s="7" t="n">
        <v>0.800000011920929</v>
      </c>
      <c r="F5721" s="7" t="n">
        <v>0</v>
      </c>
      <c r="G5721" s="7" t="n">
        <v>0</v>
      </c>
      <c r="H5721" s="7" t="n">
        <v>1065353216</v>
      </c>
      <c r="I5721" s="7" t="n">
        <v>0</v>
      </c>
      <c r="J5721" s="7" t="n">
        <v>65533</v>
      </c>
      <c r="K5721" s="7" t="n">
        <v>0</v>
      </c>
      <c r="L5721" s="7" t="n">
        <v>0</v>
      </c>
      <c r="M5721" s="7" t="n">
        <v>0</v>
      </c>
      <c r="N5721" s="7" t="n">
        <v>0</v>
      </c>
      <c r="O5721" s="7" t="s">
        <v>14</v>
      </c>
    </row>
    <row r="5722" spans="1:15">
      <c r="A5722" t="s">
        <v>4</v>
      </c>
      <c r="B5722" s="4" t="s">
        <v>5</v>
      </c>
      <c r="C5722" s="4" t="s">
        <v>7</v>
      </c>
      <c r="D5722" s="4" t="s">
        <v>13</v>
      </c>
      <c r="E5722" s="4" t="s">
        <v>13</v>
      </c>
      <c r="F5722" s="4" t="s">
        <v>13</v>
      </c>
    </row>
    <row r="5723" spans="1:15">
      <c r="A5723" t="n">
        <v>51788</v>
      </c>
      <c r="B5723" s="9" t="n">
        <v>50</v>
      </c>
      <c r="C5723" s="7" t="n">
        <v>255</v>
      </c>
      <c r="D5723" s="7" t="n">
        <v>1050253722</v>
      </c>
      <c r="E5723" s="7" t="n">
        <v>1065353216</v>
      </c>
      <c r="F5723" s="7" t="n">
        <v>1045220557</v>
      </c>
    </row>
    <row r="5724" spans="1:15">
      <c r="A5724" t="s">
        <v>4</v>
      </c>
      <c r="B5724" s="4" t="s">
        <v>5</v>
      </c>
      <c r="C5724" s="4" t="s">
        <v>7</v>
      </c>
      <c r="D5724" s="4" t="s">
        <v>12</v>
      </c>
      <c r="E5724" s="4" t="s">
        <v>12</v>
      </c>
      <c r="F5724" s="4" t="s">
        <v>12</v>
      </c>
    </row>
    <row r="5725" spans="1:15">
      <c r="A5725" t="n">
        <v>51802</v>
      </c>
      <c r="B5725" s="38" t="n">
        <v>45</v>
      </c>
      <c r="C5725" s="7" t="n">
        <v>9</v>
      </c>
      <c r="D5725" s="7" t="n">
        <v>0.0500000007450581</v>
      </c>
      <c r="E5725" s="7" t="n">
        <v>0.0500000007450581</v>
      </c>
      <c r="F5725" s="7" t="n">
        <v>0.5</v>
      </c>
    </row>
    <row r="5726" spans="1:15">
      <c r="A5726" t="s">
        <v>4</v>
      </c>
      <c r="B5726" s="4" t="s">
        <v>5</v>
      </c>
      <c r="C5726" s="4" t="s">
        <v>11</v>
      </c>
      <c r="D5726" s="4" t="s">
        <v>7</v>
      </c>
      <c r="E5726" s="4" t="s">
        <v>8</v>
      </c>
      <c r="F5726" s="4" t="s">
        <v>12</v>
      </c>
      <c r="G5726" s="4" t="s">
        <v>12</v>
      </c>
      <c r="H5726" s="4" t="s">
        <v>12</v>
      </c>
    </row>
    <row r="5727" spans="1:15">
      <c r="A5727" t="n">
        <v>51816</v>
      </c>
      <c r="B5727" s="29" t="n">
        <v>48</v>
      </c>
      <c r="C5727" s="7" t="n">
        <v>1665</v>
      </c>
      <c r="D5727" s="7" t="n">
        <v>0</v>
      </c>
      <c r="E5727" s="7" t="s">
        <v>292</v>
      </c>
      <c r="F5727" s="7" t="n">
        <v>0.100000001490116</v>
      </c>
      <c r="G5727" s="7" t="n">
        <v>1</v>
      </c>
      <c r="H5727" s="7" t="n">
        <v>0</v>
      </c>
    </row>
    <row r="5728" spans="1:15">
      <c r="A5728" t="s">
        <v>4</v>
      </c>
      <c r="B5728" s="4" t="s">
        <v>5</v>
      </c>
      <c r="C5728" s="4" t="s">
        <v>7</v>
      </c>
      <c r="D5728" s="4" t="s">
        <v>11</v>
      </c>
      <c r="E5728" s="4" t="s">
        <v>11</v>
      </c>
      <c r="F5728" s="4" t="s">
        <v>11</v>
      </c>
      <c r="G5728" s="4" t="s">
        <v>11</v>
      </c>
      <c r="H5728" s="4" t="s">
        <v>11</v>
      </c>
      <c r="I5728" s="4" t="s">
        <v>8</v>
      </c>
      <c r="J5728" s="4" t="s">
        <v>12</v>
      </c>
      <c r="K5728" s="4" t="s">
        <v>12</v>
      </c>
      <c r="L5728" s="4" t="s">
        <v>12</v>
      </c>
      <c r="M5728" s="4" t="s">
        <v>13</v>
      </c>
      <c r="N5728" s="4" t="s">
        <v>13</v>
      </c>
      <c r="O5728" s="4" t="s">
        <v>12</v>
      </c>
      <c r="P5728" s="4" t="s">
        <v>12</v>
      </c>
      <c r="Q5728" s="4" t="s">
        <v>12</v>
      </c>
      <c r="R5728" s="4" t="s">
        <v>12</v>
      </c>
      <c r="S5728" s="4" t="s">
        <v>7</v>
      </c>
    </row>
    <row r="5729" spans="1:19">
      <c r="A5729" t="n">
        <v>51843</v>
      </c>
      <c r="B5729" s="26" t="n">
        <v>39</v>
      </c>
      <c r="C5729" s="7" t="n">
        <v>12</v>
      </c>
      <c r="D5729" s="7" t="n">
        <v>65533</v>
      </c>
      <c r="E5729" s="7" t="n">
        <v>204</v>
      </c>
      <c r="F5729" s="7" t="n">
        <v>0</v>
      </c>
      <c r="G5729" s="7" t="n">
        <v>7006</v>
      </c>
      <c r="H5729" s="7" t="n">
        <v>12</v>
      </c>
      <c r="I5729" s="7" t="s">
        <v>14</v>
      </c>
      <c r="J5729" s="7" t="n">
        <v>0</v>
      </c>
      <c r="K5729" s="7" t="n">
        <v>0.800000011920929</v>
      </c>
      <c r="L5729" s="7" t="n">
        <v>0</v>
      </c>
      <c r="M5729" s="7" t="n">
        <v>0</v>
      </c>
      <c r="N5729" s="7" t="n">
        <v>0</v>
      </c>
      <c r="O5729" s="7" t="n">
        <v>0</v>
      </c>
      <c r="P5729" s="7" t="n">
        <v>1.5</v>
      </c>
      <c r="Q5729" s="7" t="n">
        <v>1.5</v>
      </c>
      <c r="R5729" s="7" t="n">
        <v>1.5</v>
      </c>
      <c r="S5729" s="7" t="n">
        <v>255</v>
      </c>
    </row>
    <row r="5730" spans="1:19">
      <c r="A5730" t="s">
        <v>4</v>
      </c>
      <c r="B5730" s="4" t="s">
        <v>5</v>
      </c>
      <c r="C5730" s="4" t="s">
        <v>11</v>
      </c>
    </row>
    <row r="5731" spans="1:19">
      <c r="A5731" t="n">
        <v>51893</v>
      </c>
      <c r="B5731" s="25" t="n">
        <v>16</v>
      </c>
      <c r="C5731" s="7" t="n">
        <v>700</v>
      </c>
    </row>
    <row r="5732" spans="1:19">
      <c r="A5732" t="s">
        <v>4</v>
      </c>
      <c r="B5732" s="4" t="s">
        <v>5</v>
      </c>
      <c r="C5732" s="4" t="s">
        <v>7</v>
      </c>
      <c r="D5732" s="4" t="s">
        <v>11</v>
      </c>
      <c r="E5732" s="4" t="s">
        <v>12</v>
      </c>
      <c r="F5732" s="4" t="s">
        <v>11</v>
      </c>
      <c r="G5732" s="4" t="s">
        <v>13</v>
      </c>
      <c r="H5732" s="4" t="s">
        <v>13</v>
      </c>
      <c r="I5732" s="4" t="s">
        <v>11</v>
      </c>
      <c r="J5732" s="4" t="s">
        <v>11</v>
      </c>
      <c r="K5732" s="4" t="s">
        <v>13</v>
      </c>
      <c r="L5732" s="4" t="s">
        <v>13</v>
      </c>
      <c r="M5732" s="4" t="s">
        <v>13</v>
      </c>
      <c r="N5732" s="4" t="s">
        <v>13</v>
      </c>
      <c r="O5732" s="4" t="s">
        <v>8</v>
      </c>
    </row>
    <row r="5733" spans="1:19">
      <c r="A5733" t="n">
        <v>51896</v>
      </c>
      <c r="B5733" s="9" t="n">
        <v>50</v>
      </c>
      <c r="C5733" s="7" t="n">
        <v>0</v>
      </c>
      <c r="D5733" s="7" t="n">
        <v>4416</v>
      </c>
      <c r="E5733" s="7" t="n">
        <v>0.699999988079071</v>
      </c>
      <c r="F5733" s="7" t="n">
        <v>0</v>
      </c>
      <c r="G5733" s="7" t="n">
        <v>0</v>
      </c>
      <c r="H5733" s="7" t="n">
        <v>0</v>
      </c>
      <c r="I5733" s="7" t="n">
        <v>0</v>
      </c>
      <c r="J5733" s="7" t="n">
        <v>65533</v>
      </c>
      <c r="K5733" s="7" t="n">
        <v>0</v>
      </c>
      <c r="L5733" s="7" t="n">
        <v>0</v>
      </c>
      <c r="M5733" s="7" t="n">
        <v>0</v>
      </c>
      <c r="N5733" s="7" t="n">
        <v>0</v>
      </c>
      <c r="O5733" s="7" t="s">
        <v>14</v>
      </c>
    </row>
    <row r="5734" spans="1:19">
      <c r="A5734" t="s">
        <v>4</v>
      </c>
      <c r="B5734" s="4" t="s">
        <v>5</v>
      </c>
      <c r="C5734" s="4" t="s">
        <v>7</v>
      </c>
      <c r="D5734" s="4" t="s">
        <v>11</v>
      </c>
      <c r="E5734" s="4" t="s">
        <v>12</v>
      </c>
      <c r="F5734" s="4" t="s">
        <v>11</v>
      </c>
      <c r="G5734" s="4" t="s">
        <v>13</v>
      </c>
      <c r="H5734" s="4" t="s">
        <v>13</v>
      </c>
      <c r="I5734" s="4" t="s">
        <v>11</v>
      </c>
      <c r="J5734" s="4" t="s">
        <v>11</v>
      </c>
      <c r="K5734" s="4" t="s">
        <v>13</v>
      </c>
      <c r="L5734" s="4" t="s">
        <v>13</v>
      </c>
      <c r="M5734" s="4" t="s">
        <v>13</v>
      </c>
      <c r="N5734" s="4" t="s">
        <v>13</v>
      </c>
      <c r="O5734" s="4" t="s">
        <v>8</v>
      </c>
    </row>
    <row r="5735" spans="1:19">
      <c r="A5735" t="n">
        <v>51935</v>
      </c>
      <c r="B5735" s="9" t="n">
        <v>50</v>
      </c>
      <c r="C5735" s="7" t="n">
        <v>0</v>
      </c>
      <c r="D5735" s="7" t="n">
        <v>4198</v>
      </c>
      <c r="E5735" s="7" t="n">
        <v>0.600000023841858</v>
      </c>
      <c r="F5735" s="7" t="n">
        <v>0</v>
      </c>
      <c r="G5735" s="7" t="n">
        <v>0</v>
      </c>
      <c r="H5735" s="7" t="n">
        <v>0</v>
      </c>
      <c r="I5735" s="7" t="n">
        <v>0</v>
      </c>
      <c r="J5735" s="7" t="n">
        <v>65533</v>
      </c>
      <c r="K5735" s="7" t="n">
        <v>0</v>
      </c>
      <c r="L5735" s="7" t="n">
        <v>0</v>
      </c>
      <c r="M5735" s="7" t="n">
        <v>0</v>
      </c>
      <c r="N5735" s="7" t="n">
        <v>0</v>
      </c>
      <c r="O5735" s="7" t="s">
        <v>14</v>
      </c>
    </row>
    <row r="5736" spans="1:19">
      <c r="A5736" t="s">
        <v>4</v>
      </c>
      <c r="B5736" s="4" t="s">
        <v>5</v>
      </c>
      <c r="C5736" s="4" t="s">
        <v>7</v>
      </c>
      <c r="D5736" s="4" t="s">
        <v>11</v>
      </c>
      <c r="E5736" s="4" t="s">
        <v>12</v>
      </c>
      <c r="F5736" s="4" t="s">
        <v>11</v>
      </c>
      <c r="G5736" s="4" t="s">
        <v>13</v>
      </c>
      <c r="H5736" s="4" t="s">
        <v>13</v>
      </c>
      <c r="I5736" s="4" t="s">
        <v>11</v>
      </c>
      <c r="J5736" s="4" t="s">
        <v>11</v>
      </c>
      <c r="K5736" s="4" t="s">
        <v>13</v>
      </c>
      <c r="L5736" s="4" t="s">
        <v>13</v>
      </c>
      <c r="M5736" s="4" t="s">
        <v>13</v>
      </c>
      <c r="N5736" s="4" t="s">
        <v>13</v>
      </c>
      <c r="O5736" s="4" t="s">
        <v>8</v>
      </c>
    </row>
    <row r="5737" spans="1:19">
      <c r="A5737" t="n">
        <v>51974</v>
      </c>
      <c r="B5737" s="9" t="n">
        <v>50</v>
      </c>
      <c r="C5737" s="7" t="n">
        <v>0</v>
      </c>
      <c r="D5737" s="7" t="n">
        <v>4341</v>
      </c>
      <c r="E5737" s="7" t="n">
        <v>0.800000011920929</v>
      </c>
      <c r="F5737" s="7" t="n">
        <v>0</v>
      </c>
      <c r="G5737" s="7" t="n">
        <v>0</v>
      </c>
      <c r="H5737" s="7" t="n">
        <v>1065353216</v>
      </c>
      <c r="I5737" s="7" t="n">
        <v>0</v>
      </c>
      <c r="J5737" s="7" t="n">
        <v>65533</v>
      </c>
      <c r="K5737" s="7" t="n">
        <v>0</v>
      </c>
      <c r="L5737" s="7" t="n">
        <v>0</v>
      </c>
      <c r="M5737" s="7" t="n">
        <v>0</v>
      </c>
      <c r="N5737" s="7" t="n">
        <v>0</v>
      </c>
      <c r="O5737" s="7" t="s">
        <v>14</v>
      </c>
    </row>
    <row r="5738" spans="1:19">
      <c r="A5738" t="s">
        <v>4</v>
      </c>
      <c r="B5738" s="4" t="s">
        <v>5</v>
      </c>
      <c r="C5738" s="4" t="s">
        <v>7</v>
      </c>
      <c r="D5738" s="4" t="s">
        <v>13</v>
      </c>
      <c r="E5738" s="4" t="s">
        <v>13</v>
      </c>
      <c r="F5738" s="4" t="s">
        <v>13</v>
      </c>
    </row>
    <row r="5739" spans="1:19">
      <c r="A5739" t="n">
        <v>52013</v>
      </c>
      <c r="B5739" s="9" t="n">
        <v>50</v>
      </c>
      <c r="C5739" s="7" t="n">
        <v>255</v>
      </c>
      <c r="D5739" s="7" t="n">
        <v>1050253722</v>
      </c>
      <c r="E5739" s="7" t="n">
        <v>1065353216</v>
      </c>
      <c r="F5739" s="7" t="n">
        <v>1045220557</v>
      </c>
    </row>
    <row r="5740" spans="1:19">
      <c r="A5740" t="s">
        <v>4</v>
      </c>
      <c r="B5740" s="4" t="s">
        <v>5</v>
      </c>
      <c r="C5740" s="4" t="s">
        <v>7</v>
      </c>
      <c r="D5740" s="4" t="s">
        <v>12</v>
      </c>
      <c r="E5740" s="4" t="s">
        <v>12</v>
      </c>
      <c r="F5740" s="4" t="s">
        <v>12</v>
      </c>
    </row>
    <row r="5741" spans="1:19">
      <c r="A5741" t="n">
        <v>52027</v>
      </c>
      <c r="B5741" s="38" t="n">
        <v>45</v>
      </c>
      <c r="C5741" s="7" t="n">
        <v>9</v>
      </c>
      <c r="D5741" s="7" t="n">
        <v>0.0500000007450581</v>
      </c>
      <c r="E5741" s="7" t="n">
        <v>0.0500000007450581</v>
      </c>
      <c r="F5741" s="7" t="n">
        <v>0.5</v>
      </c>
    </row>
    <row r="5742" spans="1:19">
      <c r="A5742" t="s">
        <v>4</v>
      </c>
      <c r="B5742" s="4" t="s">
        <v>5</v>
      </c>
      <c r="C5742" s="4" t="s">
        <v>11</v>
      </c>
      <c r="D5742" s="4" t="s">
        <v>7</v>
      </c>
      <c r="E5742" s="4" t="s">
        <v>8</v>
      </c>
      <c r="F5742" s="4" t="s">
        <v>12</v>
      </c>
      <c r="G5742" s="4" t="s">
        <v>12</v>
      </c>
      <c r="H5742" s="4" t="s">
        <v>12</v>
      </c>
    </row>
    <row r="5743" spans="1:19">
      <c r="A5743" t="n">
        <v>52041</v>
      </c>
      <c r="B5743" s="29" t="n">
        <v>48</v>
      </c>
      <c r="C5743" s="7" t="n">
        <v>1665</v>
      </c>
      <c r="D5743" s="7" t="n">
        <v>0</v>
      </c>
      <c r="E5743" s="7" t="s">
        <v>293</v>
      </c>
      <c r="F5743" s="7" t="n">
        <v>0.100000001490116</v>
      </c>
      <c r="G5743" s="7" t="n">
        <v>1</v>
      </c>
      <c r="H5743" s="7" t="n">
        <v>0</v>
      </c>
    </row>
    <row r="5744" spans="1:19">
      <c r="A5744" t="s">
        <v>4</v>
      </c>
      <c r="B5744" s="4" t="s">
        <v>5</v>
      </c>
      <c r="C5744" s="4" t="s">
        <v>7</v>
      </c>
      <c r="D5744" s="4" t="s">
        <v>11</v>
      </c>
      <c r="E5744" s="4" t="s">
        <v>11</v>
      </c>
      <c r="F5744" s="4" t="s">
        <v>11</v>
      </c>
      <c r="G5744" s="4" t="s">
        <v>11</v>
      </c>
      <c r="H5744" s="4" t="s">
        <v>11</v>
      </c>
      <c r="I5744" s="4" t="s">
        <v>8</v>
      </c>
      <c r="J5744" s="4" t="s">
        <v>12</v>
      </c>
      <c r="K5744" s="4" t="s">
        <v>12</v>
      </c>
      <c r="L5744" s="4" t="s">
        <v>12</v>
      </c>
      <c r="M5744" s="4" t="s">
        <v>13</v>
      </c>
      <c r="N5744" s="4" t="s">
        <v>13</v>
      </c>
      <c r="O5744" s="4" t="s">
        <v>12</v>
      </c>
      <c r="P5744" s="4" t="s">
        <v>12</v>
      </c>
      <c r="Q5744" s="4" t="s">
        <v>12</v>
      </c>
      <c r="R5744" s="4" t="s">
        <v>12</v>
      </c>
      <c r="S5744" s="4" t="s">
        <v>7</v>
      </c>
    </row>
    <row r="5745" spans="1:19">
      <c r="A5745" t="n">
        <v>52068</v>
      </c>
      <c r="B5745" s="26" t="n">
        <v>39</v>
      </c>
      <c r="C5745" s="7" t="n">
        <v>12</v>
      </c>
      <c r="D5745" s="7" t="n">
        <v>65533</v>
      </c>
      <c r="E5745" s="7" t="n">
        <v>207</v>
      </c>
      <c r="F5745" s="7" t="n">
        <v>0</v>
      </c>
      <c r="G5745" s="7" t="n">
        <v>7006</v>
      </c>
      <c r="H5745" s="7" t="n">
        <v>12</v>
      </c>
      <c r="I5745" s="7" t="s">
        <v>14</v>
      </c>
      <c r="J5745" s="7" t="n">
        <v>0</v>
      </c>
      <c r="K5745" s="7" t="n">
        <v>1</v>
      </c>
      <c r="L5745" s="7" t="n">
        <v>1</v>
      </c>
      <c r="M5745" s="7" t="n">
        <v>0</v>
      </c>
      <c r="N5745" s="7" t="n">
        <v>0</v>
      </c>
      <c r="O5745" s="7" t="n">
        <v>0</v>
      </c>
      <c r="P5745" s="7" t="n">
        <v>1</v>
      </c>
      <c r="Q5745" s="7" t="n">
        <v>1</v>
      </c>
      <c r="R5745" s="7" t="n">
        <v>1</v>
      </c>
      <c r="S5745" s="7" t="n">
        <v>255</v>
      </c>
    </row>
    <row r="5746" spans="1:19">
      <c r="A5746" t="s">
        <v>4</v>
      </c>
      <c r="B5746" s="4" t="s">
        <v>5</v>
      </c>
      <c r="C5746" s="4" t="s">
        <v>11</v>
      </c>
    </row>
    <row r="5747" spans="1:19">
      <c r="A5747" t="n">
        <v>52118</v>
      </c>
      <c r="B5747" s="25" t="n">
        <v>16</v>
      </c>
      <c r="C5747" s="7" t="n">
        <v>500</v>
      </c>
    </row>
    <row r="5748" spans="1:19">
      <c r="A5748" t="s">
        <v>4</v>
      </c>
      <c r="B5748" s="4" t="s">
        <v>5</v>
      </c>
      <c r="C5748" s="4" t="s">
        <v>11</v>
      </c>
      <c r="D5748" s="4" t="s">
        <v>7</v>
      </c>
      <c r="E5748" s="4" t="s">
        <v>8</v>
      </c>
      <c r="F5748" s="4" t="s">
        <v>12</v>
      </c>
      <c r="G5748" s="4" t="s">
        <v>12</v>
      </c>
      <c r="H5748" s="4" t="s">
        <v>12</v>
      </c>
    </row>
    <row r="5749" spans="1:19">
      <c r="A5749" t="n">
        <v>52121</v>
      </c>
      <c r="B5749" s="29" t="n">
        <v>48</v>
      </c>
      <c r="C5749" s="7" t="n">
        <v>7006</v>
      </c>
      <c r="D5749" s="7" t="n">
        <v>0</v>
      </c>
      <c r="E5749" s="7" t="s">
        <v>321</v>
      </c>
      <c r="F5749" s="7" t="n">
        <v>0</v>
      </c>
      <c r="G5749" s="7" t="n">
        <v>1</v>
      </c>
      <c r="H5749" s="7" t="n">
        <v>0</v>
      </c>
    </row>
    <row r="5750" spans="1:19">
      <c r="A5750" t="s">
        <v>4</v>
      </c>
      <c r="B5750" s="4" t="s">
        <v>5</v>
      </c>
      <c r="C5750" s="4" t="s">
        <v>11</v>
      </c>
    </row>
    <row r="5751" spans="1:19">
      <c r="A5751" t="n">
        <v>52147</v>
      </c>
      <c r="B5751" s="25" t="n">
        <v>16</v>
      </c>
      <c r="C5751" s="7" t="n">
        <v>600</v>
      </c>
    </row>
    <row r="5752" spans="1:19">
      <c r="A5752" t="s">
        <v>4</v>
      </c>
      <c r="B5752" s="4" t="s">
        <v>5</v>
      </c>
      <c r="C5752" s="4" t="s">
        <v>7</v>
      </c>
      <c r="D5752" s="4" t="s">
        <v>11</v>
      </c>
      <c r="E5752" s="4" t="s">
        <v>12</v>
      </c>
      <c r="F5752" s="4" t="s">
        <v>11</v>
      </c>
      <c r="G5752" s="4" t="s">
        <v>13</v>
      </c>
      <c r="H5752" s="4" t="s">
        <v>13</v>
      </c>
      <c r="I5752" s="4" t="s">
        <v>11</v>
      </c>
      <c r="J5752" s="4" t="s">
        <v>11</v>
      </c>
      <c r="K5752" s="4" t="s">
        <v>13</v>
      </c>
      <c r="L5752" s="4" t="s">
        <v>13</v>
      </c>
      <c r="M5752" s="4" t="s">
        <v>13</v>
      </c>
      <c r="N5752" s="4" t="s">
        <v>13</v>
      </c>
      <c r="O5752" s="4" t="s">
        <v>8</v>
      </c>
    </row>
    <row r="5753" spans="1:19">
      <c r="A5753" t="n">
        <v>52150</v>
      </c>
      <c r="B5753" s="9" t="n">
        <v>50</v>
      </c>
      <c r="C5753" s="7" t="n">
        <v>0</v>
      </c>
      <c r="D5753" s="7" t="n">
        <v>4416</v>
      </c>
      <c r="E5753" s="7" t="n">
        <v>0.699999988079071</v>
      </c>
      <c r="F5753" s="7" t="n">
        <v>0</v>
      </c>
      <c r="G5753" s="7" t="n">
        <v>0</v>
      </c>
      <c r="H5753" s="7" t="n">
        <v>0</v>
      </c>
      <c r="I5753" s="7" t="n">
        <v>0</v>
      </c>
      <c r="J5753" s="7" t="n">
        <v>65533</v>
      </c>
      <c r="K5753" s="7" t="n">
        <v>0</v>
      </c>
      <c r="L5753" s="7" t="n">
        <v>0</v>
      </c>
      <c r="M5753" s="7" t="n">
        <v>0</v>
      </c>
      <c r="N5753" s="7" t="n">
        <v>0</v>
      </c>
      <c r="O5753" s="7" t="s">
        <v>14</v>
      </c>
    </row>
    <row r="5754" spans="1:19">
      <c r="A5754" t="s">
        <v>4</v>
      </c>
      <c r="B5754" s="4" t="s">
        <v>5</v>
      </c>
      <c r="C5754" s="4" t="s">
        <v>7</v>
      </c>
      <c r="D5754" s="4" t="s">
        <v>11</v>
      </c>
      <c r="E5754" s="4" t="s">
        <v>12</v>
      </c>
      <c r="F5754" s="4" t="s">
        <v>11</v>
      </c>
      <c r="G5754" s="4" t="s">
        <v>13</v>
      </c>
      <c r="H5754" s="4" t="s">
        <v>13</v>
      </c>
      <c r="I5754" s="4" t="s">
        <v>11</v>
      </c>
      <c r="J5754" s="4" t="s">
        <v>11</v>
      </c>
      <c r="K5754" s="4" t="s">
        <v>13</v>
      </c>
      <c r="L5754" s="4" t="s">
        <v>13</v>
      </c>
      <c r="M5754" s="4" t="s">
        <v>13</v>
      </c>
      <c r="N5754" s="4" t="s">
        <v>13</v>
      </c>
      <c r="O5754" s="4" t="s">
        <v>8</v>
      </c>
    </row>
    <row r="5755" spans="1:19">
      <c r="A5755" t="n">
        <v>52189</v>
      </c>
      <c r="B5755" s="9" t="n">
        <v>50</v>
      </c>
      <c r="C5755" s="7" t="n">
        <v>0</v>
      </c>
      <c r="D5755" s="7" t="n">
        <v>4198</v>
      </c>
      <c r="E5755" s="7" t="n">
        <v>0.600000023841858</v>
      </c>
      <c r="F5755" s="7" t="n">
        <v>0</v>
      </c>
      <c r="G5755" s="7" t="n">
        <v>0</v>
      </c>
      <c r="H5755" s="7" t="n">
        <v>0</v>
      </c>
      <c r="I5755" s="7" t="n">
        <v>0</v>
      </c>
      <c r="J5755" s="7" t="n">
        <v>65533</v>
      </c>
      <c r="K5755" s="7" t="n">
        <v>0</v>
      </c>
      <c r="L5755" s="7" t="n">
        <v>0</v>
      </c>
      <c r="M5755" s="7" t="n">
        <v>0</v>
      </c>
      <c r="N5755" s="7" t="n">
        <v>0</v>
      </c>
      <c r="O5755" s="7" t="s">
        <v>14</v>
      </c>
    </row>
    <row r="5756" spans="1:19">
      <c r="A5756" t="s">
        <v>4</v>
      </c>
      <c r="B5756" s="4" t="s">
        <v>5</v>
      </c>
      <c r="C5756" s="4" t="s">
        <v>7</v>
      </c>
      <c r="D5756" s="4" t="s">
        <v>11</v>
      </c>
      <c r="E5756" s="4" t="s">
        <v>12</v>
      </c>
      <c r="F5756" s="4" t="s">
        <v>11</v>
      </c>
      <c r="G5756" s="4" t="s">
        <v>13</v>
      </c>
      <c r="H5756" s="4" t="s">
        <v>13</v>
      </c>
      <c r="I5756" s="4" t="s">
        <v>11</v>
      </c>
      <c r="J5756" s="4" t="s">
        <v>11</v>
      </c>
      <c r="K5756" s="4" t="s">
        <v>13</v>
      </c>
      <c r="L5756" s="4" t="s">
        <v>13</v>
      </c>
      <c r="M5756" s="4" t="s">
        <v>13</v>
      </c>
      <c r="N5756" s="4" t="s">
        <v>13</v>
      </c>
      <c r="O5756" s="4" t="s">
        <v>8</v>
      </c>
    </row>
    <row r="5757" spans="1:19">
      <c r="A5757" t="n">
        <v>52228</v>
      </c>
      <c r="B5757" s="9" t="n">
        <v>50</v>
      </c>
      <c r="C5757" s="7" t="n">
        <v>0</v>
      </c>
      <c r="D5757" s="7" t="n">
        <v>4341</v>
      </c>
      <c r="E5757" s="7" t="n">
        <v>0.800000011920929</v>
      </c>
      <c r="F5757" s="7" t="n">
        <v>0</v>
      </c>
      <c r="G5757" s="7" t="n">
        <v>0</v>
      </c>
      <c r="H5757" s="7" t="n">
        <v>1065353216</v>
      </c>
      <c r="I5757" s="7" t="n">
        <v>0</v>
      </c>
      <c r="J5757" s="7" t="n">
        <v>65533</v>
      </c>
      <c r="K5757" s="7" t="n">
        <v>0</v>
      </c>
      <c r="L5757" s="7" t="n">
        <v>0</v>
      </c>
      <c r="M5757" s="7" t="n">
        <v>0</v>
      </c>
      <c r="N5757" s="7" t="n">
        <v>0</v>
      </c>
      <c r="O5757" s="7" t="s">
        <v>14</v>
      </c>
    </row>
    <row r="5758" spans="1:19">
      <c r="A5758" t="s">
        <v>4</v>
      </c>
      <c r="B5758" s="4" t="s">
        <v>5</v>
      </c>
      <c r="C5758" s="4" t="s">
        <v>7</v>
      </c>
      <c r="D5758" s="4" t="s">
        <v>13</v>
      </c>
      <c r="E5758" s="4" t="s">
        <v>13</v>
      </c>
      <c r="F5758" s="4" t="s">
        <v>13</v>
      </c>
    </row>
    <row r="5759" spans="1:19">
      <c r="A5759" t="n">
        <v>52267</v>
      </c>
      <c r="B5759" s="9" t="n">
        <v>50</v>
      </c>
      <c r="C5759" s="7" t="n">
        <v>255</v>
      </c>
      <c r="D5759" s="7" t="n">
        <v>1050253722</v>
      </c>
      <c r="E5759" s="7" t="n">
        <v>1065353216</v>
      </c>
      <c r="F5759" s="7" t="n">
        <v>1045220557</v>
      </c>
    </row>
    <row r="5760" spans="1:19">
      <c r="A5760" t="s">
        <v>4</v>
      </c>
      <c r="B5760" s="4" t="s">
        <v>5</v>
      </c>
      <c r="C5760" s="4" t="s">
        <v>7</v>
      </c>
      <c r="D5760" s="4" t="s">
        <v>12</v>
      </c>
      <c r="E5760" s="4" t="s">
        <v>12</v>
      </c>
      <c r="F5760" s="4" t="s">
        <v>12</v>
      </c>
    </row>
    <row r="5761" spans="1:19">
      <c r="A5761" t="n">
        <v>52281</v>
      </c>
      <c r="B5761" s="38" t="n">
        <v>45</v>
      </c>
      <c r="C5761" s="7" t="n">
        <v>9</v>
      </c>
      <c r="D5761" s="7" t="n">
        <v>0.100000001490116</v>
      </c>
      <c r="E5761" s="7" t="n">
        <v>0.100000001490116</v>
      </c>
      <c r="F5761" s="7" t="n">
        <v>0.5</v>
      </c>
    </row>
    <row r="5762" spans="1:19">
      <c r="A5762" t="s">
        <v>4</v>
      </c>
      <c r="B5762" s="4" t="s">
        <v>5</v>
      </c>
      <c r="C5762" s="4" t="s">
        <v>11</v>
      </c>
      <c r="D5762" s="4" t="s">
        <v>7</v>
      </c>
      <c r="E5762" s="4" t="s">
        <v>8</v>
      </c>
      <c r="F5762" s="4" t="s">
        <v>12</v>
      </c>
      <c r="G5762" s="4" t="s">
        <v>12</v>
      </c>
      <c r="H5762" s="4" t="s">
        <v>12</v>
      </c>
    </row>
    <row r="5763" spans="1:19">
      <c r="A5763" t="n">
        <v>52295</v>
      </c>
      <c r="B5763" s="29" t="n">
        <v>48</v>
      </c>
      <c r="C5763" s="7" t="n">
        <v>1665</v>
      </c>
      <c r="D5763" s="7" t="n">
        <v>0</v>
      </c>
      <c r="E5763" s="7" t="s">
        <v>289</v>
      </c>
      <c r="F5763" s="7" t="n">
        <v>0.100000001490116</v>
      </c>
      <c r="G5763" s="7" t="n">
        <v>1</v>
      </c>
      <c r="H5763" s="7" t="n">
        <v>0</v>
      </c>
    </row>
    <row r="5764" spans="1:19">
      <c r="A5764" t="s">
        <v>4</v>
      </c>
      <c r="B5764" s="4" t="s">
        <v>5</v>
      </c>
      <c r="C5764" s="4" t="s">
        <v>7</v>
      </c>
      <c r="D5764" s="4" t="s">
        <v>11</v>
      </c>
      <c r="E5764" s="4" t="s">
        <v>11</v>
      </c>
      <c r="F5764" s="4" t="s">
        <v>11</v>
      </c>
      <c r="G5764" s="4" t="s">
        <v>11</v>
      </c>
      <c r="H5764" s="4" t="s">
        <v>11</v>
      </c>
      <c r="I5764" s="4" t="s">
        <v>8</v>
      </c>
      <c r="J5764" s="4" t="s">
        <v>12</v>
      </c>
      <c r="K5764" s="4" t="s">
        <v>12</v>
      </c>
      <c r="L5764" s="4" t="s">
        <v>12</v>
      </c>
      <c r="M5764" s="4" t="s">
        <v>13</v>
      </c>
      <c r="N5764" s="4" t="s">
        <v>13</v>
      </c>
      <c r="O5764" s="4" t="s">
        <v>12</v>
      </c>
      <c r="P5764" s="4" t="s">
        <v>12</v>
      </c>
      <c r="Q5764" s="4" t="s">
        <v>12</v>
      </c>
      <c r="R5764" s="4" t="s">
        <v>12</v>
      </c>
      <c r="S5764" s="4" t="s">
        <v>7</v>
      </c>
    </row>
    <row r="5765" spans="1:19">
      <c r="A5765" t="n">
        <v>52322</v>
      </c>
      <c r="B5765" s="26" t="n">
        <v>39</v>
      </c>
      <c r="C5765" s="7" t="n">
        <v>12</v>
      </c>
      <c r="D5765" s="7" t="n">
        <v>65533</v>
      </c>
      <c r="E5765" s="7" t="n">
        <v>204</v>
      </c>
      <c r="F5765" s="7" t="n">
        <v>0</v>
      </c>
      <c r="G5765" s="7" t="n">
        <v>7006</v>
      </c>
      <c r="H5765" s="7" t="n">
        <v>12</v>
      </c>
      <c r="I5765" s="7" t="s">
        <v>14</v>
      </c>
      <c r="J5765" s="7" t="n">
        <v>0</v>
      </c>
      <c r="K5765" s="7" t="n">
        <v>4.5</v>
      </c>
      <c r="L5765" s="7" t="n">
        <v>0</v>
      </c>
      <c r="M5765" s="7" t="n">
        <v>0</v>
      </c>
      <c r="N5765" s="7" t="n">
        <v>0</v>
      </c>
      <c r="O5765" s="7" t="n">
        <v>180</v>
      </c>
      <c r="P5765" s="7" t="n">
        <v>1.60000002384186</v>
      </c>
      <c r="Q5765" s="7" t="n">
        <v>1.60000002384186</v>
      </c>
      <c r="R5765" s="7" t="n">
        <v>1.60000002384186</v>
      </c>
      <c r="S5765" s="7" t="n">
        <v>255</v>
      </c>
    </row>
    <row r="5766" spans="1:19">
      <c r="A5766" t="s">
        <v>4</v>
      </c>
      <c r="B5766" s="4" t="s">
        <v>5</v>
      </c>
      <c r="C5766" s="4" t="s">
        <v>11</v>
      </c>
      <c r="D5766" s="4" t="s">
        <v>7</v>
      </c>
      <c r="E5766" s="4" t="s">
        <v>8</v>
      </c>
    </row>
    <row r="5767" spans="1:19">
      <c r="A5767" t="n">
        <v>52372</v>
      </c>
      <c r="B5767" s="65" t="n">
        <v>86</v>
      </c>
      <c r="C5767" s="7" t="n">
        <v>7006</v>
      </c>
      <c r="D5767" s="7" t="n">
        <v>0</v>
      </c>
      <c r="E5767" s="7" t="s">
        <v>14</v>
      </c>
    </row>
    <row r="5768" spans="1:19">
      <c r="A5768" t="s">
        <v>4</v>
      </c>
      <c r="B5768" s="4" t="s">
        <v>5</v>
      </c>
      <c r="C5768" s="4" t="s">
        <v>11</v>
      </c>
      <c r="D5768" s="4" t="s">
        <v>7</v>
      </c>
      <c r="E5768" s="4" t="s">
        <v>8</v>
      </c>
      <c r="F5768" s="4" t="s">
        <v>12</v>
      </c>
      <c r="G5768" s="4" t="s">
        <v>12</v>
      </c>
      <c r="H5768" s="4" t="s">
        <v>12</v>
      </c>
    </row>
    <row r="5769" spans="1:19">
      <c r="A5769" t="n">
        <v>52377</v>
      </c>
      <c r="B5769" s="29" t="n">
        <v>48</v>
      </c>
      <c r="C5769" s="7" t="n">
        <v>7006</v>
      </c>
      <c r="D5769" s="7" t="n">
        <v>0</v>
      </c>
      <c r="E5769" s="7" t="s">
        <v>322</v>
      </c>
      <c r="F5769" s="7" t="n">
        <v>0</v>
      </c>
      <c r="G5769" s="7" t="n">
        <v>1</v>
      </c>
      <c r="H5769" s="7" t="n">
        <v>0</v>
      </c>
    </row>
    <row r="5770" spans="1:19">
      <c r="A5770" t="s">
        <v>4</v>
      </c>
      <c r="B5770" s="4" t="s">
        <v>5</v>
      </c>
      <c r="C5770" s="4" t="s">
        <v>11</v>
      </c>
      <c r="D5770" s="4" t="s">
        <v>7</v>
      </c>
      <c r="E5770" s="4" t="s">
        <v>8</v>
      </c>
    </row>
    <row r="5771" spans="1:19">
      <c r="A5771" t="n">
        <v>52404</v>
      </c>
      <c r="B5771" s="65" t="n">
        <v>86</v>
      </c>
      <c r="C5771" s="7" t="n">
        <v>7006</v>
      </c>
      <c r="D5771" s="7" t="n">
        <v>0</v>
      </c>
      <c r="E5771" s="7" t="s">
        <v>14</v>
      </c>
    </row>
    <row r="5772" spans="1:19">
      <c r="A5772" t="s">
        <v>4</v>
      </c>
      <c r="B5772" s="4" t="s">
        <v>5</v>
      </c>
      <c r="C5772" s="4" t="s">
        <v>11</v>
      </c>
      <c r="D5772" s="4" t="s">
        <v>7</v>
      </c>
      <c r="E5772" s="4" t="s">
        <v>8</v>
      </c>
      <c r="F5772" s="4" t="s">
        <v>12</v>
      </c>
      <c r="G5772" s="4" t="s">
        <v>12</v>
      </c>
      <c r="H5772" s="4" t="s">
        <v>12</v>
      </c>
    </row>
    <row r="5773" spans="1:19">
      <c r="A5773" t="n">
        <v>52409</v>
      </c>
      <c r="B5773" s="29" t="n">
        <v>48</v>
      </c>
      <c r="C5773" s="7" t="n">
        <v>7006</v>
      </c>
      <c r="D5773" s="7" t="n">
        <v>0</v>
      </c>
      <c r="E5773" s="7" t="s">
        <v>323</v>
      </c>
      <c r="F5773" s="7" t="n">
        <v>0</v>
      </c>
      <c r="G5773" s="7" t="n">
        <v>1</v>
      </c>
      <c r="H5773" s="7" t="n">
        <v>0</v>
      </c>
    </row>
    <row r="5774" spans="1:19">
      <c r="A5774" t="s">
        <v>4</v>
      </c>
      <c r="B5774" s="4" t="s">
        <v>5</v>
      </c>
      <c r="C5774" s="4" t="s">
        <v>11</v>
      </c>
    </row>
    <row r="5775" spans="1:19">
      <c r="A5775" t="n">
        <v>52436</v>
      </c>
      <c r="B5775" s="25" t="n">
        <v>16</v>
      </c>
      <c r="C5775" s="7" t="n">
        <v>500</v>
      </c>
    </row>
    <row r="5776" spans="1:19">
      <c r="A5776" t="s">
        <v>4</v>
      </c>
      <c r="B5776" s="4" t="s">
        <v>5</v>
      </c>
      <c r="C5776" s="4" t="s">
        <v>11</v>
      </c>
      <c r="D5776" s="4" t="s">
        <v>7</v>
      </c>
      <c r="E5776" s="4" t="s">
        <v>8</v>
      </c>
      <c r="F5776" s="4" t="s">
        <v>12</v>
      </c>
      <c r="G5776" s="4" t="s">
        <v>12</v>
      </c>
      <c r="H5776" s="4" t="s">
        <v>12</v>
      </c>
    </row>
    <row r="5777" spans="1:19">
      <c r="A5777" t="n">
        <v>52439</v>
      </c>
      <c r="B5777" s="29" t="n">
        <v>48</v>
      </c>
      <c r="C5777" s="7" t="n">
        <v>7006</v>
      </c>
      <c r="D5777" s="7" t="n">
        <v>0</v>
      </c>
      <c r="E5777" s="7" t="s">
        <v>324</v>
      </c>
      <c r="F5777" s="7" t="n">
        <v>0.5</v>
      </c>
      <c r="G5777" s="7" t="n">
        <v>1</v>
      </c>
      <c r="H5777" s="7" t="n">
        <v>0</v>
      </c>
    </row>
    <row r="5778" spans="1:19">
      <c r="A5778" t="s">
        <v>4</v>
      </c>
      <c r="B5778" s="4" t="s">
        <v>5</v>
      </c>
      <c r="C5778" s="4" t="s">
        <v>11</v>
      </c>
    </row>
    <row r="5779" spans="1:19">
      <c r="A5779" t="n">
        <v>52465</v>
      </c>
      <c r="B5779" s="25" t="n">
        <v>16</v>
      </c>
      <c r="C5779" s="7" t="n">
        <v>700</v>
      </c>
    </row>
    <row r="5780" spans="1:19">
      <c r="A5780" t="s">
        <v>4</v>
      </c>
      <c r="B5780" s="4" t="s">
        <v>5</v>
      </c>
      <c r="C5780" s="4" t="s">
        <v>11</v>
      </c>
      <c r="D5780" s="4" t="s">
        <v>7</v>
      </c>
      <c r="E5780" s="4" t="s">
        <v>8</v>
      </c>
      <c r="F5780" s="4" t="s">
        <v>12</v>
      </c>
      <c r="G5780" s="4" t="s">
        <v>12</v>
      </c>
      <c r="H5780" s="4" t="s">
        <v>12</v>
      </c>
    </row>
    <row r="5781" spans="1:19">
      <c r="A5781" t="n">
        <v>52468</v>
      </c>
      <c r="B5781" s="29" t="n">
        <v>48</v>
      </c>
      <c r="C5781" s="7" t="n">
        <v>1665</v>
      </c>
      <c r="D5781" s="7" t="n">
        <v>0</v>
      </c>
      <c r="E5781" s="7" t="s">
        <v>293</v>
      </c>
      <c r="F5781" s="7" t="n">
        <v>0.100000001490116</v>
      </c>
      <c r="G5781" s="7" t="n">
        <v>1</v>
      </c>
      <c r="H5781" s="7" t="n">
        <v>0</v>
      </c>
    </row>
    <row r="5782" spans="1:19">
      <c r="A5782" t="s">
        <v>4</v>
      </c>
      <c r="B5782" s="4" t="s">
        <v>5</v>
      </c>
      <c r="C5782" s="4" t="s">
        <v>11</v>
      </c>
      <c r="D5782" s="4" t="s">
        <v>7</v>
      </c>
      <c r="E5782" s="4" t="s">
        <v>8</v>
      </c>
      <c r="F5782" s="4" t="s">
        <v>12</v>
      </c>
      <c r="G5782" s="4" t="s">
        <v>12</v>
      </c>
      <c r="H5782" s="4" t="s">
        <v>12</v>
      </c>
    </row>
    <row r="5783" spans="1:19">
      <c r="A5783" t="n">
        <v>52495</v>
      </c>
      <c r="B5783" s="29" t="n">
        <v>48</v>
      </c>
      <c r="C5783" s="7" t="n">
        <v>1662</v>
      </c>
      <c r="D5783" s="7" t="n">
        <v>0</v>
      </c>
      <c r="E5783" s="7" t="s">
        <v>289</v>
      </c>
      <c r="F5783" s="7" t="n">
        <v>0.100000001490116</v>
      </c>
      <c r="G5783" s="7" t="n">
        <v>1.5</v>
      </c>
      <c r="H5783" s="7" t="n">
        <v>0</v>
      </c>
    </row>
    <row r="5784" spans="1:19">
      <c r="A5784" t="s">
        <v>4</v>
      </c>
      <c r="B5784" s="4" t="s">
        <v>5</v>
      </c>
      <c r="C5784" s="4" t="s">
        <v>7</v>
      </c>
      <c r="D5784" s="4" t="s">
        <v>12</v>
      </c>
      <c r="E5784" s="4" t="s">
        <v>12</v>
      </c>
      <c r="F5784" s="4" t="s">
        <v>12</v>
      </c>
    </row>
    <row r="5785" spans="1:19">
      <c r="A5785" t="n">
        <v>52522</v>
      </c>
      <c r="B5785" s="38" t="n">
        <v>45</v>
      </c>
      <c r="C5785" s="7" t="n">
        <v>9</v>
      </c>
      <c r="D5785" s="7" t="n">
        <v>0.0500000007450581</v>
      </c>
      <c r="E5785" s="7" t="n">
        <v>0.0500000007450581</v>
      </c>
      <c r="F5785" s="7" t="n">
        <v>0.5</v>
      </c>
    </row>
    <row r="5786" spans="1:19">
      <c r="A5786" t="s">
        <v>4</v>
      </c>
      <c r="B5786" s="4" t="s">
        <v>5</v>
      </c>
      <c r="C5786" s="4" t="s">
        <v>7</v>
      </c>
      <c r="D5786" s="4" t="s">
        <v>11</v>
      </c>
      <c r="E5786" s="4" t="s">
        <v>11</v>
      </c>
      <c r="F5786" s="4" t="s">
        <v>11</v>
      </c>
      <c r="G5786" s="4" t="s">
        <v>11</v>
      </c>
      <c r="H5786" s="4" t="s">
        <v>11</v>
      </c>
      <c r="I5786" s="4" t="s">
        <v>8</v>
      </c>
      <c r="J5786" s="4" t="s">
        <v>12</v>
      </c>
      <c r="K5786" s="4" t="s">
        <v>12</v>
      </c>
      <c r="L5786" s="4" t="s">
        <v>12</v>
      </c>
      <c r="M5786" s="4" t="s">
        <v>13</v>
      </c>
      <c r="N5786" s="4" t="s">
        <v>13</v>
      </c>
      <c r="O5786" s="4" t="s">
        <v>12</v>
      </c>
      <c r="P5786" s="4" t="s">
        <v>12</v>
      </c>
      <c r="Q5786" s="4" t="s">
        <v>12</v>
      </c>
      <c r="R5786" s="4" t="s">
        <v>12</v>
      </c>
      <c r="S5786" s="4" t="s">
        <v>7</v>
      </c>
    </row>
    <row r="5787" spans="1:19">
      <c r="A5787" t="n">
        <v>52536</v>
      </c>
      <c r="B5787" s="26" t="n">
        <v>39</v>
      </c>
      <c r="C5787" s="7" t="n">
        <v>12</v>
      </c>
      <c r="D5787" s="7" t="n">
        <v>65533</v>
      </c>
      <c r="E5787" s="7" t="n">
        <v>210</v>
      </c>
      <c r="F5787" s="7" t="n">
        <v>0</v>
      </c>
      <c r="G5787" s="7" t="n">
        <v>7006</v>
      </c>
      <c r="H5787" s="7" t="n">
        <v>3</v>
      </c>
      <c r="I5787" s="7" t="s">
        <v>183</v>
      </c>
      <c r="J5787" s="7" t="n">
        <v>0</v>
      </c>
      <c r="K5787" s="7" t="n">
        <v>0</v>
      </c>
      <c r="L5787" s="7" t="n">
        <v>0</v>
      </c>
      <c r="M5787" s="7" t="n">
        <v>0</v>
      </c>
      <c r="N5787" s="7" t="n">
        <v>0</v>
      </c>
      <c r="O5787" s="7" t="n">
        <v>0</v>
      </c>
      <c r="P5787" s="7" t="n">
        <v>1.5</v>
      </c>
      <c r="Q5787" s="7" t="n">
        <v>0.5</v>
      </c>
      <c r="R5787" s="7" t="n">
        <v>1.5</v>
      </c>
      <c r="S5787" s="7" t="n">
        <v>255</v>
      </c>
    </row>
    <row r="5788" spans="1:19">
      <c r="A5788" t="s">
        <v>4</v>
      </c>
      <c r="B5788" s="4" t="s">
        <v>5</v>
      </c>
      <c r="C5788" s="4" t="s">
        <v>7</v>
      </c>
      <c r="D5788" s="4" t="s">
        <v>11</v>
      </c>
      <c r="E5788" s="4" t="s">
        <v>12</v>
      </c>
      <c r="F5788" s="4" t="s">
        <v>11</v>
      </c>
      <c r="G5788" s="4" t="s">
        <v>13</v>
      </c>
      <c r="H5788" s="4" t="s">
        <v>13</v>
      </c>
      <c r="I5788" s="4" t="s">
        <v>11</v>
      </c>
      <c r="J5788" s="4" t="s">
        <v>11</v>
      </c>
      <c r="K5788" s="4" t="s">
        <v>13</v>
      </c>
      <c r="L5788" s="4" t="s">
        <v>13</v>
      </c>
      <c r="M5788" s="4" t="s">
        <v>13</v>
      </c>
      <c r="N5788" s="4" t="s">
        <v>13</v>
      </c>
      <c r="O5788" s="4" t="s">
        <v>8</v>
      </c>
    </row>
    <row r="5789" spans="1:19">
      <c r="A5789" t="n">
        <v>52597</v>
      </c>
      <c r="B5789" s="9" t="n">
        <v>50</v>
      </c>
      <c r="C5789" s="7" t="n">
        <v>0</v>
      </c>
      <c r="D5789" s="7" t="n">
        <v>4416</v>
      </c>
      <c r="E5789" s="7" t="n">
        <v>0.699999988079071</v>
      </c>
      <c r="F5789" s="7" t="n">
        <v>0</v>
      </c>
      <c r="G5789" s="7" t="n">
        <v>0</v>
      </c>
      <c r="H5789" s="7" t="n">
        <v>0</v>
      </c>
      <c r="I5789" s="7" t="n">
        <v>0</v>
      </c>
      <c r="J5789" s="7" t="n">
        <v>65533</v>
      </c>
      <c r="K5789" s="7" t="n">
        <v>0</v>
      </c>
      <c r="L5789" s="7" t="n">
        <v>0</v>
      </c>
      <c r="M5789" s="7" t="n">
        <v>0</v>
      </c>
      <c r="N5789" s="7" t="n">
        <v>0</v>
      </c>
      <c r="O5789" s="7" t="s">
        <v>14</v>
      </c>
    </row>
    <row r="5790" spans="1:19">
      <c r="A5790" t="s">
        <v>4</v>
      </c>
      <c r="B5790" s="4" t="s">
        <v>5</v>
      </c>
      <c r="C5790" s="4" t="s">
        <v>7</v>
      </c>
      <c r="D5790" s="4" t="s">
        <v>11</v>
      </c>
      <c r="E5790" s="4" t="s">
        <v>12</v>
      </c>
      <c r="F5790" s="4" t="s">
        <v>11</v>
      </c>
      <c r="G5790" s="4" t="s">
        <v>13</v>
      </c>
      <c r="H5790" s="4" t="s">
        <v>13</v>
      </c>
      <c r="I5790" s="4" t="s">
        <v>11</v>
      </c>
      <c r="J5790" s="4" t="s">
        <v>11</v>
      </c>
      <c r="K5790" s="4" t="s">
        <v>13</v>
      </c>
      <c r="L5790" s="4" t="s">
        <v>13</v>
      </c>
      <c r="M5790" s="4" t="s">
        <v>13</v>
      </c>
      <c r="N5790" s="4" t="s">
        <v>13</v>
      </c>
      <c r="O5790" s="4" t="s">
        <v>8</v>
      </c>
    </row>
    <row r="5791" spans="1:19">
      <c r="A5791" t="n">
        <v>52636</v>
      </c>
      <c r="B5791" s="9" t="n">
        <v>50</v>
      </c>
      <c r="C5791" s="7" t="n">
        <v>0</v>
      </c>
      <c r="D5791" s="7" t="n">
        <v>4198</v>
      </c>
      <c r="E5791" s="7" t="n">
        <v>0.600000023841858</v>
      </c>
      <c r="F5791" s="7" t="n">
        <v>0</v>
      </c>
      <c r="G5791" s="7" t="n">
        <v>0</v>
      </c>
      <c r="H5791" s="7" t="n">
        <v>0</v>
      </c>
      <c r="I5791" s="7" t="n">
        <v>0</v>
      </c>
      <c r="J5791" s="7" t="n">
        <v>65533</v>
      </c>
      <c r="K5791" s="7" t="n">
        <v>0</v>
      </c>
      <c r="L5791" s="7" t="n">
        <v>0</v>
      </c>
      <c r="M5791" s="7" t="n">
        <v>0</v>
      </c>
      <c r="N5791" s="7" t="n">
        <v>0</v>
      </c>
      <c r="O5791" s="7" t="s">
        <v>14</v>
      </c>
    </row>
    <row r="5792" spans="1:19">
      <c r="A5792" t="s">
        <v>4</v>
      </c>
      <c r="B5792" s="4" t="s">
        <v>5</v>
      </c>
      <c r="C5792" s="4" t="s">
        <v>7</v>
      </c>
      <c r="D5792" s="4" t="s">
        <v>11</v>
      </c>
      <c r="E5792" s="4" t="s">
        <v>12</v>
      </c>
      <c r="F5792" s="4" t="s">
        <v>11</v>
      </c>
      <c r="G5792" s="4" t="s">
        <v>13</v>
      </c>
      <c r="H5792" s="4" t="s">
        <v>13</v>
      </c>
      <c r="I5792" s="4" t="s">
        <v>11</v>
      </c>
      <c r="J5792" s="4" t="s">
        <v>11</v>
      </c>
      <c r="K5792" s="4" t="s">
        <v>13</v>
      </c>
      <c r="L5792" s="4" t="s">
        <v>13</v>
      </c>
      <c r="M5792" s="4" t="s">
        <v>13</v>
      </c>
      <c r="N5792" s="4" t="s">
        <v>13</v>
      </c>
      <c r="O5792" s="4" t="s">
        <v>8</v>
      </c>
    </row>
    <row r="5793" spans="1:19">
      <c r="A5793" t="n">
        <v>52675</v>
      </c>
      <c r="B5793" s="9" t="n">
        <v>50</v>
      </c>
      <c r="C5793" s="7" t="n">
        <v>0</v>
      </c>
      <c r="D5793" s="7" t="n">
        <v>4341</v>
      </c>
      <c r="E5793" s="7" t="n">
        <v>0.800000011920929</v>
      </c>
      <c r="F5793" s="7" t="n">
        <v>0</v>
      </c>
      <c r="G5793" s="7" t="n">
        <v>0</v>
      </c>
      <c r="H5793" s="7" t="n">
        <v>1065353216</v>
      </c>
      <c r="I5793" s="7" t="n">
        <v>0</v>
      </c>
      <c r="J5793" s="7" t="n">
        <v>65533</v>
      </c>
      <c r="K5793" s="7" t="n">
        <v>0</v>
      </c>
      <c r="L5793" s="7" t="n">
        <v>0</v>
      </c>
      <c r="M5793" s="7" t="n">
        <v>0</v>
      </c>
      <c r="N5793" s="7" t="n">
        <v>0</v>
      </c>
      <c r="O5793" s="7" t="s">
        <v>14</v>
      </c>
    </row>
    <row r="5794" spans="1:19">
      <c r="A5794" t="s">
        <v>4</v>
      </c>
      <c r="B5794" s="4" t="s">
        <v>5</v>
      </c>
      <c r="C5794" s="4" t="s">
        <v>7</v>
      </c>
      <c r="D5794" s="4" t="s">
        <v>13</v>
      </c>
      <c r="E5794" s="4" t="s">
        <v>13</v>
      </c>
      <c r="F5794" s="4" t="s">
        <v>13</v>
      </c>
    </row>
    <row r="5795" spans="1:19">
      <c r="A5795" t="n">
        <v>52714</v>
      </c>
      <c r="B5795" s="9" t="n">
        <v>50</v>
      </c>
      <c r="C5795" s="7" t="n">
        <v>255</v>
      </c>
      <c r="D5795" s="7" t="n">
        <v>1050253722</v>
      </c>
      <c r="E5795" s="7" t="n">
        <v>1065353216</v>
      </c>
      <c r="F5795" s="7" t="n">
        <v>1045220557</v>
      </c>
    </row>
    <row r="5796" spans="1:19">
      <c r="A5796" t="s">
        <v>4</v>
      </c>
      <c r="B5796" s="4" t="s">
        <v>5</v>
      </c>
      <c r="C5796" s="4" t="s">
        <v>11</v>
      </c>
    </row>
    <row r="5797" spans="1:19">
      <c r="A5797" t="n">
        <v>52728</v>
      </c>
      <c r="B5797" s="25" t="n">
        <v>16</v>
      </c>
      <c r="C5797" s="7" t="n">
        <v>800</v>
      </c>
    </row>
    <row r="5798" spans="1:19">
      <c r="A5798" t="s">
        <v>4</v>
      </c>
      <c r="B5798" s="4" t="s">
        <v>5</v>
      </c>
    </row>
    <row r="5799" spans="1:19">
      <c r="A5799" t="n">
        <v>52731</v>
      </c>
      <c r="B5799" s="5" t="n">
        <v>1</v>
      </c>
    </row>
    <row r="5800" spans="1:19" s="3" customFormat="1" customHeight="0">
      <c r="A5800" s="3" t="s">
        <v>2</v>
      </c>
      <c r="B5800" s="3" t="s">
        <v>379</v>
      </c>
    </row>
    <row r="5801" spans="1:19">
      <c r="A5801" t="s">
        <v>4</v>
      </c>
      <c r="B5801" s="4" t="s">
        <v>5</v>
      </c>
      <c r="C5801" s="4" t="s">
        <v>7</v>
      </c>
      <c r="D5801" s="4" t="s">
        <v>7</v>
      </c>
      <c r="E5801" s="4" t="s">
        <v>7</v>
      </c>
      <c r="F5801" s="4" t="s">
        <v>7</v>
      </c>
    </row>
    <row r="5802" spans="1:19">
      <c r="A5802" t="n">
        <v>52732</v>
      </c>
      <c r="B5802" s="16" t="n">
        <v>14</v>
      </c>
      <c r="C5802" s="7" t="n">
        <v>2</v>
      </c>
      <c r="D5802" s="7" t="n">
        <v>0</v>
      </c>
      <c r="E5802" s="7" t="n">
        <v>0</v>
      </c>
      <c r="F5802" s="7" t="n">
        <v>0</v>
      </c>
    </row>
    <row r="5803" spans="1:19">
      <c r="A5803" t="s">
        <v>4</v>
      </c>
      <c r="B5803" s="4" t="s">
        <v>5</v>
      </c>
      <c r="C5803" s="4" t="s">
        <v>7</v>
      </c>
      <c r="D5803" s="17" t="s">
        <v>23</v>
      </c>
      <c r="E5803" s="4" t="s">
        <v>5</v>
      </c>
      <c r="F5803" s="4" t="s">
        <v>7</v>
      </c>
      <c r="G5803" s="4" t="s">
        <v>11</v>
      </c>
      <c r="H5803" s="17" t="s">
        <v>24</v>
      </c>
      <c r="I5803" s="4" t="s">
        <v>7</v>
      </c>
      <c r="J5803" s="4" t="s">
        <v>13</v>
      </c>
      <c r="K5803" s="4" t="s">
        <v>7</v>
      </c>
      <c r="L5803" s="4" t="s">
        <v>7</v>
      </c>
      <c r="M5803" s="17" t="s">
        <v>23</v>
      </c>
      <c r="N5803" s="4" t="s">
        <v>5</v>
      </c>
      <c r="O5803" s="4" t="s">
        <v>7</v>
      </c>
      <c r="P5803" s="4" t="s">
        <v>11</v>
      </c>
      <c r="Q5803" s="17" t="s">
        <v>24</v>
      </c>
      <c r="R5803" s="4" t="s">
        <v>7</v>
      </c>
      <c r="S5803" s="4" t="s">
        <v>13</v>
      </c>
      <c r="T5803" s="4" t="s">
        <v>7</v>
      </c>
      <c r="U5803" s="4" t="s">
        <v>7</v>
      </c>
      <c r="V5803" s="4" t="s">
        <v>7</v>
      </c>
      <c r="W5803" s="4" t="s">
        <v>17</v>
      </c>
    </row>
    <row r="5804" spans="1:19">
      <c r="A5804" t="n">
        <v>52737</v>
      </c>
      <c r="B5804" s="11" t="n">
        <v>5</v>
      </c>
      <c r="C5804" s="7" t="n">
        <v>28</v>
      </c>
      <c r="D5804" s="17" t="s">
        <v>3</v>
      </c>
      <c r="E5804" s="8" t="n">
        <v>162</v>
      </c>
      <c r="F5804" s="7" t="n">
        <v>3</v>
      </c>
      <c r="G5804" s="7" t="n">
        <v>16460</v>
      </c>
      <c r="H5804" s="17" t="s">
        <v>3</v>
      </c>
      <c r="I5804" s="7" t="n">
        <v>0</v>
      </c>
      <c r="J5804" s="7" t="n">
        <v>1</v>
      </c>
      <c r="K5804" s="7" t="n">
        <v>2</v>
      </c>
      <c r="L5804" s="7" t="n">
        <v>28</v>
      </c>
      <c r="M5804" s="17" t="s">
        <v>3</v>
      </c>
      <c r="N5804" s="8" t="n">
        <v>162</v>
      </c>
      <c r="O5804" s="7" t="n">
        <v>3</v>
      </c>
      <c r="P5804" s="7" t="n">
        <v>16460</v>
      </c>
      <c r="Q5804" s="17" t="s">
        <v>3</v>
      </c>
      <c r="R5804" s="7" t="n">
        <v>0</v>
      </c>
      <c r="S5804" s="7" t="n">
        <v>2</v>
      </c>
      <c r="T5804" s="7" t="n">
        <v>2</v>
      </c>
      <c r="U5804" s="7" t="n">
        <v>11</v>
      </c>
      <c r="V5804" s="7" t="n">
        <v>1</v>
      </c>
      <c r="W5804" s="12" t="n">
        <f t="normal" ca="1">A5808</f>
        <v>0</v>
      </c>
    </row>
    <row r="5805" spans="1:19">
      <c r="A5805" t="s">
        <v>4</v>
      </c>
      <c r="B5805" s="4" t="s">
        <v>5</v>
      </c>
      <c r="C5805" s="4" t="s">
        <v>7</v>
      </c>
      <c r="D5805" s="4" t="s">
        <v>11</v>
      </c>
      <c r="E5805" s="4" t="s">
        <v>12</v>
      </c>
    </row>
    <row r="5806" spans="1:19">
      <c r="A5806" t="n">
        <v>52766</v>
      </c>
      <c r="B5806" s="18" t="n">
        <v>58</v>
      </c>
      <c r="C5806" s="7" t="n">
        <v>0</v>
      </c>
      <c r="D5806" s="7" t="n">
        <v>0</v>
      </c>
      <c r="E5806" s="7" t="n">
        <v>1</v>
      </c>
    </row>
    <row r="5807" spans="1:19">
      <c r="A5807" t="s">
        <v>4</v>
      </c>
      <c r="B5807" s="4" t="s">
        <v>5</v>
      </c>
      <c r="C5807" s="4" t="s">
        <v>7</v>
      </c>
      <c r="D5807" s="17" t="s">
        <v>23</v>
      </c>
      <c r="E5807" s="4" t="s">
        <v>5</v>
      </c>
      <c r="F5807" s="4" t="s">
        <v>7</v>
      </c>
      <c r="G5807" s="4" t="s">
        <v>11</v>
      </c>
      <c r="H5807" s="17" t="s">
        <v>24</v>
      </c>
      <c r="I5807" s="4" t="s">
        <v>7</v>
      </c>
      <c r="J5807" s="4" t="s">
        <v>13</v>
      </c>
      <c r="K5807" s="4" t="s">
        <v>7</v>
      </c>
      <c r="L5807" s="4" t="s">
        <v>7</v>
      </c>
      <c r="M5807" s="17" t="s">
        <v>23</v>
      </c>
      <c r="N5807" s="4" t="s">
        <v>5</v>
      </c>
      <c r="O5807" s="4" t="s">
        <v>7</v>
      </c>
      <c r="P5807" s="4" t="s">
        <v>11</v>
      </c>
      <c r="Q5807" s="17" t="s">
        <v>24</v>
      </c>
      <c r="R5807" s="4" t="s">
        <v>7</v>
      </c>
      <c r="S5807" s="4" t="s">
        <v>13</v>
      </c>
      <c r="T5807" s="4" t="s">
        <v>7</v>
      </c>
      <c r="U5807" s="4" t="s">
        <v>7</v>
      </c>
      <c r="V5807" s="4" t="s">
        <v>7</v>
      </c>
      <c r="W5807" s="4" t="s">
        <v>17</v>
      </c>
    </row>
    <row r="5808" spans="1:19">
      <c r="A5808" t="n">
        <v>52774</v>
      </c>
      <c r="B5808" s="11" t="n">
        <v>5</v>
      </c>
      <c r="C5808" s="7" t="n">
        <v>28</v>
      </c>
      <c r="D5808" s="17" t="s">
        <v>3</v>
      </c>
      <c r="E5808" s="8" t="n">
        <v>162</v>
      </c>
      <c r="F5808" s="7" t="n">
        <v>3</v>
      </c>
      <c r="G5808" s="7" t="n">
        <v>16460</v>
      </c>
      <c r="H5808" s="17" t="s">
        <v>3</v>
      </c>
      <c r="I5808" s="7" t="n">
        <v>0</v>
      </c>
      <c r="J5808" s="7" t="n">
        <v>1</v>
      </c>
      <c r="K5808" s="7" t="n">
        <v>3</v>
      </c>
      <c r="L5808" s="7" t="n">
        <v>28</v>
      </c>
      <c r="M5808" s="17" t="s">
        <v>3</v>
      </c>
      <c r="N5808" s="8" t="n">
        <v>162</v>
      </c>
      <c r="O5808" s="7" t="n">
        <v>3</v>
      </c>
      <c r="P5808" s="7" t="n">
        <v>16460</v>
      </c>
      <c r="Q5808" s="17" t="s">
        <v>3</v>
      </c>
      <c r="R5808" s="7" t="n">
        <v>0</v>
      </c>
      <c r="S5808" s="7" t="n">
        <v>2</v>
      </c>
      <c r="T5808" s="7" t="n">
        <v>3</v>
      </c>
      <c r="U5808" s="7" t="n">
        <v>9</v>
      </c>
      <c r="V5808" s="7" t="n">
        <v>1</v>
      </c>
      <c r="W5808" s="12" t="n">
        <f t="normal" ca="1">A5818</f>
        <v>0</v>
      </c>
    </row>
    <row r="5809" spans="1:23">
      <c r="A5809" t="s">
        <v>4</v>
      </c>
      <c r="B5809" s="4" t="s">
        <v>5</v>
      </c>
      <c r="C5809" s="4" t="s">
        <v>7</v>
      </c>
      <c r="D5809" s="17" t="s">
        <v>23</v>
      </c>
      <c r="E5809" s="4" t="s">
        <v>5</v>
      </c>
      <c r="F5809" s="4" t="s">
        <v>11</v>
      </c>
      <c r="G5809" s="4" t="s">
        <v>7</v>
      </c>
      <c r="H5809" s="4" t="s">
        <v>7</v>
      </c>
      <c r="I5809" s="4" t="s">
        <v>8</v>
      </c>
      <c r="J5809" s="17" t="s">
        <v>24</v>
      </c>
      <c r="K5809" s="4" t="s">
        <v>7</v>
      </c>
      <c r="L5809" s="4" t="s">
        <v>7</v>
      </c>
      <c r="M5809" s="17" t="s">
        <v>23</v>
      </c>
      <c r="N5809" s="4" t="s">
        <v>5</v>
      </c>
      <c r="O5809" s="4" t="s">
        <v>7</v>
      </c>
      <c r="P5809" s="17" t="s">
        <v>24</v>
      </c>
      <c r="Q5809" s="4" t="s">
        <v>7</v>
      </c>
      <c r="R5809" s="4" t="s">
        <v>13</v>
      </c>
      <c r="S5809" s="4" t="s">
        <v>7</v>
      </c>
      <c r="T5809" s="4" t="s">
        <v>7</v>
      </c>
      <c r="U5809" s="4" t="s">
        <v>7</v>
      </c>
      <c r="V5809" s="17" t="s">
        <v>23</v>
      </c>
      <c r="W5809" s="4" t="s">
        <v>5</v>
      </c>
      <c r="X5809" s="4" t="s">
        <v>7</v>
      </c>
      <c r="Y5809" s="17" t="s">
        <v>24</v>
      </c>
      <c r="Z5809" s="4" t="s">
        <v>7</v>
      </c>
      <c r="AA5809" s="4" t="s">
        <v>13</v>
      </c>
      <c r="AB5809" s="4" t="s">
        <v>7</v>
      </c>
      <c r="AC5809" s="4" t="s">
        <v>7</v>
      </c>
      <c r="AD5809" s="4" t="s">
        <v>7</v>
      </c>
      <c r="AE5809" s="4" t="s">
        <v>17</v>
      </c>
    </row>
    <row r="5810" spans="1:23">
      <c r="A5810" t="n">
        <v>52803</v>
      </c>
      <c r="B5810" s="11" t="n">
        <v>5</v>
      </c>
      <c r="C5810" s="7" t="n">
        <v>28</v>
      </c>
      <c r="D5810" s="17" t="s">
        <v>3</v>
      </c>
      <c r="E5810" s="19" t="n">
        <v>47</v>
      </c>
      <c r="F5810" s="7" t="n">
        <v>61456</v>
      </c>
      <c r="G5810" s="7" t="n">
        <v>2</v>
      </c>
      <c r="H5810" s="7" t="n">
        <v>0</v>
      </c>
      <c r="I5810" s="7" t="s">
        <v>25</v>
      </c>
      <c r="J5810" s="17" t="s">
        <v>3</v>
      </c>
      <c r="K5810" s="7" t="n">
        <v>8</v>
      </c>
      <c r="L5810" s="7" t="n">
        <v>28</v>
      </c>
      <c r="M5810" s="17" t="s">
        <v>3</v>
      </c>
      <c r="N5810" s="20" t="n">
        <v>74</v>
      </c>
      <c r="O5810" s="7" t="n">
        <v>65</v>
      </c>
      <c r="P5810" s="17" t="s">
        <v>3</v>
      </c>
      <c r="Q5810" s="7" t="n">
        <v>0</v>
      </c>
      <c r="R5810" s="7" t="n">
        <v>1</v>
      </c>
      <c r="S5810" s="7" t="n">
        <v>3</v>
      </c>
      <c r="T5810" s="7" t="n">
        <v>9</v>
      </c>
      <c r="U5810" s="7" t="n">
        <v>28</v>
      </c>
      <c r="V5810" s="17" t="s">
        <v>3</v>
      </c>
      <c r="W5810" s="20" t="n">
        <v>74</v>
      </c>
      <c r="X5810" s="7" t="n">
        <v>65</v>
      </c>
      <c r="Y5810" s="17" t="s">
        <v>3</v>
      </c>
      <c r="Z5810" s="7" t="n">
        <v>0</v>
      </c>
      <c r="AA5810" s="7" t="n">
        <v>2</v>
      </c>
      <c r="AB5810" s="7" t="n">
        <v>3</v>
      </c>
      <c r="AC5810" s="7" t="n">
        <v>9</v>
      </c>
      <c r="AD5810" s="7" t="n">
        <v>1</v>
      </c>
      <c r="AE5810" s="12" t="n">
        <f t="normal" ca="1">A5814</f>
        <v>0</v>
      </c>
    </row>
    <row r="5811" spans="1:23">
      <c r="A5811" t="s">
        <v>4</v>
      </c>
      <c r="B5811" s="4" t="s">
        <v>5</v>
      </c>
      <c r="C5811" s="4" t="s">
        <v>11</v>
      </c>
      <c r="D5811" s="4" t="s">
        <v>7</v>
      </c>
      <c r="E5811" s="4" t="s">
        <v>7</v>
      </c>
      <c r="F5811" s="4" t="s">
        <v>8</v>
      </c>
    </row>
    <row r="5812" spans="1:23">
      <c r="A5812" t="n">
        <v>52851</v>
      </c>
      <c r="B5812" s="19" t="n">
        <v>47</v>
      </c>
      <c r="C5812" s="7" t="n">
        <v>61456</v>
      </c>
      <c r="D5812" s="7" t="n">
        <v>0</v>
      </c>
      <c r="E5812" s="7" t="n">
        <v>0</v>
      </c>
      <c r="F5812" s="7" t="s">
        <v>26</v>
      </c>
    </row>
    <row r="5813" spans="1:23">
      <c r="A5813" t="s">
        <v>4</v>
      </c>
      <c r="B5813" s="4" t="s">
        <v>5</v>
      </c>
      <c r="C5813" s="4" t="s">
        <v>7</v>
      </c>
      <c r="D5813" s="4" t="s">
        <v>11</v>
      </c>
      <c r="E5813" s="4" t="s">
        <v>12</v>
      </c>
    </row>
    <row r="5814" spans="1:23">
      <c r="A5814" t="n">
        <v>52864</v>
      </c>
      <c r="B5814" s="18" t="n">
        <v>58</v>
      </c>
      <c r="C5814" s="7" t="n">
        <v>0</v>
      </c>
      <c r="D5814" s="7" t="n">
        <v>300</v>
      </c>
      <c r="E5814" s="7" t="n">
        <v>1</v>
      </c>
    </row>
    <row r="5815" spans="1:23">
      <c r="A5815" t="s">
        <v>4</v>
      </c>
      <c r="B5815" s="4" t="s">
        <v>5</v>
      </c>
      <c r="C5815" s="4" t="s">
        <v>7</v>
      </c>
      <c r="D5815" s="4" t="s">
        <v>11</v>
      </c>
    </row>
    <row r="5816" spans="1:23">
      <c r="A5816" t="n">
        <v>52872</v>
      </c>
      <c r="B5816" s="18" t="n">
        <v>58</v>
      </c>
      <c r="C5816" s="7" t="n">
        <v>255</v>
      </c>
      <c r="D5816" s="7" t="n">
        <v>0</v>
      </c>
    </row>
    <row r="5817" spans="1:23">
      <c r="A5817" t="s">
        <v>4</v>
      </c>
      <c r="B5817" s="4" t="s">
        <v>5</v>
      </c>
      <c r="C5817" s="4" t="s">
        <v>7</v>
      </c>
      <c r="D5817" s="4" t="s">
        <v>7</v>
      </c>
      <c r="E5817" s="4" t="s">
        <v>7</v>
      </c>
      <c r="F5817" s="4" t="s">
        <v>7</v>
      </c>
    </row>
    <row r="5818" spans="1:23">
      <c r="A5818" t="n">
        <v>52876</v>
      </c>
      <c r="B5818" s="16" t="n">
        <v>14</v>
      </c>
      <c r="C5818" s="7" t="n">
        <v>0</v>
      </c>
      <c r="D5818" s="7" t="n">
        <v>0</v>
      </c>
      <c r="E5818" s="7" t="n">
        <v>0</v>
      </c>
      <c r="F5818" s="7" t="n">
        <v>64</v>
      </c>
    </row>
    <row r="5819" spans="1:23">
      <c r="A5819" t="s">
        <v>4</v>
      </c>
      <c r="B5819" s="4" t="s">
        <v>5</v>
      </c>
      <c r="C5819" s="4" t="s">
        <v>7</v>
      </c>
      <c r="D5819" s="4" t="s">
        <v>11</v>
      </c>
    </row>
    <row r="5820" spans="1:23">
      <c r="A5820" t="n">
        <v>52881</v>
      </c>
      <c r="B5820" s="21" t="n">
        <v>22</v>
      </c>
      <c r="C5820" s="7" t="n">
        <v>0</v>
      </c>
      <c r="D5820" s="7" t="n">
        <v>16460</v>
      </c>
    </row>
    <row r="5821" spans="1:23">
      <c r="A5821" t="s">
        <v>4</v>
      </c>
      <c r="B5821" s="4" t="s">
        <v>5</v>
      </c>
      <c r="C5821" s="4" t="s">
        <v>7</v>
      </c>
      <c r="D5821" s="4" t="s">
        <v>11</v>
      </c>
    </row>
    <row r="5822" spans="1:23">
      <c r="A5822" t="n">
        <v>52885</v>
      </c>
      <c r="B5822" s="18" t="n">
        <v>58</v>
      </c>
      <c r="C5822" s="7" t="n">
        <v>5</v>
      </c>
      <c r="D5822" s="7" t="n">
        <v>300</v>
      </c>
    </row>
    <row r="5823" spans="1:23">
      <c r="A5823" t="s">
        <v>4</v>
      </c>
      <c r="B5823" s="4" t="s">
        <v>5</v>
      </c>
      <c r="C5823" s="4" t="s">
        <v>12</v>
      </c>
      <c r="D5823" s="4" t="s">
        <v>11</v>
      </c>
    </row>
    <row r="5824" spans="1:23">
      <c r="A5824" t="n">
        <v>52889</v>
      </c>
      <c r="B5824" s="22" t="n">
        <v>103</v>
      </c>
      <c r="C5824" s="7" t="n">
        <v>0</v>
      </c>
      <c r="D5824" s="7" t="n">
        <v>300</v>
      </c>
    </row>
    <row r="5825" spans="1:31">
      <c r="A5825" t="s">
        <v>4</v>
      </c>
      <c r="B5825" s="4" t="s">
        <v>5</v>
      </c>
      <c r="C5825" s="4" t="s">
        <v>7</v>
      </c>
    </row>
    <row r="5826" spans="1:31">
      <c r="A5826" t="n">
        <v>52896</v>
      </c>
      <c r="B5826" s="23" t="n">
        <v>64</v>
      </c>
      <c r="C5826" s="7" t="n">
        <v>7</v>
      </c>
    </row>
    <row r="5827" spans="1:31">
      <c r="A5827" t="s">
        <v>4</v>
      </c>
      <c r="B5827" s="4" t="s">
        <v>5</v>
      </c>
      <c r="C5827" s="4" t="s">
        <v>7</v>
      </c>
      <c r="D5827" s="4" t="s">
        <v>11</v>
      </c>
    </row>
    <row r="5828" spans="1:31">
      <c r="A5828" t="n">
        <v>52898</v>
      </c>
      <c r="B5828" s="24" t="n">
        <v>72</v>
      </c>
      <c r="C5828" s="7" t="n">
        <v>5</v>
      </c>
      <c r="D5828" s="7" t="n">
        <v>0</v>
      </c>
    </row>
    <row r="5829" spans="1:31">
      <c r="A5829" t="s">
        <v>4</v>
      </c>
      <c r="B5829" s="4" t="s">
        <v>5</v>
      </c>
      <c r="C5829" s="4" t="s">
        <v>7</v>
      </c>
      <c r="D5829" s="17" t="s">
        <v>23</v>
      </c>
      <c r="E5829" s="4" t="s">
        <v>5</v>
      </c>
      <c r="F5829" s="4" t="s">
        <v>7</v>
      </c>
      <c r="G5829" s="4" t="s">
        <v>11</v>
      </c>
      <c r="H5829" s="17" t="s">
        <v>24</v>
      </c>
      <c r="I5829" s="4" t="s">
        <v>7</v>
      </c>
      <c r="J5829" s="4" t="s">
        <v>13</v>
      </c>
      <c r="K5829" s="4" t="s">
        <v>7</v>
      </c>
      <c r="L5829" s="4" t="s">
        <v>7</v>
      </c>
      <c r="M5829" s="4" t="s">
        <v>17</v>
      </c>
    </row>
    <row r="5830" spans="1:31">
      <c r="A5830" t="n">
        <v>52902</v>
      </c>
      <c r="B5830" s="11" t="n">
        <v>5</v>
      </c>
      <c r="C5830" s="7" t="n">
        <v>28</v>
      </c>
      <c r="D5830" s="17" t="s">
        <v>3</v>
      </c>
      <c r="E5830" s="8" t="n">
        <v>162</v>
      </c>
      <c r="F5830" s="7" t="n">
        <v>4</v>
      </c>
      <c r="G5830" s="7" t="n">
        <v>16460</v>
      </c>
      <c r="H5830" s="17" t="s">
        <v>3</v>
      </c>
      <c r="I5830" s="7" t="n">
        <v>0</v>
      </c>
      <c r="J5830" s="7" t="n">
        <v>1</v>
      </c>
      <c r="K5830" s="7" t="n">
        <v>2</v>
      </c>
      <c r="L5830" s="7" t="n">
        <v>1</v>
      </c>
      <c r="M5830" s="12" t="n">
        <f t="normal" ca="1">A5836</f>
        <v>0</v>
      </c>
    </row>
    <row r="5831" spans="1:31">
      <c r="A5831" t="s">
        <v>4</v>
      </c>
      <c r="B5831" s="4" t="s">
        <v>5</v>
      </c>
      <c r="C5831" s="4" t="s">
        <v>7</v>
      </c>
      <c r="D5831" s="4" t="s">
        <v>8</v>
      </c>
    </row>
    <row r="5832" spans="1:31">
      <c r="A5832" t="n">
        <v>52919</v>
      </c>
      <c r="B5832" s="6" t="n">
        <v>2</v>
      </c>
      <c r="C5832" s="7" t="n">
        <v>10</v>
      </c>
      <c r="D5832" s="7" t="s">
        <v>27</v>
      </c>
    </row>
    <row r="5833" spans="1:31">
      <c r="A5833" t="s">
        <v>4</v>
      </c>
      <c r="B5833" s="4" t="s">
        <v>5</v>
      </c>
      <c r="C5833" s="4" t="s">
        <v>11</v>
      </c>
    </row>
    <row r="5834" spans="1:31">
      <c r="A5834" t="n">
        <v>52936</v>
      </c>
      <c r="B5834" s="25" t="n">
        <v>16</v>
      </c>
      <c r="C5834" s="7" t="n">
        <v>0</v>
      </c>
    </row>
    <row r="5835" spans="1:31">
      <c r="A5835" t="s">
        <v>4</v>
      </c>
      <c r="B5835" s="4" t="s">
        <v>5</v>
      </c>
      <c r="C5835" s="4" t="s">
        <v>7</v>
      </c>
      <c r="D5835" s="4" t="s">
        <v>11</v>
      </c>
      <c r="E5835" s="4" t="s">
        <v>7</v>
      </c>
      <c r="F5835" s="4" t="s">
        <v>8</v>
      </c>
    </row>
    <row r="5836" spans="1:31">
      <c r="A5836" t="n">
        <v>52939</v>
      </c>
      <c r="B5836" s="26" t="n">
        <v>39</v>
      </c>
      <c r="C5836" s="7" t="n">
        <v>10</v>
      </c>
      <c r="D5836" s="7" t="n">
        <v>65533</v>
      </c>
      <c r="E5836" s="7" t="n">
        <v>203</v>
      </c>
      <c r="F5836" s="7" t="s">
        <v>380</v>
      </c>
    </row>
    <row r="5837" spans="1:31">
      <c r="A5837" t="s">
        <v>4</v>
      </c>
      <c r="B5837" s="4" t="s">
        <v>5</v>
      </c>
      <c r="C5837" s="4" t="s">
        <v>7</v>
      </c>
      <c r="D5837" s="4" t="s">
        <v>11</v>
      </c>
      <c r="E5837" s="4" t="s">
        <v>7</v>
      </c>
      <c r="F5837" s="4" t="s">
        <v>8</v>
      </c>
    </row>
    <row r="5838" spans="1:31">
      <c r="A5838" t="n">
        <v>52963</v>
      </c>
      <c r="B5838" s="26" t="n">
        <v>39</v>
      </c>
      <c r="C5838" s="7" t="n">
        <v>10</v>
      </c>
      <c r="D5838" s="7" t="n">
        <v>65533</v>
      </c>
      <c r="E5838" s="7" t="n">
        <v>204</v>
      </c>
      <c r="F5838" s="7" t="s">
        <v>381</v>
      </c>
    </row>
    <row r="5839" spans="1:31">
      <c r="A5839" t="s">
        <v>4</v>
      </c>
      <c r="B5839" s="4" t="s">
        <v>5</v>
      </c>
      <c r="C5839" s="4" t="s">
        <v>7</v>
      </c>
      <c r="D5839" s="4" t="s">
        <v>11</v>
      </c>
      <c r="E5839" s="4" t="s">
        <v>7</v>
      </c>
      <c r="F5839" s="4" t="s">
        <v>8</v>
      </c>
    </row>
    <row r="5840" spans="1:31">
      <c r="A5840" t="n">
        <v>52987</v>
      </c>
      <c r="B5840" s="26" t="n">
        <v>39</v>
      </c>
      <c r="C5840" s="7" t="n">
        <v>10</v>
      </c>
      <c r="D5840" s="7" t="n">
        <v>65533</v>
      </c>
      <c r="E5840" s="7" t="n">
        <v>205</v>
      </c>
      <c r="F5840" s="7" t="s">
        <v>382</v>
      </c>
    </row>
    <row r="5841" spans="1:13">
      <c r="A5841" t="s">
        <v>4</v>
      </c>
      <c r="B5841" s="4" t="s">
        <v>5</v>
      </c>
      <c r="C5841" s="4" t="s">
        <v>7</v>
      </c>
      <c r="D5841" s="4" t="s">
        <v>11</v>
      </c>
      <c r="E5841" s="4" t="s">
        <v>7</v>
      </c>
      <c r="F5841" s="4" t="s">
        <v>8</v>
      </c>
    </row>
    <row r="5842" spans="1:13">
      <c r="A5842" t="n">
        <v>53011</v>
      </c>
      <c r="B5842" s="26" t="n">
        <v>39</v>
      </c>
      <c r="C5842" s="7" t="n">
        <v>10</v>
      </c>
      <c r="D5842" s="7" t="n">
        <v>65533</v>
      </c>
      <c r="E5842" s="7" t="n">
        <v>206</v>
      </c>
      <c r="F5842" s="7" t="s">
        <v>383</v>
      </c>
    </row>
    <row r="5843" spans="1:13">
      <c r="A5843" t="s">
        <v>4</v>
      </c>
      <c r="B5843" s="4" t="s">
        <v>5</v>
      </c>
      <c r="C5843" s="4" t="s">
        <v>11</v>
      </c>
      <c r="D5843" s="4" t="s">
        <v>13</v>
      </c>
    </row>
    <row r="5844" spans="1:13">
      <c r="A5844" t="n">
        <v>53035</v>
      </c>
      <c r="B5844" s="28" t="n">
        <v>43</v>
      </c>
      <c r="C5844" s="7" t="n">
        <v>61456</v>
      </c>
      <c r="D5844" s="7" t="n">
        <v>1</v>
      </c>
    </row>
    <row r="5845" spans="1:13">
      <c r="A5845" t="s">
        <v>4</v>
      </c>
      <c r="B5845" s="4" t="s">
        <v>5</v>
      </c>
      <c r="C5845" s="4" t="s">
        <v>11</v>
      </c>
      <c r="D5845" s="4" t="s">
        <v>8</v>
      </c>
      <c r="E5845" s="4" t="s">
        <v>8</v>
      </c>
      <c r="F5845" s="4" t="s">
        <v>8</v>
      </c>
      <c r="G5845" s="4" t="s">
        <v>7</v>
      </c>
      <c r="H5845" s="4" t="s">
        <v>13</v>
      </c>
      <c r="I5845" s="4" t="s">
        <v>12</v>
      </c>
      <c r="J5845" s="4" t="s">
        <v>12</v>
      </c>
      <c r="K5845" s="4" t="s">
        <v>12</v>
      </c>
      <c r="L5845" s="4" t="s">
        <v>12</v>
      </c>
      <c r="M5845" s="4" t="s">
        <v>12</v>
      </c>
      <c r="N5845" s="4" t="s">
        <v>12</v>
      </c>
      <c r="O5845" s="4" t="s">
        <v>12</v>
      </c>
      <c r="P5845" s="4" t="s">
        <v>8</v>
      </c>
      <c r="Q5845" s="4" t="s">
        <v>8</v>
      </c>
      <c r="R5845" s="4" t="s">
        <v>13</v>
      </c>
      <c r="S5845" s="4" t="s">
        <v>7</v>
      </c>
      <c r="T5845" s="4" t="s">
        <v>13</v>
      </c>
      <c r="U5845" s="4" t="s">
        <v>13</v>
      </c>
      <c r="V5845" s="4" t="s">
        <v>11</v>
      </c>
    </row>
    <row r="5846" spans="1:13">
      <c r="A5846" t="n">
        <v>53042</v>
      </c>
      <c r="B5846" s="27" t="n">
        <v>19</v>
      </c>
      <c r="C5846" s="7" t="n">
        <v>30</v>
      </c>
      <c r="D5846" s="7" t="s">
        <v>78</v>
      </c>
      <c r="E5846" s="7" t="s">
        <v>79</v>
      </c>
      <c r="F5846" s="7" t="s">
        <v>14</v>
      </c>
      <c r="G5846" s="7" t="n">
        <v>0</v>
      </c>
      <c r="H5846" s="7" t="n">
        <v>1</v>
      </c>
      <c r="I5846" s="7" t="n">
        <v>0</v>
      </c>
      <c r="J5846" s="7" t="n">
        <v>0</v>
      </c>
      <c r="K5846" s="7" t="n">
        <v>67.0599975585938</v>
      </c>
      <c r="L5846" s="7" t="n">
        <v>180</v>
      </c>
      <c r="M5846" s="7" t="n">
        <v>1</v>
      </c>
      <c r="N5846" s="7" t="n">
        <v>1.60000002384186</v>
      </c>
      <c r="O5846" s="7" t="n">
        <v>0.0900000035762787</v>
      </c>
      <c r="P5846" s="7" t="s">
        <v>14</v>
      </c>
      <c r="Q5846" s="7" t="s">
        <v>14</v>
      </c>
      <c r="R5846" s="7" t="n">
        <v>-1</v>
      </c>
      <c r="S5846" s="7" t="n">
        <v>0</v>
      </c>
      <c r="T5846" s="7" t="n">
        <v>0</v>
      </c>
      <c r="U5846" s="7" t="n">
        <v>0</v>
      </c>
      <c r="V5846" s="7" t="n">
        <v>0</v>
      </c>
    </row>
    <row r="5847" spans="1:13">
      <c r="A5847" t="s">
        <v>4</v>
      </c>
      <c r="B5847" s="4" t="s">
        <v>5</v>
      </c>
      <c r="C5847" s="4" t="s">
        <v>11</v>
      </c>
      <c r="D5847" s="4" t="s">
        <v>8</v>
      </c>
      <c r="E5847" s="4" t="s">
        <v>8</v>
      </c>
      <c r="F5847" s="4" t="s">
        <v>8</v>
      </c>
      <c r="G5847" s="4" t="s">
        <v>7</v>
      </c>
      <c r="H5847" s="4" t="s">
        <v>13</v>
      </c>
      <c r="I5847" s="4" t="s">
        <v>12</v>
      </c>
      <c r="J5847" s="4" t="s">
        <v>12</v>
      </c>
      <c r="K5847" s="4" t="s">
        <v>12</v>
      </c>
      <c r="L5847" s="4" t="s">
        <v>12</v>
      </c>
      <c r="M5847" s="4" t="s">
        <v>12</v>
      </c>
      <c r="N5847" s="4" t="s">
        <v>12</v>
      </c>
      <c r="O5847" s="4" t="s">
        <v>12</v>
      </c>
      <c r="P5847" s="4" t="s">
        <v>8</v>
      </c>
      <c r="Q5847" s="4" t="s">
        <v>8</v>
      </c>
      <c r="R5847" s="4" t="s">
        <v>13</v>
      </c>
      <c r="S5847" s="4" t="s">
        <v>7</v>
      </c>
      <c r="T5847" s="4" t="s">
        <v>13</v>
      </c>
      <c r="U5847" s="4" t="s">
        <v>13</v>
      </c>
      <c r="V5847" s="4" t="s">
        <v>11</v>
      </c>
    </row>
    <row r="5848" spans="1:13">
      <c r="A5848" t="n">
        <v>53113</v>
      </c>
      <c r="B5848" s="27" t="n">
        <v>19</v>
      </c>
      <c r="C5848" s="7" t="n">
        <v>89</v>
      </c>
      <c r="D5848" s="7" t="s">
        <v>80</v>
      </c>
      <c r="E5848" s="7" t="s">
        <v>81</v>
      </c>
      <c r="F5848" s="7" t="s">
        <v>14</v>
      </c>
      <c r="G5848" s="7" t="n">
        <v>0</v>
      </c>
      <c r="H5848" s="7" t="n">
        <v>1</v>
      </c>
      <c r="I5848" s="7" t="n">
        <v>0</v>
      </c>
      <c r="J5848" s="7" t="n">
        <v>0</v>
      </c>
      <c r="K5848" s="7" t="n">
        <v>67.0599975585938</v>
      </c>
      <c r="L5848" s="7" t="n">
        <v>180</v>
      </c>
      <c r="M5848" s="7" t="n">
        <v>1</v>
      </c>
      <c r="N5848" s="7" t="n">
        <v>1.60000002384186</v>
      </c>
      <c r="O5848" s="7" t="n">
        <v>0.0900000035762787</v>
      </c>
      <c r="P5848" s="7" t="s">
        <v>14</v>
      </c>
      <c r="Q5848" s="7" t="s">
        <v>14</v>
      </c>
      <c r="R5848" s="7" t="n">
        <v>-1</v>
      </c>
      <c r="S5848" s="7" t="n">
        <v>0</v>
      </c>
      <c r="T5848" s="7" t="n">
        <v>0</v>
      </c>
      <c r="U5848" s="7" t="n">
        <v>0</v>
      </c>
      <c r="V5848" s="7" t="n">
        <v>0</v>
      </c>
    </row>
    <row r="5849" spans="1:13">
      <c r="A5849" t="s">
        <v>4</v>
      </c>
      <c r="B5849" s="4" t="s">
        <v>5</v>
      </c>
      <c r="C5849" s="4" t="s">
        <v>11</v>
      </c>
      <c r="D5849" s="4" t="s">
        <v>8</v>
      </c>
      <c r="E5849" s="4" t="s">
        <v>8</v>
      </c>
      <c r="F5849" s="4" t="s">
        <v>8</v>
      </c>
      <c r="G5849" s="4" t="s">
        <v>7</v>
      </c>
      <c r="H5849" s="4" t="s">
        <v>13</v>
      </c>
      <c r="I5849" s="4" t="s">
        <v>12</v>
      </c>
      <c r="J5849" s="4" t="s">
        <v>12</v>
      </c>
      <c r="K5849" s="4" t="s">
        <v>12</v>
      </c>
      <c r="L5849" s="4" t="s">
        <v>12</v>
      </c>
      <c r="M5849" s="4" t="s">
        <v>12</v>
      </c>
      <c r="N5849" s="4" t="s">
        <v>12</v>
      </c>
      <c r="O5849" s="4" t="s">
        <v>12</v>
      </c>
      <c r="P5849" s="4" t="s">
        <v>8</v>
      </c>
      <c r="Q5849" s="4" t="s">
        <v>8</v>
      </c>
      <c r="R5849" s="4" t="s">
        <v>13</v>
      </c>
      <c r="S5849" s="4" t="s">
        <v>7</v>
      </c>
      <c r="T5849" s="4" t="s">
        <v>13</v>
      </c>
      <c r="U5849" s="4" t="s">
        <v>13</v>
      </c>
      <c r="V5849" s="4" t="s">
        <v>11</v>
      </c>
    </row>
    <row r="5850" spans="1:13">
      <c r="A5850" t="n">
        <v>53192</v>
      </c>
      <c r="B5850" s="27" t="n">
        <v>19</v>
      </c>
      <c r="C5850" s="7" t="n">
        <v>83</v>
      </c>
      <c r="D5850" s="7" t="s">
        <v>103</v>
      </c>
      <c r="E5850" s="7" t="s">
        <v>104</v>
      </c>
      <c r="F5850" s="7" t="s">
        <v>14</v>
      </c>
      <c r="G5850" s="7" t="n">
        <v>0</v>
      </c>
      <c r="H5850" s="7" t="n">
        <v>1</v>
      </c>
      <c r="I5850" s="7" t="n">
        <v>0</v>
      </c>
      <c r="J5850" s="7" t="n">
        <v>0</v>
      </c>
      <c r="K5850" s="7" t="n">
        <v>67.0599975585938</v>
      </c>
      <c r="L5850" s="7" t="n">
        <v>180</v>
      </c>
      <c r="M5850" s="7" t="n">
        <v>1</v>
      </c>
      <c r="N5850" s="7" t="n">
        <v>1.60000002384186</v>
      </c>
      <c r="O5850" s="7" t="n">
        <v>0.0900000035762787</v>
      </c>
      <c r="P5850" s="7" t="s">
        <v>14</v>
      </c>
      <c r="Q5850" s="7" t="s">
        <v>14</v>
      </c>
      <c r="R5850" s="7" t="n">
        <v>-1</v>
      </c>
      <c r="S5850" s="7" t="n">
        <v>0</v>
      </c>
      <c r="T5850" s="7" t="n">
        <v>0</v>
      </c>
      <c r="U5850" s="7" t="n">
        <v>0</v>
      </c>
      <c r="V5850" s="7" t="n">
        <v>0</v>
      </c>
    </row>
    <row r="5851" spans="1:13">
      <c r="A5851" t="s">
        <v>4</v>
      </c>
      <c r="B5851" s="4" t="s">
        <v>5</v>
      </c>
      <c r="C5851" s="4" t="s">
        <v>11</v>
      </c>
      <c r="D5851" s="4" t="s">
        <v>8</v>
      </c>
      <c r="E5851" s="4" t="s">
        <v>8</v>
      </c>
      <c r="F5851" s="4" t="s">
        <v>8</v>
      </c>
      <c r="G5851" s="4" t="s">
        <v>7</v>
      </c>
      <c r="H5851" s="4" t="s">
        <v>13</v>
      </c>
      <c r="I5851" s="4" t="s">
        <v>12</v>
      </c>
      <c r="J5851" s="4" t="s">
        <v>12</v>
      </c>
      <c r="K5851" s="4" t="s">
        <v>12</v>
      </c>
      <c r="L5851" s="4" t="s">
        <v>12</v>
      </c>
      <c r="M5851" s="4" t="s">
        <v>12</v>
      </c>
      <c r="N5851" s="4" t="s">
        <v>12</v>
      </c>
      <c r="O5851" s="4" t="s">
        <v>12</v>
      </c>
      <c r="P5851" s="4" t="s">
        <v>8</v>
      </c>
      <c r="Q5851" s="4" t="s">
        <v>8</v>
      </c>
      <c r="R5851" s="4" t="s">
        <v>13</v>
      </c>
      <c r="S5851" s="4" t="s">
        <v>7</v>
      </c>
      <c r="T5851" s="4" t="s">
        <v>13</v>
      </c>
      <c r="U5851" s="4" t="s">
        <v>13</v>
      </c>
      <c r="V5851" s="4" t="s">
        <v>11</v>
      </c>
    </row>
    <row r="5852" spans="1:13">
      <c r="A5852" t="n">
        <v>53273</v>
      </c>
      <c r="B5852" s="27" t="n">
        <v>19</v>
      </c>
      <c r="C5852" s="7" t="n">
        <v>86</v>
      </c>
      <c r="D5852" s="7" t="s">
        <v>105</v>
      </c>
      <c r="E5852" s="7" t="s">
        <v>106</v>
      </c>
      <c r="F5852" s="7" t="s">
        <v>14</v>
      </c>
      <c r="G5852" s="7" t="n">
        <v>0</v>
      </c>
      <c r="H5852" s="7" t="n">
        <v>1</v>
      </c>
      <c r="I5852" s="7" t="n">
        <v>0</v>
      </c>
      <c r="J5852" s="7" t="n">
        <v>0</v>
      </c>
      <c r="K5852" s="7" t="n">
        <v>67.0599975585938</v>
      </c>
      <c r="L5852" s="7" t="n">
        <v>180</v>
      </c>
      <c r="M5852" s="7" t="n">
        <v>1</v>
      </c>
      <c r="N5852" s="7" t="n">
        <v>1.60000002384186</v>
      </c>
      <c r="O5852" s="7" t="n">
        <v>0.0900000035762787</v>
      </c>
      <c r="P5852" s="7" t="s">
        <v>14</v>
      </c>
      <c r="Q5852" s="7" t="s">
        <v>14</v>
      </c>
      <c r="R5852" s="7" t="n">
        <v>-1</v>
      </c>
      <c r="S5852" s="7" t="n">
        <v>0</v>
      </c>
      <c r="T5852" s="7" t="n">
        <v>0</v>
      </c>
      <c r="U5852" s="7" t="n">
        <v>0</v>
      </c>
      <c r="V5852" s="7" t="n">
        <v>0</v>
      </c>
    </row>
    <row r="5853" spans="1:13">
      <c r="A5853" t="s">
        <v>4</v>
      </c>
      <c r="B5853" s="4" t="s">
        <v>5</v>
      </c>
      <c r="C5853" s="4" t="s">
        <v>11</v>
      </c>
      <c r="D5853" s="4" t="s">
        <v>8</v>
      </c>
      <c r="E5853" s="4" t="s">
        <v>8</v>
      </c>
      <c r="F5853" s="4" t="s">
        <v>8</v>
      </c>
      <c r="G5853" s="4" t="s">
        <v>7</v>
      </c>
      <c r="H5853" s="4" t="s">
        <v>13</v>
      </c>
      <c r="I5853" s="4" t="s">
        <v>12</v>
      </c>
      <c r="J5853" s="4" t="s">
        <v>12</v>
      </c>
      <c r="K5853" s="4" t="s">
        <v>12</v>
      </c>
      <c r="L5853" s="4" t="s">
        <v>12</v>
      </c>
      <c r="M5853" s="4" t="s">
        <v>12</v>
      </c>
      <c r="N5853" s="4" t="s">
        <v>12</v>
      </c>
      <c r="O5853" s="4" t="s">
        <v>12</v>
      </c>
      <c r="P5853" s="4" t="s">
        <v>8</v>
      </c>
      <c r="Q5853" s="4" t="s">
        <v>8</v>
      </c>
      <c r="R5853" s="4" t="s">
        <v>13</v>
      </c>
      <c r="S5853" s="4" t="s">
        <v>7</v>
      </c>
      <c r="T5853" s="4" t="s">
        <v>13</v>
      </c>
      <c r="U5853" s="4" t="s">
        <v>13</v>
      </c>
      <c r="V5853" s="4" t="s">
        <v>11</v>
      </c>
    </row>
    <row r="5854" spans="1:13">
      <c r="A5854" t="n">
        <v>53355</v>
      </c>
      <c r="B5854" s="27" t="n">
        <v>19</v>
      </c>
      <c r="C5854" s="7" t="n">
        <v>118</v>
      </c>
      <c r="D5854" s="7" t="s">
        <v>85</v>
      </c>
      <c r="E5854" s="7" t="s">
        <v>86</v>
      </c>
      <c r="F5854" s="7" t="s">
        <v>14</v>
      </c>
      <c r="G5854" s="7" t="n">
        <v>0</v>
      </c>
      <c r="H5854" s="7" t="n">
        <v>1</v>
      </c>
      <c r="I5854" s="7" t="n">
        <v>0</v>
      </c>
      <c r="J5854" s="7" t="n">
        <v>0</v>
      </c>
      <c r="K5854" s="7" t="n">
        <v>67.0599975585938</v>
      </c>
      <c r="L5854" s="7" t="n">
        <v>180</v>
      </c>
      <c r="M5854" s="7" t="n">
        <v>1</v>
      </c>
      <c r="N5854" s="7" t="n">
        <v>1.60000002384186</v>
      </c>
      <c r="O5854" s="7" t="n">
        <v>0.0900000035762787</v>
      </c>
      <c r="P5854" s="7" t="s">
        <v>14</v>
      </c>
      <c r="Q5854" s="7" t="s">
        <v>14</v>
      </c>
      <c r="R5854" s="7" t="n">
        <v>-1</v>
      </c>
      <c r="S5854" s="7" t="n">
        <v>0</v>
      </c>
      <c r="T5854" s="7" t="n">
        <v>0</v>
      </c>
      <c r="U5854" s="7" t="n">
        <v>0</v>
      </c>
      <c r="V5854" s="7" t="n">
        <v>0</v>
      </c>
    </row>
    <row r="5855" spans="1:13">
      <c r="A5855" t="s">
        <v>4</v>
      </c>
      <c r="B5855" s="4" t="s">
        <v>5</v>
      </c>
      <c r="C5855" s="4" t="s">
        <v>11</v>
      </c>
      <c r="D5855" s="4" t="s">
        <v>8</v>
      </c>
      <c r="E5855" s="4" t="s">
        <v>8</v>
      </c>
      <c r="F5855" s="4" t="s">
        <v>8</v>
      </c>
      <c r="G5855" s="4" t="s">
        <v>7</v>
      </c>
      <c r="H5855" s="4" t="s">
        <v>13</v>
      </c>
      <c r="I5855" s="4" t="s">
        <v>12</v>
      </c>
      <c r="J5855" s="4" t="s">
        <v>12</v>
      </c>
      <c r="K5855" s="4" t="s">
        <v>12</v>
      </c>
      <c r="L5855" s="4" t="s">
        <v>12</v>
      </c>
      <c r="M5855" s="4" t="s">
        <v>12</v>
      </c>
      <c r="N5855" s="4" t="s">
        <v>12</v>
      </c>
      <c r="O5855" s="4" t="s">
        <v>12</v>
      </c>
      <c r="P5855" s="4" t="s">
        <v>8</v>
      </c>
      <c r="Q5855" s="4" t="s">
        <v>8</v>
      </c>
      <c r="R5855" s="4" t="s">
        <v>13</v>
      </c>
      <c r="S5855" s="4" t="s">
        <v>7</v>
      </c>
      <c r="T5855" s="4" t="s">
        <v>13</v>
      </c>
      <c r="U5855" s="4" t="s">
        <v>13</v>
      </c>
      <c r="V5855" s="4" t="s">
        <v>11</v>
      </c>
    </row>
    <row r="5856" spans="1:13">
      <c r="A5856" t="n">
        <v>53426</v>
      </c>
      <c r="B5856" s="27" t="n">
        <v>19</v>
      </c>
      <c r="C5856" s="7" t="n">
        <v>95</v>
      </c>
      <c r="D5856" s="7" t="s">
        <v>82</v>
      </c>
      <c r="E5856" s="7" t="s">
        <v>83</v>
      </c>
      <c r="F5856" s="7" t="s">
        <v>14</v>
      </c>
      <c r="G5856" s="7" t="n">
        <v>0</v>
      </c>
      <c r="H5856" s="7" t="n">
        <v>1</v>
      </c>
      <c r="I5856" s="7" t="n">
        <v>0</v>
      </c>
      <c r="J5856" s="7" t="n">
        <v>0</v>
      </c>
      <c r="K5856" s="7" t="n">
        <v>67.0599975585938</v>
      </c>
      <c r="L5856" s="7" t="n">
        <v>180</v>
      </c>
      <c r="M5856" s="7" t="n">
        <v>1</v>
      </c>
      <c r="N5856" s="7" t="n">
        <v>1.60000002384186</v>
      </c>
      <c r="O5856" s="7" t="n">
        <v>0.0900000035762787</v>
      </c>
      <c r="P5856" s="7" t="s">
        <v>84</v>
      </c>
      <c r="Q5856" s="7" t="s">
        <v>14</v>
      </c>
      <c r="R5856" s="7" t="n">
        <v>-1</v>
      </c>
      <c r="S5856" s="7" t="n">
        <v>0</v>
      </c>
      <c r="T5856" s="7" t="n">
        <v>0</v>
      </c>
      <c r="U5856" s="7" t="n">
        <v>0</v>
      </c>
      <c r="V5856" s="7" t="n">
        <v>0</v>
      </c>
    </row>
    <row r="5857" spans="1:22">
      <c r="A5857" t="s">
        <v>4</v>
      </c>
      <c r="B5857" s="4" t="s">
        <v>5</v>
      </c>
      <c r="C5857" s="4" t="s">
        <v>11</v>
      </c>
      <c r="D5857" s="4" t="s">
        <v>8</v>
      </c>
      <c r="E5857" s="4" t="s">
        <v>8</v>
      </c>
      <c r="F5857" s="4" t="s">
        <v>8</v>
      </c>
      <c r="G5857" s="4" t="s">
        <v>7</v>
      </c>
      <c r="H5857" s="4" t="s">
        <v>13</v>
      </c>
      <c r="I5857" s="4" t="s">
        <v>12</v>
      </c>
      <c r="J5857" s="4" t="s">
        <v>12</v>
      </c>
      <c r="K5857" s="4" t="s">
        <v>12</v>
      </c>
      <c r="L5857" s="4" t="s">
        <v>12</v>
      </c>
      <c r="M5857" s="4" t="s">
        <v>12</v>
      </c>
      <c r="N5857" s="4" t="s">
        <v>12</v>
      </c>
      <c r="O5857" s="4" t="s">
        <v>12</v>
      </c>
      <c r="P5857" s="4" t="s">
        <v>8</v>
      </c>
      <c r="Q5857" s="4" t="s">
        <v>8</v>
      </c>
      <c r="R5857" s="4" t="s">
        <v>13</v>
      </c>
      <c r="S5857" s="4" t="s">
        <v>7</v>
      </c>
      <c r="T5857" s="4" t="s">
        <v>13</v>
      </c>
      <c r="U5857" s="4" t="s">
        <v>13</v>
      </c>
      <c r="V5857" s="4" t="s">
        <v>11</v>
      </c>
    </row>
    <row r="5858" spans="1:22">
      <c r="A5858" t="n">
        <v>53503</v>
      </c>
      <c r="B5858" s="27" t="n">
        <v>19</v>
      </c>
      <c r="C5858" s="7" t="n">
        <v>110</v>
      </c>
      <c r="D5858" s="7" t="s">
        <v>91</v>
      </c>
      <c r="E5858" s="7" t="s">
        <v>92</v>
      </c>
      <c r="F5858" s="7" t="s">
        <v>14</v>
      </c>
      <c r="G5858" s="7" t="n">
        <v>0</v>
      </c>
      <c r="H5858" s="7" t="n">
        <v>1</v>
      </c>
      <c r="I5858" s="7" t="n">
        <v>0</v>
      </c>
      <c r="J5858" s="7" t="n">
        <v>0</v>
      </c>
      <c r="K5858" s="7" t="n">
        <v>67.0599975585938</v>
      </c>
      <c r="L5858" s="7" t="n">
        <v>180</v>
      </c>
      <c r="M5858" s="7" t="n">
        <v>1</v>
      </c>
      <c r="N5858" s="7" t="n">
        <v>1.60000002384186</v>
      </c>
      <c r="O5858" s="7" t="n">
        <v>0.0900000035762787</v>
      </c>
      <c r="P5858" s="7" t="s">
        <v>93</v>
      </c>
      <c r="Q5858" s="7" t="s">
        <v>14</v>
      </c>
      <c r="R5858" s="7" t="n">
        <v>-1</v>
      </c>
      <c r="S5858" s="7" t="n">
        <v>0</v>
      </c>
      <c r="T5858" s="7" t="n">
        <v>0</v>
      </c>
      <c r="U5858" s="7" t="n">
        <v>0</v>
      </c>
      <c r="V5858" s="7" t="n">
        <v>0</v>
      </c>
    </row>
    <row r="5859" spans="1:22">
      <c r="A5859" t="s">
        <v>4</v>
      </c>
      <c r="B5859" s="4" t="s">
        <v>5</v>
      </c>
      <c r="C5859" s="4" t="s">
        <v>11</v>
      </c>
      <c r="D5859" s="4" t="s">
        <v>8</v>
      </c>
      <c r="E5859" s="4" t="s">
        <v>8</v>
      </c>
      <c r="F5859" s="4" t="s">
        <v>8</v>
      </c>
      <c r="G5859" s="4" t="s">
        <v>7</v>
      </c>
      <c r="H5859" s="4" t="s">
        <v>13</v>
      </c>
      <c r="I5859" s="4" t="s">
        <v>12</v>
      </c>
      <c r="J5859" s="4" t="s">
        <v>12</v>
      </c>
      <c r="K5859" s="4" t="s">
        <v>12</v>
      </c>
      <c r="L5859" s="4" t="s">
        <v>12</v>
      </c>
      <c r="M5859" s="4" t="s">
        <v>12</v>
      </c>
      <c r="N5859" s="4" t="s">
        <v>12</v>
      </c>
      <c r="O5859" s="4" t="s">
        <v>12</v>
      </c>
      <c r="P5859" s="4" t="s">
        <v>8</v>
      </c>
      <c r="Q5859" s="4" t="s">
        <v>8</v>
      </c>
      <c r="R5859" s="4" t="s">
        <v>13</v>
      </c>
      <c r="S5859" s="4" t="s">
        <v>7</v>
      </c>
      <c r="T5859" s="4" t="s">
        <v>13</v>
      </c>
      <c r="U5859" s="4" t="s">
        <v>13</v>
      </c>
      <c r="V5859" s="4" t="s">
        <v>11</v>
      </c>
    </row>
    <row r="5860" spans="1:22">
      <c r="A5860" t="n">
        <v>53578</v>
      </c>
      <c r="B5860" s="27" t="n">
        <v>19</v>
      </c>
      <c r="C5860" s="7" t="n">
        <v>119</v>
      </c>
      <c r="D5860" s="7" t="s">
        <v>94</v>
      </c>
      <c r="E5860" s="7" t="s">
        <v>95</v>
      </c>
      <c r="F5860" s="7" t="s">
        <v>14</v>
      </c>
      <c r="G5860" s="7" t="n">
        <v>0</v>
      </c>
      <c r="H5860" s="7" t="n">
        <v>1</v>
      </c>
      <c r="I5860" s="7" t="n">
        <v>0</v>
      </c>
      <c r="J5860" s="7" t="n">
        <v>0</v>
      </c>
      <c r="K5860" s="7" t="n">
        <v>67.0599975585938</v>
      </c>
      <c r="L5860" s="7" t="n">
        <v>180</v>
      </c>
      <c r="M5860" s="7" t="n">
        <v>1</v>
      </c>
      <c r="N5860" s="7" t="n">
        <v>1.60000002384186</v>
      </c>
      <c r="O5860" s="7" t="n">
        <v>0.0900000035762787</v>
      </c>
      <c r="P5860" s="7" t="s">
        <v>96</v>
      </c>
      <c r="Q5860" s="7" t="s">
        <v>14</v>
      </c>
      <c r="R5860" s="7" t="n">
        <v>-1</v>
      </c>
      <c r="S5860" s="7" t="n">
        <v>0</v>
      </c>
      <c r="T5860" s="7" t="n">
        <v>0</v>
      </c>
      <c r="U5860" s="7" t="n">
        <v>0</v>
      </c>
      <c r="V5860" s="7" t="n">
        <v>0</v>
      </c>
    </row>
    <row r="5861" spans="1:22">
      <c r="A5861" t="s">
        <v>4</v>
      </c>
      <c r="B5861" s="4" t="s">
        <v>5</v>
      </c>
      <c r="C5861" s="4" t="s">
        <v>11</v>
      </c>
      <c r="D5861" s="4" t="s">
        <v>8</v>
      </c>
      <c r="E5861" s="4" t="s">
        <v>8</v>
      </c>
      <c r="F5861" s="4" t="s">
        <v>8</v>
      </c>
      <c r="G5861" s="4" t="s">
        <v>7</v>
      </c>
      <c r="H5861" s="4" t="s">
        <v>13</v>
      </c>
      <c r="I5861" s="4" t="s">
        <v>12</v>
      </c>
      <c r="J5861" s="4" t="s">
        <v>12</v>
      </c>
      <c r="K5861" s="4" t="s">
        <v>12</v>
      </c>
      <c r="L5861" s="4" t="s">
        <v>12</v>
      </c>
      <c r="M5861" s="4" t="s">
        <v>12</v>
      </c>
      <c r="N5861" s="4" t="s">
        <v>12</v>
      </c>
      <c r="O5861" s="4" t="s">
        <v>12</v>
      </c>
      <c r="P5861" s="4" t="s">
        <v>8</v>
      </c>
      <c r="Q5861" s="4" t="s">
        <v>8</v>
      </c>
      <c r="R5861" s="4" t="s">
        <v>13</v>
      </c>
      <c r="S5861" s="4" t="s">
        <v>7</v>
      </c>
      <c r="T5861" s="4" t="s">
        <v>13</v>
      </c>
      <c r="U5861" s="4" t="s">
        <v>13</v>
      </c>
      <c r="V5861" s="4" t="s">
        <v>11</v>
      </c>
    </row>
    <row r="5862" spans="1:22">
      <c r="A5862" t="n">
        <v>53656</v>
      </c>
      <c r="B5862" s="27" t="n">
        <v>19</v>
      </c>
      <c r="C5862" s="7" t="n">
        <v>100</v>
      </c>
      <c r="D5862" s="7" t="s">
        <v>87</v>
      </c>
      <c r="E5862" s="7" t="s">
        <v>88</v>
      </c>
      <c r="F5862" s="7" t="s">
        <v>14</v>
      </c>
      <c r="G5862" s="7" t="n">
        <v>0</v>
      </c>
      <c r="H5862" s="7" t="n">
        <v>1</v>
      </c>
      <c r="I5862" s="7" t="n">
        <v>0</v>
      </c>
      <c r="J5862" s="7" t="n">
        <v>0</v>
      </c>
      <c r="K5862" s="7" t="n">
        <v>67.0599975585938</v>
      </c>
      <c r="L5862" s="7" t="n">
        <v>180</v>
      </c>
      <c r="M5862" s="7" t="n">
        <v>1</v>
      </c>
      <c r="N5862" s="7" t="n">
        <v>1.60000002384186</v>
      </c>
      <c r="O5862" s="7" t="n">
        <v>0.0900000035762787</v>
      </c>
      <c r="P5862" s="7" t="s">
        <v>14</v>
      </c>
      <c r="Q5862" s="7" t="s">
        <v>14</v>
      </c>
      <c r="R5862" s="7" t="n">
        <v>-1</v>
      </c>
      <c r="S5862" s="7" t="n">
        <v>0</v>
      </c>
      <c r="T5862" s="7" t="n">
        <v>0</v>
      </c>
      <c r="U5862" s="7" t="n">
        <v>0</v>
      </c>
      <c r="V5862" s="7" t="n">
        <v>0</v>
      </c>
    </row>
    <row r="5863" spans="1:22">
      <c r="A5863" t="s">
        <v>4</v>
      </c>
      <c r="B5863" s="4" t="s">
        <v>5</v>
      </c>
      <c r="C5863" s="4" t="s">
        <v>11</v>
      </c>
      <c r="D5863" s="4" t="s">
        <v>8</v>
      </c>
      <c r="E5863" s="4" t="s">
        <v>8</v>
      </c>
      <c r="F5863" s="4" t="s">
        <v>8</v>
      </c>
      <c r="G5863" s="4" t="s">
        <v>7</v>
      </c>
      <c r="H5863" s="4" t="s">
        <v>13</v>
      </c>
      <c r="I5863" s="4" t="s">
        <v>12</v>
      </c>
      <c r="J5863" s="4" t="s">
        <v>12</v>
      </c>
      <c r="K5863" s="4" t="s">
        <v>12</v>
      </c>
      <c r="L5863" s="4" t="s">
        <v>12</v>
      </c>
      <c r="M5863" s="4" t="s">
        <v>12</v>
      </c>
      <c r="N5863" s="4" t="s">
        <v>12</v>
      </c>
      <c r="O5863" s="4" t="s">
        <v>12</v>
      </c>
      <c r="P5863" s="4" t="s">
        <v>8</v>
      </c>
      <c r="Q5863" s="4" t="s">
        <v>8</v>
      </c>
      <c r="R5863" s="4" t="s">
        <v>13</v>
      </c>
      <c r="S5863" s="4" t="s">
        <v>7</v>
      </c>
      <c r="T5863" s="4" t="s">
        <v>13</v>
      </c>
      <c r="U5863" s="4" t="s">
        <v>13</v>
      </c>
      <c r="V5863" s="4" t="s">
        <v>11</v>
      </c>
    </row>
    <row r="5864" spans="1:22">
      <c r="A5864" t="n">
        <v>53727</v>
      </c>
      <c r="B5864" s="27" t="n">
        <v>19</v>
      </c>
      <c r="C5864" s="7" t="n">
        <v>88</v>
      </c>
      <c r="D5864" s="7" t="s">
        <v>89</v>
      </c>
      <c r="E5864" s="7" t="s">
        <v>90</v>
      </c>
      <c r="F5864" s="7" t="s">
        <v>14</v>
      </c>
      <c r="G5864" s="7" t="n">
        <v>0</v>
      </c>
      <c r="H5864" s="7" t="n">
        <v>1</v>
      </c>
      <c r="I5864" s="7" t="n">
        <v>0</v>
      </c>
      <c r="J5864" s="7" t="n">
        <v>0</v>
      </c>
      <c r="K5864" s="7" t="n">
        <v>67.0599975585938</v>
      </c>
      <c r="L5864" s="7" t="n">
        <v>180</v>
      </c>
      <c r="M5864" s="7" t="n">
        <v>1</v>
      </c>
      <c r="N5864" s="7" t="n">
        <v>1.60000002384186</v>
      </c>
      <c r="O5864" s="7" t="n">
        <v>0.0900000035762787</v>
      </c>
      <c r="P5864" s="7" t="s">
        <v>14</v>
      </c>
      <c r="Q5864" s="7" t="s">
        <v>14</v>
      </c>
      <c r="R5864" s="7" t="n">
        <v>-1</v>
      </c>
      <c r="S5864" s="7" t="n">
        <v>0</v>
      </c>
      <c r="T5864" s="7" t="n">
        <v>0</v>
      </c>
      <c r="U5864" s="7" t="n">
        <v>0</v>
      </c>
      <c r="V5864" s="7" t="n">
        <v>0</v>
      </c>
    </row>
    <row r="5865" spans="1:22">
      <c r="A5865" t="s">
        <v>4</v>
      </c>
      <c r="B5865" s="4" t="s">
        <v>5</v>
      </c>
      <c r="C5865" s="4" t="s">
        <v>11</v>
      </c>
      <c r="D5865" s="4" t="s">
        <v>8</v>
      </c>
      <c r="E5865" s="4" t="s">
        <v>8</v>
      </c>
      <c r="F5865" s="4" t="s">
        <v>8</v>
      </c>
      <c r="G5865" s="4" t="s">
        <v>7</v>
      </c>
      <c r="H5865" s="4" t="s">
        <v>13</v>
      </c>
      <c r="I5865" s="4" t="s">
        <v>12</v>
      </c>
      <c r="J5865" s="4" t="s">
        <v>12</v>
      </c>
      <c r="K5865" s="4" t="s">
        <v>12</v>
      </c>
      <c r="L5865" s="4" t="s">
        <v>12</v>
      </c>
      <c r="M5865" s="4" t="s">
        <v>12</v>
      </c>
      <c r="N5865" s="4" t="s">
        <v>12</v>
      </c>
      <c r="O5865" s="4" t="s">
        <v>12</v>
      </c>
      <c r="P5865" s="4" t="s">
        <v>8</v>
      </c>
      <c r="Q5865" s="4" t="s">
        <v>8</v>
      </c>
      <c r="R5865" s="4" t="s">
        <v>13</v>
      </c>
      <c r="S5865" s="4" t="s">
        <v>7</v>
      </c>
      <c r="T5865" s="4" t="s">
        <v>13</v>
      </c>
      <c r="U5865" s="4" t="s">
        <v>13</v>
      </c>
      <c r="V5865" s="4" t="s">
        <v>11</v>
      </c>
    </row>
    <row r="5866" spans="1:22">
      <c r="A5866" t="n">
        <v>53802</v>
      </c>
      <c r="B5866" s="27" t="n">
        <v>19</v>
      </c>
      <c r="C5866" s="7" t="n">
        <v>92</v>
      </c>
      <c r="D5866" s="7" t="s">
        <v>99</v>
      </c>
      <c r="E5866" s="7" t="s">
        <v>100</v>
      </c>
      <c r="F5866" s="7" t="s">
        <v>14</v>
      </c>
      <c r="G5866" s="7" t="n">
        <v>0</v>
      </c>
      <c r="H5866" s="7" t="n">
        <v>1</v>
      </c>
      <c r="I5866" s="7" t="n">
        <v>0</v>
      </c>
      <c r="J5866" s="7" t="n">
        <v>0</v>
      </c>
      <c r="K5866" s="7" t="n">
        <v>67.0599975585938</v>
      </c>
      <c r="L5866" s="7" t="n">
        <v>180</v>
      </c>
      <c r="M5866" s="7" t="n">
        <v>1</v>
      </c>
      <c r="N5866" s="7" t="n">
        <v>1.60000002384186</v>
      </c>
      <c r="O5866" s="7" t="n">
        <v>0.0900000035762787</v>
      </c>
      <c r="P5866" s="7" t="s">
        <v>14</v>
      </c>
      <c r="Q5866" s="7" t="s">
        <v>14</v>
      </c>
      <c r="R5866" s="7" t="n">
        <v>-1</v>
      </c>
      <c r="S5866" s="7" t="n">
        <v>0</v>
      </c>
      <c r="T5866" s="7" t="n">
        <v>0</v>
      </c>
      <c r="U5866" s="7" t="n">
        <v>0</v>
      </c>
      <c r="V5866" s="7" t="n">
        <v>0</v>
      </c>
    </row>
    <row r="5867" spans="1:22">
      <c r="A5867" t="s">
        <v>4</v>
      </c>
      <c r="B5867" s="4" t="s">
        <v>5</v>
      </c>
      <c r="C5867" s="4" t="s">
        <v>11</v>
      </c>
      <c r="D5867" s="4" t="s">
        <v>8</v>
      </c>
      <c r="E5867" s="4" t="s">
        <v>8</v>
      </c>
      <c r="F5867" s="4" t="s">
        <v>8</v>
      </c>
      <c r="G5867" s="4" t="s">
        <v>7</v>
      </c>
      <c r="H5867" s="4" t="s">
        <v>13</v>
      </c>
      <c r="I5867" s="4" t="s">
        <v>12</v>
      </c>
      <c r="J5867" s="4" t="s">
        <v>12</v>
      </c>
      <c r="K5867" s="4" t="s">
        <v>12</v>
      </c>
      <c r="L5867" s="4" t="s">
        <v>12</v>
      </c>
      <c r="M5867" s="4" t="s">
        <v>12</v>
      </c>
      <c r="N5867" s="4" t="s">
        <v>12</v>
      </c>
      <c r="O5867" s="4" t="s">
        <v>12</v>
      </c>
      <c r="P5867" s="4" t="s">
        <v>8</v>
      </c>
      <c r="Q5867" s="4" t="s">
        <v>8</v>
      </c>
      <c r="R5867" s="4" t="s">
        <v>13</v>
      </c>
      <c r="S5867" s="4" t="s">
        <v>7</v>
      </c>
      <c r="T5867" s="4" t="s">
        <v>13</v>
      </c>
      <c r="U5867" s="4" t="s">
        <v>13</v>
      </c>
      <c r="V5867" s="4" t="s">
        <v>11</v>
      </c>
    </row>
    <row r="5868" spans="1:22">
      <c r="A5868" t="n">
        <v>53873</v>
      </c>
      <c r="B5868" s="27" t="n">
        <v>19</v>
      </c>
      <c r="C5868" s="7" t="n">
        <v>101</v>
      </c>
      <c r="D5868" s="7" t="s">
        <v>101</v>
      </c>
      <c r="E5868" s="7" t="s">
        <v>102</v>
      </c>
      <c r="F5868" s="7" t="s">
        <v>14</v>
      </c>
      <c r="G5868" s="7" t="n">
        <v>0</v>
      </c>
      <c r="H5868" s="7" t="n">
        <v>1</v>
      </c>
      <c r="I5868" s="7" t="n">
        <v>0</v>
      </c>
      <c r="J5868" s="7" t="n">
        <v>0</v>
      </c>
      <c r="K5868" s="7" t="n">
        <v>67.0599975585938</v>
      </c>
      <c r="L5868" s="7" t="n">
        <v>180</v>
      </c>
      <c r="M5868" s="7" t="n">
        <v>1</v>
      </c>
      <c r="N5868" s="7" t="n">
        <v>1.60000002384186</v>
      </c>
      <c r="O5868" s="7" t="n">
        <v>0.0900000035762787</v>
      </c>
      <c r="P5868" s="7" t="s">
        <v>14</v>
      </c>
      <c r="Q5868" s="7" t="s">
        <v>14</v>
      </c>
      <c r="R5868" s="7" t="n">
        <v>-1</v>
      </c>
      <c r="S5868" s="7" t="n">
        <v>0</v>
      </c>
      <c r="T5868" s="7" t="n">
        <v>0</v>
      </c>
      <c r="U5868" s="7" t="n">
        <v>0</v>
      </c>
      <c r="V5868" s="7" t="n">
        <v>0</v>
      </c>
    </row>
    <row r="5869" spans="1:22">
      <c r="A5869" t="s">
        <v>4</v>
      </c>
      <c r="B5869" s="4" t="s">
        <v>5</v>
      </c>
      <c r="C5869" s="4" t="s">
        <v>11</v>
      </c>
      <c r="D5869" s="4" t="s">
        <v>8</v>
      </c>
      <c r="E5869" s="4" t="s">
        <v>8</v>
      </c>
      <c r="F5869" s="4" t="s">
        <v>8</v>
      </c>
      <c r="G5869" s="4" t="s">
        <v>7</v>
      </c>
      <c r="H5869" s="4" t="s">
        <v>13</v>
      </c>
      <c r="I5869" s="4" t="s">
        <v>12</v>
      </c>
      <c r="J5869" s="4" t="s">
        <v>12</v>
      </c>
      <c r="K5869" s="4" t="s">
        <v>12</v>
      </c>
      <c r="L5869" s="4" t="s">
        <v>12</v>
      </c>
      <c r="M5869" s="4" t="s">
        <v>12</v>
      </c>
      <c r="N5869" s="4" t="s">
        <v>12</v>
      </c>
      <c r="O5869" s="4" t="s">
        <v>12</v>
      </c>
      <c r="P5869" s="4" t="s">
        <v>8</v>
      </c>
      <c r="Q5869" s="4" t="s">
        <v>8</v>
      </c>
      <c r="R5869" s="4" t="s">
        <v>13</v>
      </c>
      <c r="S5869" s="4" t="s">
        <v>7</v>
      </c>
      <c r="T5869" s="4" t="s">
        <v>13</v>
      </c>
      <c r="U5869" s="4" t="s">
        <v>13</v>
      </c>
      <c r="V5869" s="4" t="s">
        <v>11</v>
      </c>
    </row>
    <row r="5870" spans="1:22">
      <c r="A5870" t="n">
        <v>53944</v>
      </c>
      <c r="B5870" s="27" t="n">
        <v>19</v>
      </c>
      <c r="C5870" s="7" t="n">
        <v>120</v>
      </c>
      <c r="D5870" s="7" t="s">
        <v>97</v>
      </c>
      <c r="E5870" s="7" t="s">
        <v>98</v>
      </c>
      <c r="F5870" s="7" t="s">
        <v>14</v>
      </c>
      <c r="G5870" s="7" t="n">
        <v>0</v>
      </c>
      <c r="H5870" s="7" t="n">
        <v>1</v>
      </c>
      <c r="I5870" s="7" t="n">
        <v>0</v>
      </c>
      <c r="J5870" s="7" t="n">
        <v>0</v>
      </c>
      <c r="K5870" s="7" t="n">
        <v>67.0599975585938</v>
      </c>
      <c r="L5870" s="7" t="n">
        <v>180</v>
      </c>
      <c r="M5870" s="7" t="n">
        <v>1</v>
      </c>
      <c r="N5870" s="7" t="n">
        <v>1.60000002384186</v>
      </c>
      <c r="O5870" s="7" t="n">
        <v>0.0900000035762787</v>
      </c>
      <c r="P5870" s="7" t="s">
        <v>14</v>
      </c>
      <c r="Q5870" s="7" t="s">
        <v>14</v>
      </c>
      <c r="R5870" s="7" t="n">
        <v>-1</v>
      </c>
      <c r="S5870" s="7" t="n">
        <v>0</v>
      </c>
      <c r="T5870" s="7" t="n">
        <v>0</v>
      </c>
      <c r="U5870" s="7" t="n">
        <v>0</v>
      </c>
      <c r="V5870" s="7" t="n">
        <v>0</v>
      </c>
    </row>
    <row r="5871" spans="1:22">
      <c r="A5871" t="s">
        <v>4</v>
      </c>
      <c r="B5871" s="4" t="s">
        <v>5</v>
      </c>
      <c r="C5871" s="4" t="s">
        <v>11</v>
      </c>
      <c r="D5871" s="4" t="s">
        <v>8</v>
      </c>
      <c r="E5871" s="4" t="s">
        <v>8</v>
      </c>
      <c r="F5871" s="4" t="s">
        <v>8</v>
      </c>
      <c r="G5871" s="4" t="s">
        <v>7</v>
      </c>
      <c r="H5871" s="4" t="s">
        <v>13</v>
      </c>
      <c r="I5871" s="4" t="s">
        <v>12</v>
      </c>
      <c r="J5871" s="4" t="s">
        <v>12</v>
      </c>
      <c r="K5871" s="4" t="s">
        <v>12</v>
      </c>
      <c r="L5871" s="4" t="s">
        <v>12</v>
      </c>
      <c r="M5871" s="4" t="s">
        <v>12</v>
      </c>
      <c r="N5871" s="4" t="s">
        <v>12</v>
      </c>
      <c r="O5871" s="4" t="s">
        <v>12</v>
      </c>
      <c r="P5871" s="4" t="s">
        <v>8</v>
      </c>
      <c r="Q5871" s="4" t="s">
        <v>8</v>
      </c>
      <c r="R5871" s="4" t="s">
        <v>13</v>
      </c>
      <c r="S5871" s="4" t="s">
        <v>7</v>
      </c>
      <c r="T5871" s="4" t="s">
        <v>13</v>
      </c>
      <c r="U5871" s="4" t="s">
        <v>13</v>
      </c>
      <c r="V5871" s="4" t="s">
        <v>11</v>
      </c>
    </row>
    <row r="5872" spans="1:22">
      <c r="A5872" t="n">
        <v>54012</v>
      </c>
      <c r="B5872" s="27" t="n">
        <v>19</v>
      </c>
      <c r="C5872" s="7" t="n">
        <v>82</v>
      </c>
      <c r="D5872" s="7" t="s">
        <v>316</v>
      </c>
      <c r="E5872" s="7" t="s">
        <v>317</v>
      </c>
      <c r="F5872" s="7" t="s">
        <v>14</v>
      </c>
      <c r="G5872" s="7" t="n">
        <v>0</v>
      </c>
      <c r="H5872" s="7" t="n">
        <v>1</v>
      </c>
      <c r="I5872" s="7" t="n">
        <v>0</v>
      </c>
      <c r="J5872" s="7" t="n">
        <v>0</v>
      </c>
      <c r="K5872" s="7" t="n">
        <v>67.0599975585938</v>
      </c>
      <c r="L5872" s="7" t="n">
        <v>180</v>
      </c>
      <c r="M5872" s="7" t="n">
        <v>1</v>
      </c>
      <c r="N5872" s="7" t="n">
        <v>1.60000002384186</v>
      </c>
      <c r="O5872" s="7" t="n">
        <v>0.0900000035762787</v>
      </c>
      <c r="P5872" s="7" t="s">
        <v>14</v>
      </c>
      <c r="Q5872" s="7" t="s">
        <v>14</v>
      </c>
      <c r="R5872" s="7" t="n">
        <v>-1</v>
      </c>
      <c r="S5872" s="7" t="n">
        <v>0</v>
      </c>
      <c r="T5872" s="7" t="n">
        <v>0</v>
      </c>
      <c r="U5872" s="7" t="n">
        <v>0</v>
      </c>
      <c r="V5872" s="7" t="n">
        <v>0</v>
      </c>
    </row>
    <row r="5873" spans="1:22">
      <c r="A5873" t="s">
        <v>4</v>
      </c>
      <c r="B5873" s="4" t="s">
        <v>5</v>
      </c>
      <c r="C5873" s="4" t="s">
        <v>11</v>
      </c>
      <c r="D5873" s="4" t="s">
        <v>8</v>
      </c>
      <c r="E5873" s="4" t="s">
        <v>8</v>
      </c>
      <c r="F5873" s="4" t="s">
        <v>8</v>
      </c>
      <c r="G5873" s="4" t="s">
        <v>7</v>
      </c>
      <c r="H5873" s="4" t="s">
        <v>13</v>
      </c>
      <c r="I5873" s="4" t="s">
        <v>12</v>
      </c>
      <c r="J5873" s="4" t="s">
        <v>12</v>
      </c>
      <c r="K5873" s="4" t="s">
        <v>12</v>
      </c>
      <c r="L5873" s="4" t="s">
        <v>12</v>
      </c>
      <c r="M5873" s="4" t="s">
        <v>12</v>
      </c>
      <c r="N5873" s="4" t="s">
        <v>12</v>
      </c>
      <c r="O5873" s="4" t="s">
        <v>12</v>
      </c>
      <c r="P5873" s="4" t="s">
        <v>8</v>
      </c>
      <c r="Q5873" s="4" t="s">
        <v>8</v>
      </c>
      <c r="R5873" s="4" t="s">
        <v>13</v>
      </c>
      <c r="S5873" s="4" t="s">
        <v>7</v>
      </c>
      <c r="T5873" s="4" t="s">
        <v>13</v>
      </c>
      <c r="U5873" s="4" t="s">
        <v>13</v>
      </c>
      <c r="V5873" s="4" t="s">
        <v>11</v>
      </c>
    </row>
    <row r="5874" spans="1:22">
      <c r="A5874" t="n">
        <v>54095</v>
      </c>
      <c r="B5874" s="27" t="n">
        <v>19</v>
      </c>
      <c r="C5874" s="7" t="n">
        <v>7006</v>
      </c>
      <c r="D5874" s="7" t="s">
        <v>318</v>
      </c>
      <c r="E5874" s="7" t="s">
        <v>319</v>
      </c>
      <c r="F5874" s="7" t="s">
        <v>14</v>
      </c>
      <c r="G5874" s="7" t="n">
        <v>0</v>
      </c>
      <c r="H5874" s="7" t="n">
        <v>1</v>
      </c>
      <c r="I5874" s="7" t="n">
        <v>0</v>
      </c>
      <c r="J5874" s="7" t="n">
        <v>0</v>
      </c>
      <c r="K5874" s="7" t="n">
        <v>67.0599975585938</v>
      </c>
      <c r="L5874" s="7" t="n">
        <v>180</v>
      </c>
      <c r="M5874" s="7" t="n">
        <v>1</v>
      </c>
      <c r="N5874" s="7" t="n">
        <v>1.60000002384186</v>
      </c>
      <c r="O5874" s="7" t="n">
        <v>0.0900000035762787</v>
      </c>
      <c r="P5874" s="7" t="s">
        <v>14</v>
      </c>
      <c r="Q5874" s="7" t="s">
        <v>14</v>
      </c>
      <c r="R5874" s="7" t="n">
        <v>-1</v>
      </c>
      <c r="S5874" s="7" t="n">
        <v>0</v>
      </c>
      <c r="T5874" s="7" t="n">
        <v>0</v>
      </c>
      <c r="U5874" s="7" t="n">
        <v>0</v>
      </c>
      <c r="V5874" s="7" t="n">
        <v>0</v>
      </c>
    </row>
    <row r="5875" spans="1:22">
      <c r="A5875" t="s">
        <v>4</v>
      </c>
      <c r="B5875" s="4" t="s">
        <v>5</v>
      </c>
      <c r="C5875" s="4" t="s">
        <v>11</v>
      </c>
      <c r="D5875" s="4" t="s">
        <v>8</v>
      </c>
      <c r="E5875" s="4" t="s">
        <v>8</v>
      </c>
      <c r="F5875" s="4" t="s">
        <v>8</v>
      </c>
      <c r="G5875" s="4" t="s">
        <v>7</v>
      </c>
      <c r="H5875" s="4" t="s">
        <v>13</v>
      </c>
      <c r="I5875" s="4" t="s">
        <v>12</v>
      </c>
      <c r="J5875" s="4" t="s">
        <v>12</v>
      </c>
      <c r="K5875" s="4" t="s">
        <v>12</v>
      </c>
      <c r="L5875" s="4" t="s">
        <v>12</v>
      </c>
      <c r="M5875" s="4" t="s">
        <v>12</v>
      </c>
      <c r="N5875" s="4" t="s">
        <v>12</v>
      </c>
      <c r="O5875" s="4" t="s">
        <v>12</v>
      </c>
      <c r="P5875" s="4" t="s">
        <v>8</v>
      </c>
      <c r="Q5875" s="4" t="s">
        <v>8</v>
      </c>
      <c r="R5875" s="4" t="s">
        <v>13</v>
      </c>
      <c r="S5875" s="4" t="s">
        <v>7</v>
      </c>
      <c r="T5875" s="4" t="s">
        <v>13</v>
      </c>
      <c r="U5875" s="4" t="s">
        <v>13</v>
      </c>
      <c r="V5875" s="4" t="s">
        <v>11</v>
      </c>
    </row>
    <row r="5876" spans="1:22">
      <c r="A5876" t="n">
        <v>54171</v>
      </c>
      <c r="B5876" s="27" t="n">
        <v>19</v>
      </c>
      <c r="C5876" s="7" t="n">
        <v>1660</v>
      </c>
      <c r="D5876" s="7" t="s">
        <v>107</v>
      </c>
      <c r="E5876" s="7" t="s">
        <v>108</v>
      </c>
      <c r="F5876" s="7" t="s">
        <v>14</v>
      </c>
      <c r="G5876" s="7" t="n">
        <v>0</v>
      </c>
      <c r="H5876" s="7" t="n">
        <v>1</v>
      </c>
      <c r="I5876" s="7" t="n">
        <v>0</v>
      </c>
      <c r="J5876" s="7" t="n">
        <v>0</v>
      </c>
      <c r="K5876" s="7" t="n">
        <v>67.0599975585938</v>
      </c>
      <c r="L5876" s="7" t="n">
        <v>180</v>
      </c>
      <c r="M5876" s="7" t="n">
        <v>1</v>
      </c>
      <c r="N5876" s="7" t="n">
        <v>1.60000002384186</v>
      </c>
      <c r="O5876" s="7" t="n">
        <v>0.0900000035762787</v>
      </c>
      <c r="P5876" s="7" t="s">
        <v>109</v>
      </c>
      <c r="Q5876" s="7" t="s">
        <v>14</v>
      </c>
      <c r="R5876" s="7" t="n">
        <v>-1</v>
      </c>
      <c r="S5876" s="7" t="n">
        <v>0</v>
      </c>
      <c r="T5876" s="7" t="n">
        <v>0</v>
      </c>
      <c r="U5876" s="7" t="n">
        <v>0</v>
      </c>
      <c r="V5876" s="7" t="n">
        <v>0</v>
      </c>
    </row>
    <row r="5877" spans="1:22">
      <c r="A5877" t="s">
        <v>4</v>
      </c>
      <c r="B5877" s="4" t="s">
        <v>5</v>
      </c>
      <c r="C5877" s="4" t="s">
        <v>11</v>
      </c>
      <c r="D5877" s="4" t="s">
        <v>8</v>
      </c>
      <c r="E5877" s="4" t="s">
        <v>8</v>
      </c>
      <c r="F5877" s="4" t="s">
        <v>8</v>
      </c>
      <c r="G5877" s="4" t="s">
        <v>7</v>
      </c>
      <c r="H5877" s="4" t="s">
        <v>13</v>
      </c>
      <c r="I5877" s="4" t="s">
        <v>12</v>
      </c>
      <c r="J5877" s="4" t="s">
        <v>12</v>
      </c>
      <c r="K5877" s="4" t="s">
        <v>12</v>
      </c>
      <c r="L5877" s="4" t="s">
        <v>12</v>
      </c>
      <c r="M5877" s="4" t="s">
        <v>12</v>
      </c>
      <c r="N5877" s="4" t="s">
        <v>12</v>
      </c>
      <c r="O5877" s="4" t="s">
        <v>12</v>
      </c>
      <c r="P5877" s="4" t="s">
        <v>8</v>
      </c>
      <c r="Q5877" s="4" t="s">
        <v>8</v>
      </c>
      <c r="R5877" s="4" t="s">
        <v>13</v>
      </c>
      <c r="S5877" s="4" t="s">
        <v>7</v>
      </c>
      <c r="T5877" s="4" t="s">
        <v>13</v>
      </c>
      <c r="U5877" s="4" t="s">
        <v>13</v>
      </c>
      <c r="V5877" s="4" t="s">
        <v>11</v>
      </c>
    </row>
    <row r="5878" spans="1:22">
      <c r="A5878" t="n">
        <v>54262</v>
      </c>
      <c r="B5878" s="27" t="n">
        <v>19</v>
      </c>
      <c r="C5878" s="7" t="n">
        <v>1661</v>
      </c>
      <c r="D5878" s="7" t="s">
        <v>110</v>
      </c>
      <c r="E5878" s="7" t="s">
        <v>111</v>
      </c>
      <c r="F5878" s="7" t="s">
        <v>14</v>
      </c>
      <c r="G5878" s="7" t="n">
        <v>0</v>
      </c>
      <c r="H5878" s="7" t="n">
        <v>1</v>
      </c>
      <c r="I5878" s="7" t="n">
        <v>0</v>
      </c>
      <c r="J5878" s="7" t="n">
        <v>0</v>
      </c>
      <c r="K5878" s="7" t="n">
        <v>67.0599975585938</v>
      </c>
      <c r="L5878" s="7" t="n">
        <v>180</v>
      </c>
      <c r="M5878" s="7" t="n">
        <v>1</v>
      </c>
      <c r="N5878" s="7" t="n">
        <v>1.60000002384186</v>
      </c>
      <c r="O5878" s="7" t="n">
        <v>0.0900000035762787</v>
      </c>
      <c r="P5878" s="7" t="s">
        <v>112</v>
      </c>
      <c r="Q5878" s="7" t="s">
        <v>14</v>
      </c>
      <c r="R5878" s="7" t="n">
        <v>-1</v>
      </c>
      <c r="S5878" s="7" t="n">
        <v>0</v>
      </c>
      <c r="T5878" s="7" t="n">
        <v>0</v>
      </c>
      <c r="U5878" s="7" t="n">
        <v>0</v>
      </c>
      <c r="V5878" s="7" t="n">
        <v>0</v>
      </c>
    </row>
    <row r="5879" spans="1:22">
      <c r="A5879" t="s">
        <v>4</v>
      </c>
      <c r="B5879" s="4" t="s">
        <v>5</v>
      </c>
      <c r="C5879" s="4" t="s">
        <v>11</v>
      </c>
      <c r="D5879" s="4" t="s">
        <v>8</v>
      </c>
      <c r="E5879" s="4" t="s">
        <v>8</v>
      </c>
      <c r="F5879" s="4" t="s">
        <v>8</v>
      </c>
      <c r="G5879" s="4" t="s">
        <v>7</v>
      </c>
      <c r="H5879" s="4" t="s">
        <v>13</v>
      </c>
      <c r="I5879" s="4" t="s">
        <v>12</v>
      </c>
      <c r="J5879" s="4" t="s">
        <v>12</v>
      </c>
      <c r="K5879" s="4" t="s">
        <v>12</v>
      </c>
      <c r="L5879" s="4" t="s">
        <v>12</v>
      </c>
      <c r="M5879" s="4" t="s">
        <v>12</v>
      </c>
      <c r="N5879" s="4" t="s">
        <v>12</v>
      </c>
      <c r="O5879" s="4" t="s">
        <v>12</v>
      </c>
      <c r="P5879" s="4" t="s">
        <v>8</v>
      </c>
      <c r="Q5879" s="4" t="s">
        <v>8</v>
      </c>
      <c r="R5879" s="4" t="s">
        <v>13</v>
      </c>
      <c r="S5879" s="4" t="s">
        <v>7</v>
      </c>
      <c r="T5879" s="4" t="s">
        <v>13</v>
      </c>
      <c r="U5879" s="4" t="s">
        <v>13</v>
      </c>
      <c r="V5879" s="4" t="s">
        <v>11</v>
      </c>
    </row>
    <row r="5880" spans="1:22">
      <c r="A5880" t="n">
        <v>54346</v>
      </c>
      <c r="B5880" s="27" t="n">
        <v>19</v>
      </c>
      <c r="C5880" s="7" t="n">
        <v>1662</v>
      </c>
      <c r="D5880" s="7" t="s">
        <v>113</v>
      </c>
      <c r="E5880" s="7" t="s">
        <v>114</v>
      </c>
      <c r="F5880" s="7" t="s">
        <v>14</v>
      </c>
      <c r="G5880" s="7" t="n">
        <v>0</v>
      </c>
      <c r="H5880" s="7" t="n">
        <v>1</v>
      </c>
      <c r="I5880" s="7" t="n">
        <v>0</v>
      </c>
      <c r="J5880" s="7" t="n">
        <v>0</v>
      </c>
      <c r="K5880" s="7" t="n">
        <v>67.0599975585938</v>
      </c>
      <c r="L5880" s="7" t="n">
        <v>180</v>
      </c>
      <c r="M5880" s="7" t="n">
        <v>1</v>
      </c>
      <c r="N5880" s="7" t="n">
        <v>1.60000002384186</v>
      </c>
      <c r="O5880" s="7" t="n">
        <v>0.0900000035762787</v>
      </c>
      <c r="P5880" s="7" t="s">
        <v>115</v>
      </c>
      <c r="Q5880" s="7" t="s">
        <v>14</v>
      </c>
      <c r="R5880" s="7" t="n">
        <v>-1</v>
      </c>
      <c r="S5880" s="7" t="n">
        <v>0</v>
      </c>
      <c r="T5880" s="7" t="n">
        <v>0</v>
      </c>
      <c r="U5880" s="7" t="n">
        <v>0</v>
      </c>
      <c r="V5880" s="7" t="n">
        <v>0</v>
      </c>
    </row>
    <row r="5881" spans="1:22">
      <c r="A5881" t="s">
        <v>4</v>
      </c>
      <c r="B5881" s="4" t="s">
        <v>5</v>
      </c>
      <c r="C5881" s="4" t="s">
        <v>11</v>
      </c>
      <c r="D5881" s="4" t="s">
        <v>8</v>
      </c>
      <c r="E5881" s="4" t="s">
        <v>8</v>
      </c>
      <c r="F5881" s="4" t="s">
        <v>8</v>
      </c>
      <c r="G5881" s="4" t="s">
        <v>7</v>
      </c>
      <c r="H5881" s="4" t="s">
        <v>13</v>
      </c>
      <c r="I5881" s="4" t="s">
        <v>12</v>
      </c>
      <c r="J5881" s="4" t="s">
        <v>12</v>
      </c>
      <c r="K5881" s="4" t="s">
        <v>12</v>
      </c>
      <c r="L5881" s="4" t="s">
        <v>12</v>
      </c>
      <c r="M5881" s="4" t="s">
        <v>12</v>
      </c>
      <c r="N5881" s="4" t="s">
        <v>12</v>
      </c>
      <c r="O5881" s="4" t="s">
        <v>12</v>
      </c>
      <c r="P5881" s="4" t="s">
        <v>8</v>
      </c>
      <c r="Q5881" s="4" t="s">
        <v>8</v>
      </c>
      <c r="R5881" s="4" t="s">
        <v>13</v>
      </c>
      <c r="S5881" s="4" t="s">
        <v>7</v>
      </c>
      <c r="T5881" s="4" t="s">
        <v>13</v>
      </c>
      <c r="U5881" s="4" t="s">
        <v>13</v>
      </c>
      <c r="V5881" s="4" t="s">
        <v>11</v>
      </c>
    </row>
    <row r="5882" spans="1:22">
      <c r="A5882" t="n">
        <v>54430</v>
      </c>
      <c r="B5882" s="27" t="n">
        <v>19</v>
      </c>
      <c r="C5882" s="7" t="n">
        <v>1663</v>
      </c>
      <c r="D5882" s="7" t="s">
        <v>110</v>
      </c>
      <c r="E5882" s="7" t="s">
        <v>111</v>
      </c>
      <c r="F5882" s="7" t="s">
        <v>14</v>
      </c>
      <c r="G5882" s="7" t="n">
        <v>0</v>
      </c>
      <c r="H5882" s="7" t="n">
        <v>1</v>
      </c>
      <c r="I5882" s="7" t="n">
        <v>0</v>
      </c>
      <c r="J5882" s="7" t="n">
        <v>0</v>
      </c>
      <c r="K5882" s="7" t="n">
        <v>67.0599975585938</v>
      </c>
      <c r="L5882" s="7" t="n">
        <v>180</v>
      </c>
      <c r="M5882" s="7" t="n">
        <v>1</v>
      </c>
      <c r="N5882" s="7" t="n">
        <v>1.60000002384186</v>
      </c>
      <c r="O5882" s="7" t="n">
        <v>0.0900000035762787</v>
      </c>
      <c r="P5882" s="7" t="s">
        <v>112</v>
      </c>
      <c r="Q5882" s="7" t="s">
        <v>14</v>
      </c>
      <c r="R5882" s="7" t="n">
        <v>-1</v>
      </c>
      <c r="S5882" s="7" t="n">
        <v>0</v>
      </c>
      <c r="T5882" s="7" t="n">
        <v>0</v>
      </c>
      <c r="U5882" s="7" t="n">
        <v>0</v>
      </c>
      <c r="V5882" s="7" t="n">
        <v>0</v>
      </c>
    </row>
    <row r="5883" spans="1:22">
      <c r="A5883" t="s">
        <v>4</v>
      </c>
      <c r="B5883" s="4" t="s">
        <v>5</v>
      </c>
      <c r="C5883" s="4" t="s">
        <v>11</v>
      </c>
      <c r="D5883" s="4" t="s">
        <v>8</v>
      </c>
      <c r="E5883" s="4" t="s">
        <v>8</v>
      </c>
      <c r="F5883" s="4" t="s">
        <v>8</v>
      </c>
      <c r="G5883" s="4" t="s">
        <v>7</v>
      </c>
      <c r="H5883" s="4" t="s">
        <v>13</v>
      </c>
      <c r="I5883" s="4" t="s">
        <v>12</v>
      </c>
      <c r="J5883" s="4" t="s">
        <v>12</v>
      </c>
      <c r="K5883" s="4" t="s">
        <v>12</v>
      </c>
      <c r="L5883" s="4" t="s">
        <v>12</v>
      </c>
      <c r="M5883" s="4" t="s">
        <v>12</v>
      </c>
      <c r="N5883" s="4" t="s">
        <v>12</v>
      </c>
      <c r="O5883" s="4" t="s">
        <v>12</v>
      </c>
      <c r="P5883" s="4" t="s">
        <v>8</v>
      </c>
      <c r="Q5883" s="4" t="s">
        <v>8</v>
      </c>
      <c r="R5883" s="4" t="s">
        <v>13</v>
      </c>
      <c r="S5883" s="4" t="s">
        <v>7</v>
      </c>
      <c r="T5883" s="4" t="s">
        <v>13</v>
      </c>
      <c r="U5883" s="4" t="s">
        <v>13</v>
      </c>
      <c r="V5883" s="4" t="s">
        <v>11</v>
      </c>
    </row>
    <row r="5884" spans="1:22">
      <c r="A5884" t="n">
        <v>54514</v>
      </c>
      <c r="B5884" s="27" t="n">
        <v>19</v>
      </c>
      <c r="C5884" s="7" t="n">
        <v>1664</v>
      </c>
      <c r="D5884" s="7" t="s">
        <v>107</v>
      </c>
      <c r="E5884" s="7" t="s">
        <v>108</v>
      </c>
      <c r="F5884" s="7" t="s">
        <v>14</v>
      </c>
      <c r="G5884" s="7" t="n">
        <v>0</v>
      </c>
      <c r="H5884" s="7" t="n">
        <v>1</v>
      </c>
      <c r="I5884" s="7" t="n">
        <v>0</v>
      </c>
      <c r="J5884" s="7" t="n">
        <v>0</v>
      </c>
      <c r="K5884" s="7" t="n">
        <v>67.0599975585938</v>
      </c>
      <c r="L5884" s="7" t="n">
        <v>180</v>
      </c>
      <c r="M5884" s="7" t="n">
        <v>1</v>
      </c>
      <c r="N5884" s="7" t="n">
        <v>1.60000002384186</v>
      </c>
      <c r="O5884" s="7" t="n">
        <v>0.0900000035762787</v>
      </c>
      <c r="P5884" s="7" t="s">
        <v>109</v>
      </c>
      <c r="Q5884" s="7" t="s">
        <v>14</v>
      </c>
      <c r="R5884" s="7" t="n">
        <v>-1</v>
      </c>
      <c r="S5884" s="7" t="n">
        <v>0</v>
      </c>
      <c r="T5884" s="7" t="n">
        <v>0</v>
      </c>
      <c r="U5884" s="7" t="n">
        <v>0</v>
      </c>
      <c r="V5884" s="7" t="n">
        <v>0</v>
      </c>
    </row>
    <row r="5885" spans="1:22">
      <c r="A5885" t="s">
        <v>4</v>
      </c>
      <c r="B5885" s="4" t="s">
        <v>5</v>
      </c>
      <c r="C5885" s="4" t="s">
        <v>11</v>
      </c>
      <c r="D5885" s="4" t="s">
        <v>7</v>
      </c>
      <c r="E5885" s="4" t="s">
        <v>7</v>
      </c>
      <c r="F5885" s="4" t="s">
        <v>8</v>
      </c>
    </row>
    <row r="5886" spans="1:22">
      <c r="A5886" t="n">
        <v>54605</v>
      </c>
      <c r="B5886" s="14" t="n">
        <v>20</v>
      </c>
      <c r="C5886" s="7" t="n">
        <v>30</v>
      </c>
      <c r="D5886" s="7" t="n">
        <v>3</v>
      </c>
      <c r="E5886" s="7" t="n">
        <v>10</v>
      </c>
      <c r="F5886" s="7" t="s">
        <v>118</v>
      </c>
    </row>
    <row r="5887" spans="1:22">
      <c r="A5887" t="s">
        <v>4</v>
      </c>
      <c r="B5887" s="4" t="s">
        <v>5</v>
      </c>
      <c r="C5887" s="4" t="s">
        <v>11</v>
      </c>
    </row>
    <row r="5888" spans="1:22">
      <c r="A5888" t="n">
        <v>54623</v>
      </c>
      <c r="B5888" s="25" t="n">
        <v>16</v>
      </c>
      <c r="C5888" s="7" t="n">
        <v>0</v>
      </c>
    </row>
    <row r="5889" spans="1:22">
      <c r="A5889" t="s">
        <v>4</v>
      </c>
      <c r="B5889" s="4" t="s">
        <v>5</v>
      </c>
      <c r="C5889" s="4" t="s">
        <v>11</v>
      </c>
      <c r="D5889" s="4" t="s">
        <v>7</v>
      </c>
      <c r="E5889" s="4" t="s">
        <v>7</v>
      </c>
      <c r="F5889" s="4" t="s">
        <v>8</v>
      </c>
    </row>
    <row r="5890" spans="1:22">
      <c r="A5890" t="n">
        <v>54626</v>
      </c>
      <c r="B5890" s="14" t="n">
        <v>20</v>
      </c>
      <c r="C5890" s="7" t="n">
        <v>89</v>
      </c>
      <c r="D5890" s="7" t="n">
        <v>3</v>
      </c>
      <c r="E5890" s="7" t="n">
        <v>10</v>
      </c>
      <c r="F5890" s="7" t="s">
        <v>118</v>
      </c>
    </row>
    <row r="5891" spans="1:22">
      <c r="A5891" t="s">
        <v>4</v>
      </c>
      <c r="B5891" s="4" t="s">
        <v>5</v>
      </c>
      <c r="C5891" s="4" t="s">
        <v>11</v>
      </c>
    </row>
    <row r="5892" spans="1:22">
      <c r="A5892" t="n">
        <v>54644</v>
      </c>
      <c r="B5892" s="25" t="n">
        <v>16</v>
      </c>
      <c r="C5892" s="7" t="n">
        <v>0</v>
      </c>
    </row>
    <row r="5893" spans="1:22">
      <c r="A5893" t="s">
        <v>4</v>
      </c>
      <c r="B5893" s="4" t="s">
        <v>5</v>
      </c>
      <c r="C5893" s="4" t="s">
        <v>11</v>
      </c>
      <c r="D5893" s="4" t="s">
        <v>7</v>
      </c>
      <c r="E5893" s="4" t="s">
        <v>7</v>
      </c>
      <c r="F5893" s="4" t="s">
        <v>8</v>
      </c>
    </row>
    <row r="5894" spans="1:22">
      <c r="A5894" t="n">
        <v>54647</v>
      </c>
      <c r="B5894" s="14" t="n">
        <v>20</v>
      </c>
      <c r="C5894" s="7" t="n">
        <v>83</v>
      </c>
      <c r="D5894" s="7" t="n">
        <v>3</v>
      </c>
      <c r="E5894" s="7" t="n">
        <v>10</v>
      </c>
      <c r="F5894" s="7" t="s">
        <v>118</v>
      </c>
    </row>
    <row r="5895" spans="1:22">
      <c r="A5895" t="s">
        <v>4</v>
      </c>
      <c r="B5895" s="4" t="s">
        <v>5</v>
      </c>
      <c r="C5895" s="4" t="s">
        <v>11</v>
      </c>
    </row>
    <row r="5896" spans="1:22">
      <c r="A5896" t="n">
        <v>54665</v>
      </c>
      <c r="B5896" s="25" t="n">
        <v>16</v>
      </c>
      <c r="C5896" s="7" t="n">
        <v>0</v>
      </c>
    </row>
    <row r="5897" spans="1:22">
      <c r="A5897" t="s">
        <v>4</v>
      </c>
      <c r="B5897" s="4" t="s">
        <v>5</v>
      </c>
      <c r="C5897" s="4" t="s">
        <v>11</v>
      </c>
      <c r="D5897" s="4" t="s">
        <v>7</v>
      </c>
      <c r="E5897" s="4" t="s">
        <v>7</v>
      </c>
      <c r="F5897" s="4" t="s">
        <v>8</v>
      </c>
    </row>
    <row r="5898" spans="1:22">
      <c r="A5898" t="n">
        <v>54668</v>
      </c>
      <c r="B5898" s="14" t="n">
        <v>20</v>
      </c>
      <c r="C5898" s="7" t="n">
        <v>86</v>
      </c>
      <c r="D5898" s="7" t="n">
        <v>3</v>
      </c>
      <c r="E5898" s="7" t="n">
        <v>10</v>
      </c>
      <c r="F5898" s="7" t="s">
        <v>118</v>
      </c>
    </row>
    <row r="5899" spans="1:22">
      <c r="A5899" t="s">
        <v>4</v>
      </c>
      <c r="B5899" s="4" t="s">
        <v>5</v>
      </c>
      <c r="C5899" s="4" t="s">
        <v>11</v>
      </c>
    </row>
    <row r="5900" spans="1:22">
      <c r="A5900" t="n">
        <v>54686</v>
      </c>
      <c r="B5900" s="25" t="n">
        <v>16</v>
      </c>
      <c r="C5900" s="7" t="n">
        <v>0</v>
      </c>
    </row>
    <row r="5901" spans="1:22">
      <c r="A5901" t="s">
        <v>4</v>
      </c>
      <c r="B5901" s="4" t="s">
        <v>5</v>
      </c>
      <c r="C5901" s="4" t="s">
        <v>11</v>
      </c>
      <c r="D5901" s="4" t="s">
        <v>7</v>
      </c>
      <c r="E5901" s="4" t="s">
        <v>7</v>
      </c>
      <c r="F5901" s="4" t="s">
        <v>8</v>
      </c>
    </row>
    <row r="5902" spans="1:22">
      <c r="A5902" t="n">
        <v>54689</v>
      </c>
      <c r="B5902" s="14" t="n">
        <v>20</v>
      </c>
      <c r="C5902" s="7" t="n">
        <v>118</v>
      </c>
      <c r="D5902" s="7" t="n">
        <v>3</v>
      </c>
      <c r="E5902" s="7" t="n">
        <v>10</v>
      </c>
      <c r="F5902" s="7" t="s">
        <v>118</v>
      </c>
    </row>
    <row r="5903" spans="1:22">
      <c r="A5903" t="s">
        <v>4</v>
      </c>
      <c r="B5903" s="4" t="s">
        <v>5</v>
      </c>
      <c r="C5903" s="4" t="s">
        <v>11</v>
      </c>
    </row>
    <row r="5904" spans="1:22">
      <c r="A5904" t="n">
        <v>54707</v>
      </c>
      <c r="B5904" s="25" t="n">
        <v>16</v>
      </c>
      <c r="C5904" s="7" t="n">
        <v>0</v>
      </c>
    </row>
    <row r="5905" spans="1:6">
      <c r="A5905" t="s">
        <v>4</v>
      </c>
      <c r="B5905" s="4" t="s">
        <v>5</v>
      </c>
      <c r="C5905" s="4" t="s">
        <v>11</v>
      </c>
      <c r="D5905" s="4" t="s">
        <v>7</v>
      </c>
      <c r="E5905" s="4" t="s">
        <v>7</v>
      </c>
      <c r="F5905" s="4" t="s">
        <v>8</v>
      </c>
    </row>
    <row r="5906" spans="1:6">
      <c r="A5906" t="n">
        <v>54710</v>
      </c>
      <c r="B5906" s="14" t="n">
        <v>20</v>
      </c>
      <c r="C5906" s="7" t="n">
        <v>95</v>
      </c>
      <c r="D5906" s="7" t="n">
        <v>3</v>
      </c>
      <c r="E5906" s="7" t="n">
        <v>10</v>
      </c>
      <c r="F5906" s="7" t="s">
        <v>118</v>
      </c>
    </row>
    <row r="5907" spans="1:6">
      <c r="A5907" t="s">
        <v>4</v>
      </c>
      <c r="B5907" s="4" t="s">
        <v>5</v>
      </c>
      <c r="C5907" s="4" t="s">
        <v>11</v>
      </c>
    </row>
    <row r="5908" spans="1:6">
      <c r="A5908" t="n">
        <v>54728</v>
      </c>
      <c r="B5908" s="25" t="n">
        <v>16</v>
      </c>
      <c r="C5908" s="7" t="n">
        <v>0</v>
      </c>
    </row>
    <row r="5909" spans="1:6">
      <c r="A5909" t="s">
        <v>4</v>
      </c>
      <c r="B5909" s="4" t="s">
        <v>5</v>
      </c>
      <c r="C5909" s="4" t="s">
        <v>11</v>
      </c>
      <c r="D5909" s="4" t="s">
        <v>7</v>
      </c>
      <c r="E5909" s="4" t="s">
        <v>7</v>
      </c>
      <c r="F5909" s="4" t="s">
        <v>8</v>
      </c>
    </row>
    <row r="5910" spans="1:6">
      <c r="A5910" t="n">
        <v>54731</v>
      </c>
      <c r="B5910" s="14" t="n">
        <v>20</v>
      </c>
      <c r="C5910" s="7" t="n">
        <v>119</v>
      </c>
      <c r="D5910" s="7" t="n">
        <v>3</v>
      </c>
      <c r="E5910" s="7" t="n">
        <v>10</v>
      </c>
      <c r="F5910" s="7" t="s">
        <v>118</v>
      </c>
    </row>
    <row r="5911" spans="1:6">
      <c r="A5911" t="s">
        <v>4</v>
      </c>
      <c r="B5911" s="4" t="s">
        <v>5</v>
      </c>
      <c r="C5911" s="4" t="s">
        <v>11</v>
      </c>
    </row>
    <row r="5912" spans="1:6">
      <c r="A5912" t="n">
        <v>54749</v>
      </c>
      <c r="B5912" s="25" t="n">
        <v>16</v>
      </c>
      <c r="C5912" s="7" t="n">
        <v>0</v>
      </c>
    </row>
    <row r="5913" spans="1:6">
      <c r="A5913" t="s">
        <v>4</v>
      </c>
      <c r="B5913" s="4" t="s">
        <v>5</v>
      </c>
      <c r="C5913" s="4" t="s">
        <v>11</v>
      </c>
      <c r="D5913" s="4" t="s">
        <v>7</v>
      </c>
      <c r="E5913" s="4" t="s">
        <v>7</v>
      </c>
      <c r="F5913" s="4" t="s">
        <v>8</v>
      </c>
    </row>
    <row r="5914" spans="1:6">
      <c r="A5914" t="n">
        <v>54752</v>
      </c>
      <c r="B5914" s="14" t="n">
        <v>20</v>
      </c>
      <c r="C5914" s="7" t="n">
        <v>110</v>
      </c>
      <c r="D5914" s="7" t="n">
        <v>3</v>
      </c>
      <c r="E5914" s="7" t="n">
        <v>10</v>
      </c>
      <c r="F5914" s="7" t="s">
        <v>118</v>
      </c>
    </row>
    <row r="5915" spans="1:6">
      <c r="A5915" t="s">
        <v>4</v>
      </c>
      <c r="B5915" s="4" t="s">
        <v>5</v>
      </c>
      <c r="C5915" s="4" t="s">
        <v>11</v>
      </c>
    </row>
    <row r="5916" spans="1:6">
      <c r="A5916" t="n">
        <v>54770</v>
      </c>
      <c r="B5916" s="25" t="n">
        <v>16</v>
      </c>
      <c r="C5916" s="7" t="n">
        <v>0</v>
      </c>
    </row>
    <row r="5917" spans="1:6">
      <c r="A5917" t="s">
        <v>4</v>
      </c>
      <c r="B5917" s="4" t="s">
        <v>5</v>
      </c>
      <c r="C5917" s="4" t="s">
        <v>11</v>
      </c>
      <c r="D5917" s="4" t="s">
        <v>7</v>
      </c>
      <c r="E5917" s="4" t="s">
        <v>7</v>
      </c>
      <c r="F5917" s="4" t="s">
        <v>8</v>
      </c>
    </row>
    <row r="5918" spans="1:6">
      <c r="A5918" t="n">
        <v>54773</v>
      </c>
      <c r="B5918" s="14" t="n">
        <v>20</v>
      </c>
      <c r="C5918" s="7" t="n">
        <v>100</v>
      </c>
      <c r="D5918" s="7" t="n">
        <v>3</v>
      </c>
      <c r="E5918" s="7" t="n">
        <v>10</v>
      </c>
      <c r="F5918" s="7" t="s">
        <v>118</v>
      </c>
    </row>
    <row r="5919" spans="1:6">
      <c r="A5919" t="s">
        <v>4</v>
      </c>
      <c r="B5919" s="4" t="s">
        <v>5</v>
      </c>
      <c r="C5919" s="4" t="s">
        <v>11</v>
      </c>
    </row>
    <row r="5920" spans="1:6">
      <c r="A5920" t="n">
        <v>54791</v>
      </c>
      <c r="B5920" s="25" t="n">
        <v>16</v>
      </c>
      <c r="C5920" s="7" t="n">
        <v>0</v>
      </c>
    </row>
    <row r="5921" spans="1:6">
      <c r="A5921" t="s">
        <v>4</v>
      </c>
      <c r="B5921" s="4" t="s">
        <v>5</v>
      </c>
      <c r="C5921" s="4" t="s">
        <v>11</v>
      </c>
      <c r="D5921" s="4" t="s">
        <v>7</v>
      </c>
      <c r="E5921" s="4" t="s">
        <v>7</v>
      </c>
      <c r="F5921" s="4" t="s">
        <v>8</v>
      </c>
    </row>
    <row r="5922" spans="1:6">
      <c r="A5922" t="n">
        <v>54794</v>
      </c>
      <c r="B5922" s="14" t="n">
        <v>20</v>
      </c>
      <c r="C5922" s="7" t="n">
        <v>88</v>
      </c>
      <c r="D5922" s="7" t="n">
        <v>3</v>
      </c>
      <c r="E5922" s="7" t="n">
        <v>10</v>
      </c>
      <c r="F5922" s="7" t="s">
        <v>118</v>
      </c>
    </row>
    <row r="5923" spans="1:6">
      <c r="A5923" t="s">
        <v>4</v>
      </c>
      <c r="B5923" s="4" t="s">
        <v>5</v>
      </c>
      <c r="C5923" s="4" t="s">
        <v>11</v>
      </c>
    </row>
    <row r="5924" spans="1:6">
      <c r="A5924" t="n">
        <v>54812</v>
      </c>
      <c r="B5924" s="25" t="n">
        <v>16</v>
      </c>
      <c r="C5924" s="7" t="n">
        <v>0</v>
      </c>
    </row>
    <row r="5925" spans="1:6">
      <c r="A5925" t="s">
        <v>4</v>
      </c>
      <c r="B5925" s="4" t="s">
        <v>5</v>
      </c>
      <c r="C5925" s="4" t="s">
        <v>11</v>
      </c>
      <c r="D5925" s="4" t="s">
        <v>7</v>
      </c>
      <c r="E5925" s="4" t="s">
        <v>7</v>
      </c>
      <c r="F5925" s="4" t="s">
        <v>8</v>
      </c>
    </row>
    <row r="5926" spans="1:6">
      <c r="A5926" t="n">
        <v>54815</v>
      </c>
      <c r="B5926" s="14" t="n">
        <v>20</v>
      </c>
      <c r="C5926" s="7" t="n">
        <v>92</v>
      </c>
      <c r="D5926" s="7" t="n">
        <v>3</v>
      </c>
      <c r="E5926" s="7" t="n">
        <v>10</v>
      </c>
      <c r="F5926" s="7" t="s">
        <v>118</v>
      </c>
    </row>
    <row r="5927" spans="1:6">
      <c r="A5927" t="s">
        <v>4</v>
      </c>
      <c r="B5927" s="4" t="s">
        <v>5</v>
      </c>
      <c r="C5927" s="4" t="s">
        <v>11</v>
      </c>
    </row>
    <row r="5928" spans="1:6">
      <c r="A5928" t="n">
        <v>54833</v>
      </c>
      <c r="B5928" s="25" t="n">
        <v>16</v>
      </c>
      <c r="C5928" s="7" t="n">
        <v>0</v>
      </c>
    </row>
    <row r="5929" spans="1:6">
      <c r="A5929" t="s">
        <v>4</v>
      </c>
      <c r="B5929" s="4" t="s">
        <v>5</v>
      </c>
      <c r="C5929" s="4" t="s">
        <v>11</v>
      </c>
      <c r="D5929" s="4" t="s">
        <v>7</v>
      </c>
      <c r="E5929" s="4" t="s">
        <v>7</v>
      </c>
      <c r="F5929" s="4" t="s">
        <v>8</v>
      </c>
    </row>
    <row r="5930" spans="1:6">
      <c r="A5930" t="n">
        <v>54836</v>
      </c>
      <c r="B5930" s="14" t="n">
        <v>20</v>
      </c>
      <c r="C5930" s="7" t="n">
        <v>101</v>
      </c>
      <c r="D5930" s="7" t="n">
        <v>3</v>
      </c>
      <c r="E5930" s="7" t="n">
        <v>10</v>
      </c>
      <c r="F5930" s="7" t="s">
        <v>118</v>
      </c>
    </row>
    <row r="5931" spans="1:6">
      <c r="A5931" t="s">
        <v>4</v>
      </c>
      <c r="B5931" s="4" t="s">
        <v>5</v>
      </c>
      <c r="C5931" s="4" t="s">
        <v>11</v>
      </c>
    </row>
    <row r="5932" spans="1:6">
      <c r="A5932" t="n">
        <v>54854</v>
      </c>
      <c r="B5932" s="25" t="n">
        <v>16</v>
      </c>
      <c r="C5932" s="7" t="n">
        <v>0</v>
      </c>
    </row>
    <row r="5933" spans="1:6">
      <c r="A5933" t="s">
        <v>4</v>
      </c>
      <c r="B5933" s="4" t="s">
        <v>5</v>
      </c>
      <c r="C5933" s="4" t="s">
        <v>11</v>
      </c>
      <c r="D5933" s="4" t="s">
        <v>7</v>
      </c>
      <c r="E5933" s="4" t="s">
        <v>7</v>
      </c>
      <c r="F5933" s="4" t="s">
        <v>8</v>
      </c>
    </row>
    <row r="5934" spans="1:6">
      <c r="A5934" t="n">
        <v>54857</v>
      </c>
      <c r="B5934" s="14" t="n">
        <v>20</v>
      </c>
      <c r="C5934" s="7" t="n">
        <v>120</v>
      </c>
      <c r="D5934" s="7" t="n">
        <v>3</v>
      </c>
      <c r="E5934" s="7" t="n">
        <v>10</v>
      </c>
      <c r="F5934" s="7" t="s">
        <v>118</v>
      </c>
    </row>
    <row r="5935" spans="1:6">
      <c r="A5935" t="s">
        <v>4</v>
      </c>
      <c r="B5935" s="4" t="s">
        <v>5</v>
      </c>
      <c r="C5935" s="4" t="s">
        <v>11</v>
      </c>
    </row>
    <row r="5936" spans="1:6">
      <c r="A5936" t="n">
        <v>54875</v>
      </c>
      <c r="B5936" s="25" t="n">
        <v>16</v>
      </c>
      <c r="C5936" s="7" t="n">
        <v>0</v>
      </c>
    </row>
    <row r="5937" spans="1:6">
      <c r="A5937" t="s">
        <v>4</v>
      </c>
      <c r="B5937" s="4" t="s">
        <v>5</v>
      </c>
      <c r="C5937" s="4" t="s">
        <v>11</v>
      </c>
      <c r="D5937" s="4" t="s">
        <v>7</v>
      </c>
      <c r="E5937" s="4" t="s">
        <v>7</v>
      </c>
      <c r="F5937" s="4" t="s">
        <v>8</v>
      </c>
    </row>
    <row r="5938" spans="1:6">
      <c r="A5938" t="n">
        <v>54878</v>
      </c>
      <c r="B5938" s="14" t="n">
        <v>20</v>
      </c>
      <c r="C5938" s="7" t="n">
        <v>82</v>
      </c>
      <c r="D5938" s="7" t="n">
        <v>3</v>
      </c>
      <c r="E5938" s="7" t="n">
        <v>10</v>
      </c>
      <c r="F5938" s="7" t="s">
        <v>118</v>
      </c>
    </row>
    <row r="5939" spans="1:6">
      <c r="A5939" t="s">
        <v>4</v>
      </c>
      <c r="B5939" s="4" t="s">
        <v>5</v>
      </c>
      <c r="C5939" s="4" t="s">
        <v>11</v>
      </c>
    </row>
    <row r="5940" spans="1:6">
      <c r="A5940" t="n">
        <v>54896</v>
      </c>
      <c r="B5940" s="25" t="n">
        <v>16</v>
      </c>
      <c r="C5940" s="7" t="n">
        <v>0</v>
      </c>
    </row>
    <row r="5941" spans="1:6">
      <c r="A5941" t="s">
        <v>4</v>
      </c>
      <c r="B5941" s="4" t="s">
        <v>5</v>
      </c>
      <c r="C5941" s="4" t="s">
        <v>11</v>
      </c>
      <c r="D5941" s="4" t="s">
        <v>7</v>
      </c>
      <c r="E5941" s="4" t="s">
        <v>7</v>
      </c>
      <c r="F5941" s="4" t="s">
        <v>8</v>
      </c>
    </row>
    <row r="5942" spans="1:6">
      <c r="A5942" t="n">
        <v>54899</v>
      </c>
      <c r="B5942" s="14" t="n">
        <v>20</v>
      </c>
      <c r="C5942" s="7" t="n">
        <v>7006</v>
      </c>
      <c r="D5942" s="7" t="n">
        <v>3</v>
      </c>
      <c r="E5942" s="7" t="n">
        <v>10</v>
      </c>
      <c r="F5942" s="7" t="s">
        <v>118</v>
      </c>
    </row>
    <row r="5943" spans="1:6">
      <c r="A5943" t="s">
        <v>4</v>
      </c>
      <c r="B5943" s="4" t="s">
        <v>5</v>
      </c>
      <c r="C5943" s="4" t="s">
        <v>11</v>
      </c>
    </row>
    <row r="5944" spans="1:6">
      <c r="A5944" t="n">
        <v>54917</v>
      </c>
      <c r="B5944" s="25" t="n">
        <v>16</v>
      </c>
      <c r="C5944" s="7" t="n">
        <v>0</v>
      </c>
    </row>
    <row r="5945" spans="1:6">
      <c r="A5945" t="s">
        <v>4</v>
      </c>
      <c r="B5945" s="4" t="s">
        <v>5</v>
      </c>
      <c r="C5945" s="4" t="s">
        <v>11</v>
      </c>
      <c r="D5945" s="4" t="s">
        <v>7</v>
      </c>
      <c r="E5945" s="4" t="s">
        <v>7</v>
      </c>
      <c r="F5945" s="4" t="s">
        <v>8</v>
      </c>
    </row>
    <row r="5946" spans="1:6">
      <c r="A5946" t="n">
        <v>54920</v>
      </c>
      <c r="B5946" s="14" t="n">
        <v>20</v>
      </c>
      <c r="C5946" s="7" t="n">
        <v>1660</v>
      </c>
      <c r="D5946" s="7" t="n">
        <v>3</v>
      </c>
      <c r="E5946" s="7" t="n">
        <v>10</v>
      </c>
      <c r="F5946" s="7" t="s">
        <v>118</v>
      </c>
    </row>
    <row r="5947" spans="1:6">
      <c r="A5947" t="s">
        <v>4</v>
      </c>
      <c r="B5947" s="4" t="s">
        <v>5</v>
      </c>
      <c r="C5947" s="4" t="s">
        <v>11</v>
      </c>
    </row>
    <row r="5948" spans="1:6">
      <c r="A5948" t="n">
        <v>54938</v>
      </c>
      <c r="B5948" s="25" t="n">
        <v>16</v>
      </c>
      <c r="C5948" s="7" t="n">
        <v>0</v>
      </c>
    </row>
    <row r="5949" spans="1:6">
      <c r="A5949" t="s">
        <v>4</v>
      </c>
      <c r="B5949" s="4" t="s">
        <v>5</v>
      </c>
      <c r="C5949" s="4" t="s">
        <v>11</v>
      </c>
      <c r="D5949" s="4" t="s">
        <v>7</v>
      </c>
      <c r="E5949" s="4" t="s">
        <v>7</v>
      </c>
      <c r="F5949" s="4" t="s">
        <v>8</v>
      </c>
    </row>
    <row r="5950" spans="1:6">
      <c r="A5950" t="n">
        <v>54941</v>
      </c>
      <c r="B5950" s="14" t="n">
        <v>20</v>
      </c>
      <c r="C5950" s="7" t="n">
        <v>1661</v>
      </c>
      <c r="D5950" s="7" t="n">
        <v>3</v>
      </c>
      <c r="E5950" s="7" t="n">
        <v>10</v>
      </c>
      <c r="F5950" s="7" t="s">
        <v>118</v>
      </c>
    </row>
    <row r="5951" spans="1:6">
      <c r="A5951" t="s">
        <v>4</v>
      </c>
      <c r="B5951" s="4" t="s">
        <v>5</v>
      </c>
      <c r="C5951" s="4" t="s">
        <v>11</v>
      </c>
    </row>
    <row r="5952" spans="1:6">
      <c r="A5952" t="n">
        <v>54959</v>
      </c>
      <c r="B5952" s="25" t="n">
        <v>16</v>
      </c>
      <c r="C5952" s="7" t="n">
        <v>0</v>
      </c>
    </row>
    <row r="5953" spans="1:6">
      <c r="A5953" t="s">
        <v>4</v>
      </c>
      <c r="B5953" s="4" t="s">
        <v>5</v>
      </c>
      <c r="C5953" s="4" t="s">
        <v>11</v>
      </c>
      <c r="D5953" s="4" t="s">
        <v>7</v>
      </c>
      <c r="E5953" s="4" t="s">
        <v>7</v>
      </c>
      <c r="F5953" s="4" t="s">
        <v>8</v>
      </c>
    </row>
    <row r="5954" spans="1:6">
      <c r="A5954" t="n">
        <v>54962</v>
      </c>
      <c r="B5954" s="14" t="n">
        <v>20</v>
      </c>
      <c r="C5954" s="7" t="n">
        <v>1662</v>
      </c>
      <c r="D5954" s="7" t="n">
        <v>3</v>
      </c>
      <c r="E5954" s="7" t="n">
        <v>10</v>
      </c>
      <c r="F5954" s="7" t="s">
        <v>118</v>
      </c>
    </row>
    <row r="5955" spans="1:6">
      <c r="A5955" t="s">
        <v>4</v>
      </c>
      <c r="B5955" s="4" t="s">
        <v>5</v>
      </c>
      <c r="C5955" s="4" t="s">
        <v>11</v>
      </c>
    </row>
    <row r="5956" spans="1:6">
      <c r="A5956" t="n">
        <v>54980</v>
      </c>
      <c r="B5956" s="25" t="n">
        <v>16</v>
      </c>
      <c r="C5956" s="7" t="n">
        <v>0</v>
      </c>
    </row>
    <row r="5957" spans="1:6">
      <c r="A5957" t="s">
        <v>4</v>
      </c>
      <c r="B5957" s="4" t="s">
        <v>5</v>
      </c>
      <c r="C5957" s="4" t="s">
        <v>11</v>
      </c>
      <c r="D5957" s="4" t="s">
        <v>7</v>
      </c>
      <c r="E5957" s="4" t="s">
        <v>7</v>
      </c>
      <c r="F5957" s="4" t="s">
        <v>8</v>
      </c>
    </row>
    <row r="5958" spans="1:6">
      <c r="A5958" t="n">
        <v>54983</v>
      </c>
      <c r="B5958" s="14" t="n">
        <v>20</v>
      </c>
      <c r="C5958" s="7" t="n">
        <v>1663</v>
      </c>
      <c r="D5958" s="7" t="n">
        <v>3</v>
      </c>
      <c r="E5958" s="7" t="n">
        <v>10</v>
      </c>
      <c r="F5958" s="7" t="s">
        <v>118</v>
      </c>
    </row>
    <row r="5959" spans="1:6">
      <c r="A5959" t="s">
        <v>4</v>
      </c>
      <c r="B5959" s="4" t="s">
        <v>5</v>
      </c>
      <c r="C5959" s="4" t="s">
        <v>11</v>
      </c>
    </row>
    <row r="5960" spans="1:6">
      <c r="A5960" t="n">
        <v>55001</v>
      </c>
      <c r="B5960" s="25" t="n">
        <v>16</v>
      </c>
      <c r="C5960" s="7" t="n">
        <v>0</v>
      </c>
    </row>
    <row r="5961" spans="1:6">
      <c r="A5961" t="s">
        <v>4</v>
      </c>
      <c r="B5961" s="4" t="s">
        <v>5</v>
      </c>
      <c r="C5961" s="4" t="s">
        <v>11</v>
      </c>
      <c r="D5961" s="4" t="s">
        <v>7</v>
      </c>
      <c r="E5961" s="4" t="s">
        <v>7</v>
      </c>
      <c r="F5961" s="4" t="s">
        <v>8</v>
      </c>
    </row>
    <row r="5962" spans="1:6">
      <c r="A5962" t="n">
        <v>55004</v>
      </c>
      <c r="B5962" s="14" t="n">
        <v>20</v>
      </c>
      <c r="C5962" s="7" t="n">
        <v>1664</v>
      </c>
      <c r="D5962" s="7" t="n">
        <v>3</v>
      </c>
      <c r="E5962" s="7" t="n">
        <v>10</v>
      </c>
      <c r="F5962" s="7" t="s">
        <v>118</v>
      </c>
    </row>
    <row r="5963" spans="1:6">
      <c r="A5963" t="s">
        <v>4</v>
      </c>
      <c r="B5963" s="4" t="s">
        <v>5</v>
      </c>
      <c r="C5963" s="4" t="s">
        <v>11</v>
      </c>
    </row>
    <row r="5964" spans="1:6">
      <c r="A5964" t="n">
        <v>55022</v>
      </c>
      <c r="B5964" s="25" t="n">
        <v>16</v>
      </c>
      <c r="C5964" s="7" t="n">
        <v>0</v>
      </c>
    </row>
    <row r="5965" spans="1:6">
      <c r="A5965" t="s">
        <v>4</v>
      </c>
      <c r="B5965" s="4" t="s">
        <v>5</v>
      </c>
      <c r="C5965" s="4" t="s">
        <v>7</v>
      </c>
      <c r="D5965" s="4" t="s">
        <v>11</v>
      </c>
      <c r="E5965" s="4" t="s">
        <v>7</v>
      </c>
      <c r="F5965" s="4" t="s">
        <v>8</v>
      </c>
      <c r="G5965" s="4" t="s">
        <v>8</v>
      </c>
      <c r="H5965" s="4" t="s">
        <v>8</v>
      </c>
      <c r="I5965" s="4" t="s">
        <v>8</v>
      </c>
      <c r="J5965" s="4" t="s">
        <v>8</v>
      </c>
      <c r="K5965" s="4" t="s">
        <v>8</v>
      </c>
      <c r="L5965" s="4" t="s">
        <v>8</v>
      </c>
      <c r="M5965" s="4" t="s">
        <v>8</v>
      </c>
      <c r="N5965" s="4" t="s">
        <v>8</v>
      </c>
      <c r="O5965" s="4" t="s">
        <v>8</v>
      </c>
      <c r="P5965" s="4" t="s">
        <v>8</v>
      </c>
      <c r="Q5965" s="4" t="s">
        <v>8</v>
      </c>
      <c r="R5965" s="4" t="s">
        <v>8</v>
      </c>
      <c r="S5965" s="4" t="s">
        <v>8</v>
      </c>
      <c r="T5965" s="4" t="s">
        <v>8</v>
      </c>
      <c r="U5965" s="4" t="s">
        <v>8</v>
      </c>
    </row>
    <row r="5966" spans="1:6">
      <c r="A5966" t="n">
        <v>55025</v>
      </c>
      <c r="B5966" s="32" t="n">
        <v>36</v>
      </c>
      <c r="C5966" s="7" t="n">
        <v>8</v>
      </c>
      <c r="D5966" s="7" t="n">
        <v>30</v>
      </c>
      <c r="E5966" s="7" t="n">
        <v>0</v>
      </c>
      <c r="F5966" s="7" t="s">
        <v>331</v>
      </c>
      <c r="G5966" s="7" t="s">
        <v>14</v>
      </c>
      <c r="H5966" s="7" t="s">
        <v>14</v>
      </c>
      <c r="I5966" s="7" t="s">
        <v>14</v>
      </c>
      <c r="J5966" s="7" t="s">
        <v>14</v>
      </c>
      <c r="K5966" s="7" t="s">
        <v>14</v>
      </c>
      <c r="L5966" s="7" t="s">
        <v>14</v>
      </c>
      <c r="M5966" s="7" t="s">
        <v>14</v>
      </c>
      <c r="N5966" s="7" t="s">
        <v>14</v>
      </c>
      <c r="O5966" s="7" t="s">
        <v>14</v>
      </c>
      <c r="P5966" s="7" t="s">
        <v>14</v>
      </c>
      <c r="Q5966" s="7" t="s">
        <v>14</v>
      </c>
      <c r="R5966" s="7" t="s">
        <v>14</v>
      </c>
      <c r="S5966" s="7" t="s">
        <v>14</v>
      </c>
      <c r="T5966" s="7" t="s">
        <v>14</v>
      </c>
      <c r="U5966" s="7" t="s">
        <v>14</v>
      </c>
    </row>
    <row r="5967" spans="1:6">
      <c r="A5967" t="s">
        <v>4</v>
      </c>
      <c r="B5967" s="4" t="s">
        <v>5</v>
      </c>
      <c r="C5967" s="4" t="s">
        <v>7</v>
      </c>
      <c r="D5967" s="4" t="s">
        <v>11</v>
      </c>
      <c r="E5967" s="4" t="s">
        <v>7</v>
      </c>
      <c r="F5967" s="4" t="s">
        <v>8</v>
      </c>
      <c r="G5967" s="4" t="s">
        <v>8</v>
      </c>
      <c r="H5967" s="4" t="s">
        <v>8</v>
      </c>
      <c r="I5967" s="4" t="s">
        <v>8</v>
      </c>
      <c r="J5967" s="4" t="s">
        <v>8</v>
      </c>
      <c r="K5967" s="4" t="s">
        <v>8</v>
      </c>
      <c r="L5967" s="4" t="s">
        <v>8</v>
      </c>
      <c r="M5967" s="4" t="s">
        <v>8</v>
      </c>
      <c r="N5967" s="4" t="s">
        <v>8</v>
      </c>
      <c r="O5967" s="4" t="s">
        <v>8</v>
      </c>
      <c r="P5967" s="4" t="s">
        <v>8</v>
      </c>
      <c r="Q5967" s="4" t="s">
        <v>8</v>
      </c>
      <c r="R5967" s="4" t="s">
        <v>8</v>
      </c>
      <c r="S5967" s="4" t="s">
        <v>8</v>
      </c>
      <c r="T5967" s="4" t="s">
        <v>8</v>
      </c>
      <c r="U5967" s="4" t="s">
        <v>8</v>
      </c>
    </row>
    <row r="5968" spans="1:6">
      <c r="A5968" t="n">
        <v>55055</v>
      </c>
      <c r="B5968" s="32" t="n">
        <v>36</v>
      </c>
      <c r="C5968" s="7" t="n">
        <v>8</v>
      </c>
      <c r="D5968" s="7" t="n">
        <v>89</v>
      </c>
      <c r="E5968" s="7" t="n">
        <v>0</v>
      </c>
      <c r="F5968" s="7" t="s">
        <v>331</v>
      </c>
      <c r="G5968" s="7" t="s">
        <v>14</v>
      </c>
      <c r="H5968" s="7" t="s">
        <v>14</v>
      </c>
      <c r="I5968" s="7" t="s">
        <v>14</v>
      </c>
      <c r="J5968" s="7" t="s">
        <v>14</v>
      </c>
      <c r="K5968" s="7" t="s">
        <v>14</v>
      </c>
      <c r="L5968" s="7" t="s">
        <v>14</v>
      </c>
      <c r="M5968" s="7" t="s">
        <v>14</v>
      </c>
      <c r="N5968" s="7" t="s">
        <v>14</v>
      </c>
      <c r="O5968" s="7" t="s">
        <v>14</v>
      </c>
      <c r="P5968" s="7" t="s">
        <v>14</v>
      </c>
      <c r="Q5968" s="7" t="s">
        <v>14</v>
      </c>
      <c r="R5968" s="7" t="s">
        <v>14</v>
      </c>
      <c r="S5968" s="7" t="s">
        <v>14</v>
      </c>
      <c r="T5968" s="7" t="s">
        <v>14</v>
      </c>
      <c r="U5968" s="7" t="s">
        <v>14</v>
      </c>
    </row>
    <row r="5969" spans="1:21">
      <c r="A5969" t="s">
        <v>4</v>
      </c>
      <c r="B5969" s="4" t="s">
        <v>5</v>
      </c>
      <c r="C5969" s="4" t="s">
        <v>7</v>
      </c>
      <c r="D5969" s="4" t="s">
        <v>11</v>
      </c>
      <c r="E5969" s="4" t="s">
        <v>7</v>
      </c>
      <c r="F5969" s="4" t="s">
        <v>8</v>
      </c>
      <c r="G5969" s="4" t="s">
        <v>8</v>
      </c>
      <c r="H5969" s="4" t="s">
        <v>8</v>
      </c>
      <c r="I5969" s="4" t="s">
        <v>8</v>
      </c>
      <c r="J5969" s="4" t="s">
        <v>8</v>
      </c>
      <c r="K5969" s="4" t="s">
        <v>8</v>
      </c>
      <c r="L5969" s="4" t="s">
        <v>8</v>
      </c>
      <c r="M5969" s="4" t="s">
        <v>8</v>
      </c>
      <c r="N5969" s="4" t="s">
        <v>8</v>
      </c>
      <c r="O5969" s="4" t="s">
        <v>8</v>
      </c>
      <c r="P5969" s="4" t="s">
        <v>8</v>
      </c>
      <c r="Q5969" s="4" t="s">
        <v>8</v>
      </c>
      <c r="R5969" s="4" t="s">
        <v>8</v>
      </c>
      <c r="S5969" s="4" t="s">
        <v>8</v>
      </c>
      <c r="T5969" s="4" t="s">
        <v>8</v>
      </c>
      <c r="U5969" s="4" t="s">
        <v>8</v>
      </c>
    </row>
    <row r="5970" spans="1:21">
      <c r="A5970" t="n">
        <v>55085</v>
      </c>
      <c r="B5970" s="32" t="n">
        <v>36</v>
      </c>
      <c r="C5970" s="7" t="n">
        <v>8</v>
      </c>
      <c r="D5970" s="7" t="n">
        <v>118</v>
      </c>
      <c r="E5970" s="7" t="n">
        <v>0</v>
      </c>
      <c r="F5970" s="7" t="s">
        <v>331</v>
      </c>
      <c r="G5970" s="7" t="s">
        <v>14</v>
      </c>
      <c r="H5970" s="7" t="s">
        <v>14</v>
      </c>
      <c r="I5970" s="7" t="s">
        <v>14</v>
      </c>
      <c r="J5970" s="7" t="s">
        <v>14</v>
      </c>
      <c r="K5970" s="7" t="s">
        <v>14</v>
      </c>
      <c r="L5970" s="7" t="s">
        <v>14</v>
      </c>
      <c r="M5970" s="7" t="s">
        <v>14</v>
      </c>
      <c r="N5970" s="7" t="s">
        <v>14</v>
      </c>
      <c r="O5970" s="7" t="s">
        <v>14</v>
      </c>
      <c r="P5970" s="7" t="s">
        <v>14</v>
      </c>
      <c r="Q5970" s="7" t="s">
        <v>14</v>
      </c>
      <c r="R5970" s="7" t="s">
        <v>14</v>
      </c>
      <c r="S5970" s="7" t="s">
        <v>14</v>
      </c>
      <c r="T5970" s="7" t="s">
        <v>14</v>
      </c>
      <c r="U5970" s="7" t="s">
        <v>14</v>
      </c>
    </row>
    <row r="5971" spans="1:21">
      <c r="A5971" t="s">
        <v>4</v>
      </c>
      <c r="B5971" s="4" t="s">
        <v>5</v>
      </c>
      <c r="C5971" s="4" t="s">
        <v>7</v>
      </c>
      <c r="D5971" s="4" t="s">
        <v>11</v>
      </c>
      <c r="E5971" s="4" t="s">
        <v>7</v>
      </c>
      <c r="F5971" s="4" t="s">
        <v>8</v>
      </c>
      <c r="G5971" s="4" t="s">
        <v>8</v>
      </c>
      <c r="H5971" s="4" t="s">
        <v>8</v>
      </c>
      <c r="I5971" s="4" t="s">
        <v>8</v>
      </c>
      <c r="J5971" s="4" t="s">
        <v>8</v>
      </c>
      <c r="K5971" s="4" t="s">
        <v>8</v>
      </c>
      <c r="L5971" s="4" t="s">
        <v>8</v>
      </c>
      <c r="M5971" s="4" t="s">
        <v>8</v>
      </c>
      <c r="N5971" s="4" t="s">
        <v>8</v>
      </c>
      <c r="O5971" s="4" t="s">
        <v>8</v>
      </c>
      <c r="P5971" s="4" t="s">
        <v>8</v>
      </c>
      <c r="Q5971" s="4" t="s">
        <v>8</v>
      </c>
      <c r="R5971" s="4" t="s">
        <v>8</v>
      </c>
      <c r="S5971" s="4" t="s">
        <v>8</v>
      </c>
      <c r="T5971" s="4" t="s">
        <v>8</v>
      </c>
      <c r="U5971" s="4" t="s">
        <v>8</v>
      </c>
    </row>
    <row r="5972" spans="1:21">
      <c r="A5972" t="n">
        <v>55115</v>
      </c>
      <c r="B5972" s="32" t="n">
        <v>36</v>
      </c>
      <c r="C5972" s="7" t="n">
        <v>8</v>
      </c>
      <c r="D5972" s="7" t="n">
        <v>95</v>
      </c>
      <c r="E5972" s="7" t="n">
        <v>0</v>
      </c>
      <c r="F5972" s="7" t="s">
        <v>331</v>
      </c>
      <c r="G5972" s="7" t="s">
        <v>14</v>
      </c>
      <c r="H5972" s="7" t="s">
        <v>14</v>
      </c>
      <c r="I5972" s="7" t="s">
        <v>14</v>
      </c>
      <c r="J5972" s="7" t="s">
        <v>14</v>
      </c>
      <c r="K5972" s="7" t="s">
        <v>14</v>
      </c>
      <c r="L5972" s="7" t="s">
        <v>14</v>
      </c>
      <c r="M5972" s="7" t="s">
        <v>14</v>
      </c>
      <c r="N5972" s="7" t="s">
        <v>14</v>
      </c>
      <c r="O5972" s="7" t="s">
        <v>14</v>
      </c>
      <c r="P5972" s="7" t="s">
        <v>14</v>
      </c>
      <c r="Q5972" s="7" t="s">
        <v>14</v>
      </c>
      <c r="R5972" s="7" t="s">
        <v>14</v>
      </c>
      <c r="S5972" s="7" t="s">
        <v>14</v>
      </c>
      <c r="T5972" s="7" t="s">
        <v>14</v>
      </c>
      <c r="U5972" s="7" t="s">
        <v>14</v>
      </c>
    </row>
    <row r="5973" spans="1:21">
      <c r="A5973" t="s">
        <v>4</v>
      </c>
      <c r="B5973" s="4" t="s">
        <v>5</v>
      </c>
      <c r="C5973" s="4" t="s">
        <v>7</v>
      </c>
      <c r="D5973" s="4" t="s">
        <v>11</v>
      </c>
      <c r="E5973" s="4" t="s">
        <v>7</v>
      </c>
      <c r="F5973" s="4" t="s">
        <v>8</v>
      </c>
      <c r="G5973" s="4" t="s">
        <v>8</v>
      </c>
      <c r="H5973" s="4" t="s">
        <v>8</v>
      </c>
      <c r="I5973" s="4" t="s">
        <v>8</v>
      </c>
      <c r="J5973" s="4" t="s">
        <v>8</v>
      </c>
      <c r="K5973" s="4" t="s">
        <v>8</v>
      </c>
      <c r="L5973" s="4" t="s">
        <v>8</v>
      </c>
      <c r="M5973" s="4" t="s">
        <v>8</v>
      </c>
      <c r="N5973" s="4" t="s">
        <v>8</v>
      </c>
      <c r="O5973" s="4" t="s">
        <v>8</v>
      </c>
      <c r="P5973" s="4" t="s">
        <v>8</v>
      </c>
      <c r="Q5973" s="4" t="s">
        <v>8</v>
      </c>
      <c r="R5973" s="4" t="s">
        <v>8</v>
      </c>
      <c r="S5973" s="4" t="s">
        <v>8</v>
      </c>
      <c r="T5973" s="4" t="s">
        <v>8</v>
      </c>
      <c r="U5973" s="4" t="s">
        <v>8</v>
      </c>
    </row>
    <row r="5974" spans="1:21">
      <c r="A5974" t="n">
        <v>55145</v>
      </c>
      <c r="B5974" s="32" t="n">
        <v>36</v>
      </c>
      <c r="C5974" s="7" t="n">
        <v>8</v>
      </c>
      <c r="D5974" s="7" t="n">
        <v>100</v>
      </c>
      <c r="E5974" s="7" t="n">
        <v>0</v>
      </c>
      <c r="F5974" s="7" t="s">
        <v>331</v>
      </c>
      <c r="G5974" s="7" t="s">
        <v>153</v>
      </c>
      <c r="H5974" s="7" t="s">
        <v>14</v>
      </c>
      <c r="I5974" s="7" t="s">
        <v>14</v>
      </c>
      <c r="J5974" s="7" t="s">
        <v>14</v>
      </c>
      <c r="K5974" s="7" t="s">
        <v>14</v>
      </c>
      <c r="L5974" s="7" t="s">
        <v>14</v>
      </c>
      <c r="M5974" s="7" t="s">
        <v>14</v>
      </c>
      <c r="N5974" s="7" t="s">
        <v>14</v>
      </c>
      <c r="O5974" s="7" t="s">
        <v>14</v>
      </c>
      <c r="P5974" s="7" t="s">
        <v>14</v>
      </c>
      <c r="Q5974" s="7" t="s">
        <v>14</v>
      </c>
      <c r="R5974" s="7" t="s">
        <v>14</v>
      </c>
      <c r="S5974" s="7" t="s">
        <v>14</v>
      </c>
      <c r="T5974" s="7" t="s">
        <v>14</v>
      </c>
      <c r="U5974" s="7" t="s">
        <v>14</v>
      </c>
    </row>
    <row r="5975" spans="1:21">
      <c r="A5975" t="s">
        <v>4</v>
      </c>
      <c r="B5975" s="4" t="s">
        <v>5</v>
      </c>
      <c r="C5975" s="4" t="s">
        <v>7</v>
      </c>
      <c r="D5975" s="4" t="s">
        <v>11</v>
      </c>
      <c r="E5975" s="4" t="s">
        <v>7</v>
      </c>
      <c r="F5975" s="4" t="s">
        <v>8</v>
      </c>
      <c r="G5975" s="4" t="s">
        <v>8</v>
      </c>
      <c r="H5975" s="4" t="s">
        <v>8</v>
      </c>
      <c r="I5975" s="4" t="s">
        <v>8</v>
      </c>
      <c r="J5975" s="4" t="s">
        <v>8</v>
      </c>
      <c r="K5975" s="4" t="s">
        <v>8</v>
      </c>
      <c r="L5975" s="4" t="s">
        <v>8</v>
      </c>
      <c r="M5975" s="4" t="s">
        <v>8</v>
      </c>
      <c r="N5975" s="4" t="s">
        <v>8</v>
      </c>
      <c r="O5975" s="4" t="s">
        <v>8</v>
      </c>
      <c r="P5975" s="4" t="s">
        <v>8</v>
      </c>
      <c r="Q5975" s="4" t="s">
        <v>8</v>
      </c>
      <c r="R5975" s="4" t="s">
        <v>8</v>
      </c>
      <c r="S5975" s="4" t="s">
        <v>8</v>
      </c>
      <c r="T5975" s="4" t="s">
        <v>8</v>
      </c>
      <c r="U5975" s="4" t="s">
        <v>8</v>
      </c>
    </row>
    <row r="5976" spans="1:21">
      <c r="A5976" t="n">
        <v>55187</v>
      </c>
      <c r="B5976" s="32" t="n">
        <v>36</v>
      </c>
      <c r="C5976" s="7" t="n">
        <v>8</v>
      </c>
      <c r="D5976" s="7" t="n">
        <v>88</v>
      </c>
      <c r="E5976" s="7" t="n">
        <v>0</v>
      </c>
      <c r="F5976" s="7" t="s">
        <v>331</v>
      </c>
      <c r="G5976" s="7" t="s">
        <v>14</v>
      </c>
      <c r="H5976" s="7" t="s">
        <v>14</v>
      </c>
      <c r="I5976" s="7" t="s">
        <v>14</v>
      </c>
      <c r="J5976" s="7" t="s">
        <v>14</v>
      </c>
      <c r="K5976" s="7" t="s">
        <v>14</v>
      </c>
      <c r="L5976" s="7" t="s">
        <v>14</v>
      </c>
      <c r="M5976" s="7" t="s">
        <v>14</v>
      </c>
      <c r="N5976" s="7" t="s">
        <v>14</v>
      </c>
      <c r="O5976" s="7" t="s">
        <v>14</v>
      </c>
      <c r="P5976" s="7" t="s">
        <v>14</v>
      </c>
      <c r="Q5976" s="7" t="s">
        <v>14</v>
      </c>
      <c r="R5976" s="7" t="s">
        <v>14</v>
      </c>
      <c r="S5976" s="7" t="s">
        <v>14</v>
      </c>
      <c r="T5976" s="7" t="s">
        <v>14</v>
      </c>
      <c r="U5976" s="7" t="s">
        <v>14</v>
      </c>
    </row>
    <row r="5977" spans="1:21">
      <c r="A5977" t="s">
        <v>4</v>
      </c>
      <c r="B5977" s="4" t="s">
        <v>5</v>
      </c>
      <c r="C5977" s="4" t="s">
        <v>7</v>
      </c>
      <c r="D5977" s="4" t="s">
        <v>11</v>
      </c>
      <c r="E5977" s="4" t="s">
        <v>7</v>
      </c>
      <c r="F5977" s="4" t="s">
        <v>8</v>
      </c>
      <c r="G5977" s="4" t="s">
        <v>8</v>
      </c>
      <c r="H5977" s="4" t="s">
        <v>8</v>
      </c>
      <c r="I5977" s="4" t="s">
        <v>8</v>
      </c>
      <c r="J5977" s="4" t="s">
        <v>8</v>
      </c>
      <c r="K5977" s="4" t="s">
        <v>8</v>
      </c>
      <c r="L5977" s="4" t="s">
        <v>8</v>
      </c>
      <c r="M5977" s="4" t="s">
        <v>8</v>
      </c>
      <c r="N5977" s="4" t="s">
        <v>8</v>
      </c>
      <c r="O5977" s="4" t="s">
        <v>8</v>
      </c>
      <c r="P5977" s="4" t="s">
        <v>8</v>
      </c>
      <c r="Q5977" s="4" t="s">
        <v>8</v>
      </c>
      <c r="R5977" s="4" t="s">
        <v>8</v>
      </c>
      <c r="S5977" s="4" t="s">
        <v>8</v>
      </c>
      <c r="T5977" s="4" t="s">
        <v>8</v>
      </c>
      <c r="U5977" s="4" t="s">
        <v>8</v>
      </c>
    </row>
    <row r="5978" spans="1:21">
      <c r="A5978" t="n">
        <v>55217</v>
      </c>
      <c r="B5978" s="32" t="n">
        <v>36</v>
      </c>
      <c r="C5978" s="7" t="n">
        <v>8</v>
      </c>
      <c r="D5978" s="7" t="n">
        <v>101</v>
      </c>
      <c r="E5978" s="7" t="n">
        <v>0</v>
      </c>
      <c r="F5978" s="7" t="s">
        <v>331</v>
      </c>
      <c r="G5978" s="7" t="s">
        <v>14</v>
      </c>
      <c r="H5978" s="7" t="s">
        <v>14</v>
      </c>
      <c r="I5978" s="7" t="s">
        <v>14</v>
      </c>
      <c r="J5978" s="7" t="s">
        <v>14</v>
      </c>
      <c r="K5978" s="7" t="s">
        <v>14</v>
      </c>
      <c r="L5978" s="7" t="s">
        <v>14</v>
      </c>
      <c r="M5978" s="7" t="s">
        <v>14</v>
      </c>
      <c r="N5978" s="7" t="s">
        <v>14</v>
      </c>
      <c r="O5978" s="7" t="s">
        <v>14</v>
      </c>
      <c r="P5978" s="7" t="s">
        <v>14</v>
      </c>
      <c r="Q5978" s="7" t="s">
        <v>14</v>
      </c>
      <c r="R5978" s="7" t="s">
        <v>14</v>
      </c>
      <c r="S5978" s="7" t="s">
        <v>14</v>
      </c>
      <c r="T5978" s="7" t="s">
        <v>14</v>
      </c>
      <c r="U5978" s="7" t="s">
        <v>14</v>
      </c>
    </row>
    <row r="5979" spans="1:21">
      <c r="A5979" t="s">
        <v>4</v>
      </c>
      <c r="B5979" s="4" t="s">
        <v>5</v>
      </c>
      <c r="C5979" s="4" t="s">
        <v>7</v>
      </c>
      <c r="D5979" s="4" t="s">
        <v>11</v>
      </c>
      <c r="E5979" s="4" t="s">
        <v>7</v>
      </c>
      <c r="F5979" s="4" t="s">
        <v>8</v>
      </c>
      <c r="G5979" s="4" t="s">
        <v>8</v>
      </c>
      <c r="H5979" s="4" t="s">
        <v>8</v>
      </c>
      <c r="I5979" s="4" t="s">
        <v>8</v>
      </c>
      <c r="J5979" s="4" t="s">
        <v>8</v>
      </c>
      <c r="K5979" s="4" t="s">
        <v>8</v>
      </c>
      <c r="L5979" s="4" t="s">
        <v>8</v>
      </c>
      <c r="M5979" s="4" t="s">
        <v>8</v>
      </c>
      <c r="N5979" s="4" t="s">
        <v>8</v>
      </c>
      <c r="O5979" s="4" t="s">
        <v>8</v>
      </c>
      <c r="P5979" s="4" t="s">
        <v>8</v>
      </c>
      <c r="Q5979" s="4" t="s">
        <v>8</v>
      </c>
      <c r="R5979" s="4" t="s">
        <v>8</v>
      </c>
      <c r="S5979" s="4" t="s">
        <v>8</v>
      </c>
      <c r="T5979" s="4" t="s">
        <v>8</v>
      </c>
      <c r="U5979" s="4" t="s">
        <v>8</v>
      </c>
    </row>
    <row r="5980" spans="1:21">
      <c r="A5980" t="n">
        <v>55247</v>
      </c>
      <c r="B5980" s="32" t="n">
        <v>36</v>
      </c>
      <c r="C5980" s="7" t="n">
        <v>8</v>
      </c>
      <c r="D5980" s="7" t="n">
        <v>110</v>
      </c>
      <c r="E5980" s="7" t="n">
        <v>0</v>
      </c>
      <c r="F5980" s="7" t="s">
        <v>331</v>
      </c>
      <c r="G5980" s="7" t="s">
        <v>14</v>
      </c>
      <c r="H5980" s="7" t="s">
        <v>14</v>
      </c>
      <c r="I5980" s="7" t="s">
        <v>14</v>
      </c>
      <c r="J5980" s="7" t="s">
        <v>14</v>
      </c>
      <c r="K5980" s="7" t="s">
        <v>14</v>
      </c>
      <c r="L5980" s="7" t="s">
        <v>14</v>
      </c>
      <c r="M5980" s="7" t="s">
        <v>14</v>
      </c>
      <c r="N5980" s="7" t="s">
        <v>14</v>
      </c>
      <c r="O5980" s="7" t="s">
        <v>14</v>
      </c>
      <c r="P5980" s="7" t="s">
        <v>14</v>
      </c>
      <c r="Q5980" s="7" t="s">
        <v>14</v>
      </c>
      <c r="R5980" s="7" t="s">
        <v>14</v>
      </c>
      <c r="S5980" s="7" t="s">
        <v>14</v>
      </c>
      <c r="T5980" s="7" t="s">
        <v>14</v>
      </c>
      <c r="U5980" s="7" t="s">
        <v>14</v>
      </c>
    </row>
    <row r="5981" spans="1:21">
      <c r="A5981" t="s">
        <v>4</v>
      </c>
      <c r="B5981" s="4" t="s">
        <v>5</v>
      </c>
      <c r="C5981" s="4" t="s">
        <v>7</v>
      </c>
      <c r="D5981" s="4" t="s">
        <v>11</v>
      </c>
      <c r="E5981" s="4" t="s">
        <v>7</v>
      </c>
      <c r="F5981" s="4" t="s">
        <v>8</v>
      </c>
      <c r="G5981" s="4" t="s">
        <v>8</v>
      </c>
      <c r="H5981" s="4" t="s">
        <v>8</v>
      </c>
      <c r="I5981" s="4" t="s">
        <v>8</v>
      </c>
      <c r="J5981" s="4" t="s">
        <v>8</v>
      </c>
      <c r="K5981" s="4" t="s">
        <v>8</v>
      </c>
      <c r="L5981" s="4" t="s">
        <v>8</v>
      </c>
      <c r="M5981" s="4" t="s">
        <v>8</v>
      </c>
      <c r="N5981" s="4" t="s">
        <v>8</v>
      </c>
      <c r="O5981" s="4" t="s">
        <v>8</v>
      </c>
      <c r="P5981" s="4" t="s">
        <v>8</v>
      </c>
      <c r="Q5981" s="4" t="s">
        <v>8</v>
      </c>
      <c r="R5981" s="4" t="s">
        <v>8</v>
      </c>
      <c r="S5981" s="4" t="s">
        <v>8</v>
      </c>
      <c r="T5981" s="4" t="s">
        <v>8</v>
      </c>
      <c r="U5981" s="4" t="s">
        <v>8</v>
      </c>
    </row>
    <row r="5982" spans="1:21">
      <c r="A5982" t="n">
        <v>55277</v>
      </c>
      <c r="B5982" s="32" t="n">
        <v>36</v>
      </c>
      <c r="C5982" s="7" t="n">
        <v>8</v>
      </c>
      <c r="D5982" s="7" t="n">
        <v>119</v>
      </c>
      <c r="E5982" s="7" t="n">
        <v>0</v>
      </c>
      <c r="F5982" s="7" t="s">
        <v>331</v>
      </c>
      <c r="G5982" s="7" t="s">
        <v>14</v>
      </c>
      <c r="H5982" s="7" t="s">
        <v>14</v>
      </c>
      <c r="I5982" s="7" t="s">
        <v>14</v>
      </c>
      <c r="J5982" s="7" t="s">
        <v>14</v>
      </c>
      <c r="K5982" s="7" t="s">
        <v>14</v>
      </c>
      <c r="L5982" s="7" t="s">
        <v>14</v>
      </c>
      <c r="M5982" s="7" t="s">
        <v>14</v>
      </c>
      <c r="N5982" s="7" t="s">
        <v>14</v>
      </c>
      <c r="O5982" s="7" t="s">
        <v>14</v>
      </c>
      <c r="P5982" s="7" t="s">
        <v>14</v>
      </c>
      <c r="Q5982" s="7" t="s">
        <v>14</v>
      </c>
      <c r="R5982" s="7" t="s">
        <v>14</v>
      </c>
      <c r="S5982" s="7" t="s">
        <v>14</v>
      </c>
      <c r="T5982" s="7" t="s">
        <v>14</v>
      </c>
      <c r="U5982" s="7" t="s">
        <v>14</v>
      </c>
    </row>
    <row r="5983" spans="1:21">
      <c r="A5983" t="s">
        <v>4</v>
      </c>
      <c r="B5983" s="4" t="s">
        <v>5</v>
      </c>
      <c r="C5983" s="4" t="s">
        <v>7</v>
      </c>
      <c r="D5983" s="4" t="s">
        <v>11</v>
      </c>
      <c r="E5983" s="4" t="s">
        <v>7</v>
      </c>
      <c r="F5983" s="4" t="s">
        <v>8</v>
      </c>
      <c r="G5983" s="4" t="s">
        <v>8</v>
      </c>
      <c r="H5983" s="4" t="s">
        <v>8</v>
      </c>
      <c r="I5983" s="4" t="s">
        <v>8</v>
      </c>
      <c r="J5983" s="4" t="s">
        <v>8</v>
      </c>
      <c r="K5983" s="4" t="s">
        <v>8</v>
      </c>
      <c r="L5983" s="4" t="s">
        <v>8</v>
      </c>
      <c r="M5983" s="4" t="s">
        <v>8</v>
      </c>
      <c r="N5983" s="4" t="s">
        <v>8</v>
      </c>
      <c r="O5983" s="4" t="s">
        <v>8</v>
      </c>
      <c r="P5983" s="4" t="s">
        <v>8</v>
      </c>
      <c r="Q5983" s="4" t="s">
        <v>8</v>
      </c>
      <c r="R5983" s="4" t="s">
        <v>8</v>
      </c>
      <c r="S5983" s="4" t="s">
        <v>8</v>
      </c>
      <c r="T5983" s="4" t="s">
        <v>8</v>
      </c>
      <c r="U5983" s="4" t="s">
        <v>8</v>
      </c>
    </row>
    <row r="5984" spans="1:21">
      <c r="A5984" t="n">
        <v>55307</v>
      </c>
      <c r="B5984" s="32" t="n">
        <v>36</v>
      </c>
      <c r="C5984" s="7" t="n">
        <v>8</v>
      </c>
      <c r="D5984" s="7" t="n">
        <v>120</v>
      </c>
      <c r="E5984" s="7" t="n">
        <v>0</v>
      </c>
      <c r="F5984" s="7" t="s">
        <v>331</v>
      </c>
      <c r="G5984" s="7" t="s">
        <v>14</v>
      </c>
      <c r="H5984" s="7" t="s">
        <v>14</v>
      </c>
      <c r="I5984" s="7" t="s">
        <v>14</v>
      </c>
      <c r="J5984" s="7" t="s">
        <v>14</v>
      </c>
      <c r="K5984" s="7" t="s">
        <v>14</v>
      </c>
      <c r="L5984" s="7" t="s">
        <v>14</v>
      </c>
      <c r="M5984" s="7" t="s">
        <v>14</v>
      </c>
      <c r="N5984" s="7" t="s">
        <v>14</v>
      </c>
      <c r="O5984" s="7" t="s">
        <v>14</v>
      </c>
      <c r="P5984" s="7" t="s">
        <v>14</v>
      </c>
      <c r="Q5984" s="7" t="s">
        <v>14</v>
      </c>
      <c r="R5984" s="7" t="s">
        <v>14</v>
      </c>
      <c r="S5984" s="7" t="s">
        <v>14</v>
      </c>
      <c r="T5984" s="7" t="s">
        <v>14</v>
      </c>
      <c r="U5984" s="7" t="s">
        <v>14</v>
      </c>
    </row>
    <row r="5985" spans="1:21">
      <c r="A5985" t="s">
        <v>4</v>
      </c>
      <c r="B5985" s="4" t="s">
        <v>5</v>
      </c>
      <c r="C5985" s="4" t="s">
        <v>7</v>
      </c>
      <c r="D5985" s="4" t="s">
        <v>11</v>
      </c>
      <c r="E5985" s="4" t="s">
        <v>7</v>
      </c>
      <c r="F5985" s="4" t="s">
        <v>8</v>
      </c>
      <c r="G5985" s="4" t="s">
        <v>8</v>
      </c>
      <c r="H5985" s="4" t="s">
        <v>8</v>
      </c>
      <c r="I5985" s="4" t="s">
        <v>8</v>
      </c>
      <c r="J5985" s="4" t="s">
        <v>8</v>
      </c>
      <c r="K5985" s="4" t="s">
        <v>8</v>
      </c>
      <c r="L5985" s="4" t="s">
        <v>8</v>
      </c>
      <c r="M5985" s="4" t="s">
        <v>8</v>
      </c>
      <c r="N5985" s="4" t="s">
        <v>8</v>
      </c>
      <c r="O5985" s="4" t="s">
        <v>8</v>
      </c>
      <c r="P5985" s="4" t="s">
        <v>8</v>
      </c>
      <c r="Q5985" s="4" t="s">
        <v>8</v>
      </c>
      <c r="R5985" s="4" t="s">
        <v>8</v>
      </c>
      <c r="S5985" s="4" t="s">
        <v>8</v>
      </c>
      <c r="T5985" s="4" t="s">
        <v>8</v>
      </c>
      <c r="U5985" s="4" t="s">
        <v>8</v>
      </c>
    </row>
    <row r="5986" spans="1:21">
      <c r="A5986" t="n">
        <v>55337</v>
      </c>
      <c r="B5986" s="32" t="n">
        <v>36</v>
      </c>
      <c r="C5986" s="7" t="n">
        <v>8</v>
      </c>
      <c r="D5986" s="7" t="n">
        <v>92</v>
      </c>
      <c r="E5986" s="7" t="n">
        <v>0</v>
      </c>
      <c r="F5986" s="7" t="s">
        <v>124</v>
      </c>
      <c r="G5986" s="7" t="s">
        <v>14</v>
      </c>
      <c r="H5986" s="7" t="s">
        <v>14</v>
      </c>
      <c r="I5986" s="7" t="s">
        <v>14</v>
      </c>
      <c r="J5986" s="7" t="s">
        <v>14</v>
      </c>
      <c r="K5986" s="7" t="s">
        <v>14</v>
      </c>
      <c r="L5986" s="7" t="s">
        <v>14</v>
      </c>
      <c r="M5986" s="7" t="s">
        <v>14</v>
      </c>
      <c r="N5986" s="7" t="s">
        <v>14</v>
      </c>
      <c r="O5986" s="7" t="s">
        <v>14</v>
      </c>
      <c r="P5986" s="7" t="s">
        <v>14</v>
      </c>
      <c r="Q5986" s="7" t="s">
        <v>14</v>
      </c>
      <c r="R5986" s="7" t="s">
        <v>14</v>
      </c>
      <c r="S5986" s="7" t="s">
        <v>14</v>
      </c>
      <c r="T5986" s="7" t="s">
        <v>14</v>
      </c>
      <c r="U5986" s="7" t="s">
        <v>14</v>
      </c>
    </row>
    <row r="5987" spans="1:21">
      <c r="A5987" t="s">
        <v>4</v>
      </c>
      <c r="B5987" s="4" t="s">
        <v>5</v>
      </c>
      <c r="C5987" s="4" t="s">
        <v>7</v>
      </c>
      <c r="D5987" s="4" t="s">
        <v>11</v>
      </c>
      <c r="E5987" s="4" t="s">
        <v>7</v>
      </c>
      <c r="F5987" s="4" t="s">
        <v>8</v>
      </c>
      <c r="G5987" s="4" t="s">
        <v>8</v>
      </c>
      <c r="H5987" s="4" t="s">
        <v>8</v>
      </c>
      <c r="I5987" s="4" t="s">
        <v>8</v>
      </c>
      <c r="J5987" s="4" t="s">
        <v>8</v>
      </c>
      <c r="K5987" s="4" t="s">
        <v>8</v>
      </c>
      <c r="L5987" s="4" t="s">
        <v>8</v>
      </c>
      <c r="M5987" s="4" t="s">
        <v>8</v>
      </c>
      <c r="N5987" s="4" t="s">
        <v>8</v>
      </c>
      <c r="O5987" s="4" t="s">
        <v>8</v>
      </c>
      <c r="P5987" s="4" t="s">
        <v>8</v>
      </c>
      <c r="Q5987" s="4" t="s">
        <v>8</v>
      </c>
      <c r="R5987" s="4" t="s">
        <v>8</v>
      </c>
      <c r="S5987" s="4" t="s">
        <v>8</v>
      </c>
      <c r="T5987" s="4" t="s">
        <v>8</v>
      </c>
      <c r="U5987" s="4" t="s">
        <v>8</v>
      </c>
    </row>
    <row r="5988" spans="1:21">
      <c r="A5988" t="n">
        <v>55367</v>
      </c>
      <c r="B5988" s="32" t="n">
        <v>36</v>
      </c>
      <c r="C5988" s="7" t="n">
        <v>8</v>
      </c>
      <c r="D5988" s="7" t="n">
        <v>86</v>
      </c>
      <c r="E5988" s="7" t="n">
        <v>0</v>
      </c>
      <c r="F5988" s="7" t="s">
        <v>124</v>
      </c>
      <c r="G5988" s="7" t="s">
        <v>14</v>
      </c>
      <c r="H5988" s="7" t="s">
        <v>14</v>
      </c>
      <c r="I5988" s="7" t="s">
        <v>14</v>
      </c>
      <c r="J5988" s="7" t="s">
        <v>14</v>
      </c>
      <c r="K5988" s="7" t="s">
        <v>14</v>
      </c>
      <c r="L5988" s="7" t="s">
        <v>14</v>
      </c>
      <c r="M5988" s="7" t="s">
        <v>14</v>
      </c>
      <c r="N5988" s="7" t="s">
        <v>14</v>
      </c>
      <c r="O5988" s="7" t="s">
        <v>14</v>
      </c>
      <c r="P5988" s="7" t="s">
        <v>14</v>
      </c>
      <c r="Q5988" s="7" t="s">
        <v>14</v>
      </c>
      <c r="R5988" s="7" t="s">
        <v>14</v>
      </c>
      <c r="S5988" s="7" t="s">
        <v>14</v>
      </c>
      <c r="T5988" s="7" t="s">
        <v>14</v>
      </c>
      <c r="U5988" s="7" t="s">
        <v>14</v>
      </c>
    </row>
    <row r="5989" spans="1:21">
      <c r="A5989" t="s">
        <v>4</v>
      </c>
      <c r="B5989" s="4" t="s">
        <v>5</v>
      </c>
      <c r="C5989" s="4" t="s">
        <v>7</v>
      </c>
      <c r="D5989" s="4" t="s">
        <v>11</v>
      </c>
      <c r="E5989" s="4" t="s">
        <v>7</v>
      </c>
      <c r="F5989" s="4" t="s">
        <v>8</v>
      </c>
      <c r="G5989" s="4" t="s">
        <v>8</v>
      </c>
      <c r="H5989" s="4" t="s">
        <v>8</v>
      </c>
      <c r="I5989" s="4" t="s">
        <v>8</v>
      </c>
      <c r="J5989" s="4" t="s">
        <v>8</v>
      </c>
      <c r="K5989" s="4" t="s">
        <v>8</v>
      </c>
      <c r="L5989" s="4" t="s">
        <v>8</v>
      </c>
      <c r="M5989" s="4" t="s">
        <v>8</v>
      </c>
      <c r="N5989" s="4" t="s">
        <v>8</v>
      </c>
      <c r="O5989" s="4" t="s">
        <v>8</v>
      </c>
      <c r="P5989" s="4" t="s">
        <v>8</v>
      </c>
      <c r="Q5989" s="4" t="s">
        <v>8</v>
      </c>
      <c r="R5989" s="4" t="s">
        <v>8</v>
      </c>
      <c r="S5989" s="4" t="s">
        <v>8</v>
      </c>
      <c r="T5989" s="4" t="s">
        <v>8</v>
      </c>
      <c r="U5989" s="4" t="s">
        <v>8</v>
      </c>
    </row>
    <row r="5990" spans="1:21">
      <c r="A5990" t="n">
        <v>55397</v>
      </c>
      <c r="B5990" s="32" t="n">
        <v>36</v>
      </c>
      <c r="C5990" s="7" t="n">
        <v>8</v>
      </c>
      <c r="D5990" s="7" t="n">
        <v>83</v>
      </c>
      <c r="E5990" s="7" t="n">
        <v>0</v>
      </c>
      <c r="F5990" s="7" t="s">
        <v>126</v>
      </c>
      <c r="G5990" s="7" t="s">
        <v>127</v>
      </c>
      <c r="H5990" s="7" t="s">
        <v>128</v>
      </c>
      <c r="I5990" s="7" t="s">
        <v>14</v>
      </c>
      <c r="J5990" s="7" t="s">
        <v>14</v>
      </c>
      <c r="K5990" s="7" t="s">
        <v>14</v>
      </c>
      <c r="L5990" s="7" t="s">
        <v>14</v>
      </c>
      <c r="M5990" s="7" t="s">
        <v>14</v>
      </c>
      <c r="N5990" s="7" t="s">
        <v>14</v>
      </c>
      <c r="O5990" s="7" t="s">
        <v>14</v>
      </c>
      <c r="P5990" s="7" t="s">
        <v>14</v>
      </c>
      <c r="Q5990" s="7" t="s">
        <v>14</v>
      </c>
      <c r="R5990" s="7" t="s">
        <v>14</v>
      </c>
      <c r="S5990" s="7" t="s">
        <v>14</v>
      </c>
      <c r="T5990" s="7" t="s">
        <v>14</v>
      </c>
      <c r="U5990" s="7" t="s">
        <v>14</v>
      </c>
    </row>
    <row r="5991" spans="1:21">
      <c r="A5991" t="s">
        <v>4</v>
      </c>
      <c r="B5991" s="4" t="s">
        <v>5</v>
      </c>
      <c r="C5991" s="4" t="s">
        <v>7</v>
      </c>
      <c r="D5991" s="4" t="s">
        <v>11</v>
      </c>
      <c r="E5991" s="4" t="s">
        <v>7</v>
      </c>
      <c r="F5991" s="4" t="s">
        <v>8</v>
      </c>
      <c r="G5991" s="4" t="s">
        <v>8</v>
      </c>
      <c r="H5991" s="4" t="s">
        <v>8</v>
      </c>
      <c r="I5991" s="4" t="s">
        <v>8</v>
      </c>
      <c r="J5991" s="4" t="s">
        <v>8</v>
      </c>
      <c r="K5991" s="4" t="s">
        <v>8</v>
      </c>
      <c r="L5991" s="4" t="s">
        <v>8</v>
      </c>
      <c r="M5991" s="4" t="s">
        <v>8</v>
      </c>
      <c r="N5991" s="4" t="s">
        <v>8</v>
      </c>
      <c r="O5991" s="4" t="s">
        <v>8</v>
      </c>
      <c r="P5991" s="4" t="s">
        <v>8</v>
      </c>
      <c r="Q5991" s="4" t="s">
        <v>8</v>
      </c>
      <c r="R5991" s="4" t="s">
        <v>8</v>
      </c>
      <c r="S5991" s="4" t="s">
        <v>8</v>
      </c>
      <c r="T5991" s="4" t="s">
        <v>8</v>
      </c>
      <c r="U5991" s="4" t="s">
        <v>8</v>
      </c>
    </row>
    <row r="5992" spans="1:21">
      <c r="A5992" t="n">
        <v>55445</v>
      </c>
      <c r="B5992" s="32" t="n">
        <v>36</v>
      </c>
      <c r="C5992" s="7" t="n">
        <v>8</v>
      </c>
      <c r="D5992" s="7" t="n">
        <v>82</v>
      </c>
      <c r="E5992" s="7" t="n">
        <v>0</v>
      </c>
      <c r="F5992" s="7" t="s">
        <v>126</v>
      </c>
      <c r="G5992" s="7" t="s">
        <v>14</v>
      </c>
      <c r="H5992" s="7" t="s">
        <v>14</v>
      </c>
      <c r="I5992" s="7" t="s">
        <v>14</v>
      </c>
      <c r="J5992" s="7" t="s">
        <v>14</v>
      </c>
      <c r="K5992" s="7" t="s">
        <v>14</v>
      </c>
      <c r="L5992" s="7" t="s">
        <v>14</v>
      </c>
      <c r="M5992" s="7" t="s">
        <v>14</v>
      </c>
      <c r="N5992" s="7" t="s">
        <v>14</v>
      </c>
      <c r="O5992" s="7" t="s">
        <v>14</v>
      </c>
      <c r="P5992" s="7" t="s">
        <v>14</v>
      </c>
      <c r="Q5992" s="7" t="s">
        <v>14</v>
      </c>
      <c r="R5992" s="7" t="s">
        <v>14</v>
      </c>
      <c r="S5992" s="7" t="s">
        <v>14</v>
      </c>
      <c r="T5992" s="7" t="s">
        <v>14</v>
      </c>
      <c r="U5992" s="7" t="s">
        <v>14</v>
      </c>
    </row>
    <row r="5993" spans="1:21">
      <c r="A5993" t="s">
        <v>4</v>
      </c>
      <c r="B5993" s="4" t="s">
        <v>5</v>
      </c>
      <c r="C5993" s="4" t="s">
        <v>7</v>
      </c>
      <c r="D5993" s="4" t="s">
        <v>11</v>
      </c>
      <c r="E5993" s="4" t="s">
        <v>7</v>
      </c>
      <c r="F5993" s="4" t="s">
        <v>8</v>
      </c>
      <c r="G5993" s="4" t="s">
        <v>8</v>
      </c>
      <c r="H5993" s="4" t="s">
        <v>8</v>
      </c>
      <c r="I5993" s="4" t="s">
        <v>8</v>
      </c>
      <c r="J5993" s="4" t="s">
        <v>8</v>
      </c>
      <c r="K5993" s="4" t="s">
        <v>8</v>
      </c>
      <c r="L5993" s="4" t="s">
        <v>8</v>
      </c>
      <c r="M5993" s="4" t="s">
        <v>8</v>
      </c>
      <c r="N5993" s="4" t="s">
        <v>8</v>
      </c>
      <c r="O5993" s="4" t="s">
        <v>8</v>
      </c>
      <c r="P5993" s="4" t="s">
        <v>8</v>
      </c>
      <c r="Q5993" s="4" t="s">
        <v>8</v>
      </c>
      <c r="R5993" s="4" t="s">
        <v>8</v>
      </c>
      <c r="S5993" s="4" t="s">
        <v>8</v>
      </c>
      <c r="T5993" s="4" t="s">
        <v>8</v>
      </c>
      <c r="U5993" s="4" t="s">
        <v>8</v>
      </c>
    </row>
    <row r="5994" spans="1:21">
      <c r="A5994" t="n">
        <v>55475</v>
      </c>
      <c r="B5994" s="32" t="n">
        <v>36</v>
      </c>
      <c r="C5994" s="7" t="n">
        <v>8</v>
      </c>
      <c r="D5994" s="7" t="n">
        <v>7006</v>
      </c>
      <c r="E5994" s="7" t="n">
        <v>0</v>
      </c>
      <c r="F5994" s="7" t="s">
        <v>126</v>
      </c>
      <c r="G5994" s="7" t="s">
        <v>14</v>
      </c>
      <c r="H5994" s="7" t="s">
        <v>14</v>
      </c>
      <c r="I5994" s="7" t="s">
        <v>14</v>
      </c>
      <c r="J5994" s="7" t="s">
        <v>14</v>
      </c>
      <c r="K5994" s="7" t="s">
        <v>14</v>
      </c>
      <c r="L5994" s="7" t="s">
        <v>14</v>
      </c>
      <c r="M5994" s="7" t="s">
        <v>14</v>
      </c>
      <c r="N5994" s="7" t="s">
        <v>14</v>
      </c>
      <c r="O5994" s="7" t="s">
        <v>14</v>
      </c>
      <c r="P5994" s="7" t="s">
        <v>14</v>
      </c>
      <c r="Q5994" s="7" t="s">
        <v>14</v>
      </c>
      <c r="R5994" s="7" t="s">
        <v>14</v>
      </c>
      <c r="S5994" s="7" t="s">
        <v>14</v>
      </c>
      <c r="T5994" s="7" t="s">
        <v>14</v>
      </c>
      <c r="U5994" s="7" t="s">
        <v>14</v>
      </c>
    </row>
    <row r="5995" spans="1:21">
      <c r="A5995" t="s">
        <v>4</v>
      </c>
      <c r="B5995" s="4" t="s">
        <v>5</v>
      </c>
      <c r="C5995" s="4" t="s">
        <v>7</v>
      </c>
      <c r="D5995" s="4" t="s">
        <v>7</v>
      </c>
      <c r="E5995" s="4" t="s">
        <v>7</v>
      </c>
      <c r="F5995" s="4" t="s">
        <v>7</v>
      </c>
    </row>
    <row r="5996" spans="1:21">
      <c r="A5996" t="n">
        <v>55505</v>
      </c>
      <c r="B5996" s="16" t="n">
        <v>14</v>
      </c>
      <c r="C5996" s="7" t="n">
        <v>0</v>
      </c>
      <c r="D5996" s="7" t="n">
        <v>64</v>
      </c>
      <c r="E5996" s="7" t="n">
        <v>0</v>
      </c>
      <c r="F5996" s="7" t="n">
        <v>0</v>
      </c>
    </row>
    <row r="5997" spans="1:21">
      <c r="A5997" t="s">
        <v>4</v>
      </c>
      <c r="B5997" s="4" t="s">
        <v>5</v>
      </c>
      <c r="C5997" s="4" t="s">
        <v>11</v>
      </c>
      <c r="D5997" s="4" t="s">
        <v>7</v>
      </c>
      <c r="E5997" s="4" t="s">
        <v>7</v>
      </c>
      <c r="F5997" s="4" t="s">
        <v>8</v>
      </c>
    </row>
    <row r="5998" spans="1:21">
      <c r="A5998" t="n">
        <v>55510</v>
      </c>
      <c r="B5998" s="19" t="n">
        <v>47</v>
      </c>
      <c r="C5998" s="7" t="n">
        <v>30</v>
      </c>
      <c r="D5998" s="7" t="n">
        <v>0</v>
      </c>
      <c r="E5998" s="7" t="n">
        <v>0</v>
      </c>
      <c r="F5998" s="7" t="s">
        <v>171</v>
      </c>
    </row>
    <row r="5999" spans="1:21">
      <c r="A5999" t="s">
        <v>4</v>
      </c>
      <c r="B5999" s="4" t="s">
        <v>5</v>
      </c>
      <c r="C5999" s="4" t="s">
        <v>11</v>
      </c>
      <c r="D5999" s="4" t="s">
        <v>7</v>
      </c>
      <c r="E5999" s="4" t="s">
        <v>7</v>
      </c>
      <c r="F5999" s="4" t="s">
        <v>8</v>
      </c>
    </row>
    <row r="6000" spans="1:21">
      <c r="A6000" t="n">
        <v>55531</v>
      </c>
      <c r="B6000" s="19" t="n">
        <v>47</v>
      </c>
      <c r="C6000" s="7" t="n">
        <v>95</v>
      </c>
      <c r="D6000" s="7" t="n">
        <v>0</v>
      </c>
      <c r="E6000" s="7" t="n">
        <v>0</v>
      </c>
      <c r="F6000" s="7" t="s">
        <v>171</v>
      </c>
    </row>
    <row r="6001" spans="1:21">
      <c r="A6001" t="s">
        <v>4</v>
      </c>
      <c r="B6001" s="4" t="s">
        <v>5</v>
      </c>
      <c r="C6001" s="4" t="s">
        <v>11</v>
      </c>
      <c r="D6001" s="4" t="s">
        <v>7</v>
      </c>
      <c r="E6001" s="4" t="s">
        <v>7</v>
      </c>
      <c r="F6001" s="4" t="s">
        <v>8</v>
      </c>
    </row>
    <row r="6002" spans="1:21">
      <c r="A6002" t="n">
        <v>55552</v>
      </c>
      <c r="B6002" s="19" t="n">
        <v>47</v>
      </c>
      <c r="C6002" s="7" t="n">
        <v>118</v>
      </c>
      <c r="D6002" s="7" t="n">
        <v>0</v>
      </c>
      <c r="E6002" s="7" t="n">
        <v>0</v>
      </c>
      <c r="F6002" s="7" t="s">
        <v>171</v>
      </c>
    </row>
    <row r="6003" spans="1:21">
      <c r="A6003" t="s">
        <v>4</v>
      </c>
      <c r="B6003" s="4" t="s">
        <v>5</v>
      </c>
      <c r="C6003" s="4" t="s">
        <v>11</v>
      </c>
      <c r="D6003" s="4" t="s">
        <v>7</v>
      </c>
      <c r="E6003" s="4" t="s">
        <v>7</v>
      </c>
      <c r="F6003" s="4" t="s">
        <v>8</v>
      </c>
    </row>
    <row r="6004" spans="1:21">
      <c r="A6004" t="n">
        <v>55573</v>
      </c>
      <c r="B6004" s="19" t="n">
        <v>47</v>
      </c>
      <c r="C6004" s="7" t="n">
        <v>100</v>
      </c>
      <c r="D6004" s="7" t="n">
        <v>0</v>
      </c>
      <c r="E6004" s="7" t="n">
        <v>0</v>
      </c>
      <c r="F6004" s="7" t="s">
        <v>171</v>
      </c>
    </row>
    <row r="6005" spans="1:21">
      <c r="A6005" t="s">
        <v>4</v>
      </c>
      <c r="B6005" s="4" t="s">
        <v>5</v>
      </c>
      <c r="C6005" s="4" t="s">
        <v>11</v>
      </c>
      <c r="D6005" s="4" t="s">
        <v>7</v>
      </c>
      <c r="E6005" s="4" t="s">
        <v>7</v>
      </c>
      <c r="F6005" s="4" t="s">
        <v>8</v>
      </c>
    </row>
    <row r="6006" spans="1:21">
      <c r="A6006" t="n">
        <v>55594</v>
      </c>
      <c r="B6006" s="19" t="n">
        <v>47</v>
      </c>
      <c r="C6006" s="7" t="n">
        <v>110</v>
      </c>
      <c r="D6006" s="7" t="n">
        <v>0</v>
      </c>
      <c r="E6006" s="7" t="n">
        <v>0</v>
      </c>
      <c r="F6006" s="7" t="s">
        <v>171</v>
      </c>
    </row>
    <row r="6007" spans="1:21">
      <c r="A6007" t="s">
        <v>4</v>
      </c>
      <c r="B6007" s="4" t="s">
        <v>5</v>
      </c>
      <c r="C6007" s="4" t="s">
        <v>11</v>
      </c>
      <c r="D6007" s="4" t="s">
        <v>7</v>
      </c>
      <c r="E6007" s="4" t="s">
        <v>7</v>
      </c>
      <c r="F6007" s="4" t="s">
        <v>8</v>
      </c>
    </row>
    <row r="6008" spans="1:21">
      <c r="A6008" t="n">
        <v>55615</v>
      </c>
      <c r="B6008" s="19" t="n">
        <v>47</v>
      </c>
      <c r="C6008" s="7" t="n">
        <v>119</v>
      </c>
      <c r="D6008" s="7" t="n">
        <v>0</v>
      </c>
      <c r="E6008" s="7" t="n">
        <v>0</v>
      </c>
      <c r="F6008" s="7" t="s">
        <v>171</v>
      </c>
    </row>
    <row r="6009" spans="1:21">
      <c r="A6009" t="s">
        <v>4</v>
      </c>
      <c r="B6009" s="4" t="s">
        <v>5</v>
      </c>
      <c r="C6009" s="4" t="s">
        <v>11</v>
      </c>
      <c r="D6009" s="4" t="s">
        <v>7</v>
      </c>
      <c r="E6009" s="4" t="s">
        <v>7</v>
      </c>
      <c r="F6009" s="4" t="s">
        <v>8</v>
      </c>
    </row>
    <row r="6010" spans="1:21">
      <c r="A6010" t="n">
        <v>55636</v>
      </c>
      <c r="B6010" s="19" t="n">
        <v>47</v>
      </c>
      <c r="C6010" s="7" t="n">
        <v>120</v>
      </c>
      <c r="D6010" s="7" t="n">
        <v>0</v>
      </c>
      <c r="E6010" s="7" t="n">
        <v>0</v>
      </c>
      <c r="F6010" s="7" t="s">
        <v>171</v>
      </c>
    </row>
    <row r="6011" spans="1:21">
      <c r="A6011" t="s">
        <v>4</v>
      </c>
      <c r="B6011" s="4" t="s">
        <v>5</v>
      </c>
      <c r="C6011" s="4" t="s">
        <v>11</v>
      </c>
      <c r="D6011" s="4" t="s">
        <v>7</v>
      </c>
      <c r="E6011" s="4" t="s">
        <v>7</v>
      </c>
      <c r="F6011" s="4" t="s">
        <v>8</v>
      </c>
    </row>
    <row r="6012" spans="1:21">
      <c r="A6012" t="n">
        <v>55657</v>
      </c>
      <c r="B6012" s="19" t="n">
        <v>47</v>
      </c>
      <c r="C6012" s="7" t="n">
        <v>92</v>
      </c>
      <c r="D6012" s="7" t="n">
        <v>0</v>
      </c>
      <c r="E6012" s="7" t="n">
        <v>0</v>
      </c>
      <c r="F6012" s="7" t="s">
        <v>171</v>
      </c>
    </row>
    <row r="6013" spans="1:21">
      <c r="A6013" t="s">
        <v>4</v>
      </c>
      <c r="B6013" s="4" t="s">
        <v>5</v>
      </c>
      <c r="C6013" s="4" t="s">
        <v>11</v>
      </c>
      <c r="D6013" s="4" t="s">
        <v>7</v>
      </c>
      <c r="E6013" s="4" t="s">
        <v>7</v>
      </c>
      <c r="F6013" s="4" t="s">
        <v>8</v>
      </c>
    </row>
    <row r="6014" spans="1:21">
      <c r="A6014" t="n">
        <v>55678</v>
      </c>
      <c r="B6014" s="19" t="n">
        <v>47</v>
      </c>
      <c r="C6014" s="7" t="n">
        <v>101</v>
      </c>
      <c r="D6014" s="7" t="n">
        <v>0</v>
      </c>
      <c r="E6014" s="7" t="n">
        <v>0</v>
      </c>
      <c r="F6014" s="7" t="s">
        <v>171</v>
      </c>
    </row>
    <row r="6015" spans="1:21">
      <c r="A6015" t="s">
        <v>4</v>
      </c>
      <c r="B6015" s="4" t="s">
        <v>5</v>
      </c>
      <c r="C6015" s="4" t="s">
        <v>11</v>
      </c>
      <c r="D6015" s="4" t="s">
        <v>7</v>
      </c>
      <c r="E6015" s="4" t="s">
        <v>7</v>
      </c>
      <c r="F6015" s="4" t="s">
        <v>8</v>
      </c>
    </row>
    <row r="6016" spans="1:21">
      <c r="A6016" t="n">
        <v>55699</v>
      </c>
      <c r="B6016" s="19" t="n">
        <v>47</v>
      </c>
      <c r="C6016" s="7" t="n">
        <v>86</v>
      </c>
      <c r="D6016" s="7" t="n">
        <v>0</v>
      </c>
      <c r="E6016" s="7" t="n">
        <v>0</v>
      </c>
      <c r="F6016" s="7" t="s">
        <v>174</v>
      </c>
    </row>
    <row r="6017" spans="1:6">
      <c r="A6017" t="s">
        <v>4</v>
      </c>
      <c r="B6017" s="4" t="s">
        <v>5</v>
      </c>
      <c r="C6017" s="4" t="s">
        <v>11</v>
      </c>
      <c r="D6017" s="4" t="s">
        <v>7</v>
      </c>
      <c r="E6017" s="4" t="s">
        <v>7</v>
      </c>
      <c r="F6017" s="4" t="s">
        <v>8</v>
      </c>
    </row>
    <row r="6018" spans="1:6">
      <c r="A6018" t="n">
        <v>55720</v>
      </c>
      <c r="B6018" s="19" t="n">
        <v>47</v>
      </c>
      <c r="C6018" s="7" t="n">
        <v>83</v>
      </c>
      <c r="D6018" s="7" t="n">
        <v>0</v>
      </c>
      <c r="E6018" s="7" t="n">
        <v>0</v>
      </c>
      <c r="F6018" s="7" t="s">
        <v>176</v>
      </c>
    </row>
    <row r="6019" spans="1:6">
      <c r="A6019" t="s">
        <v>4</v>
      </c>
      <c r="B6019" s="4" t="s">
        <v>5</v>
      </c>
      <c r="C6019" s="4" t="s">
        <v>11</v>
      </c>
      <c r="D6019" s="4" t="s">
        <v>7</v>
      </c>
      <c r="E6019" s="4" t="s">
        <v>7</v>
      </c>
      <c r="F6019" s="4" t="s">
        <v>8</v>
      </c>
    </row>
    <row r="6020" spans="1:6">
      <c r="A6020" t="n">
        <v>55742</v>
      </c>
      <c r="B6020" s="19" t="n">
        <v>47</v>
      </c>
      <c r="C6020" s="7" t="n">
        <v>7006</v>
      </c>
      <c r="D6020" s="7" t="n">
        <v>0</v>
      </c>
      <c r="E6020" s="7" t="n">
        <v>0</v>
      </c>
      <c r="F6020" s="7" t="s">
        <v>176</v>
      </c>
    </row>
    <row r="6021" spans="1:6">
      <c r="A6021" t="s">
        <v>4</v>
      </c>
      <c r="B6021" s="4" t="s">
        <v>5</v>
      </c>
      <c r="C6021" s="4" t="s">
        <v>11</v>
      </c>
      <c r="D6021" s="4" t="s">
        <v>7</v>
      </c>
      <c r="E6021" s="4" t="s">
        <v>7</v>
      </c>
      <c r="F6021" s="4" t="s">
        <v>8</v>
      </c>
    </row>
    <row r="6022" spans="1:6">
      <c r="A6022" t="n">
        <v>55764</v>
      </c>
      <c r="B6022" s="19" t="n">
        <v>47</v>
      </c>
      <c r="C6022" s="7" t="n">
        <v>82</v>
      </c>
      <c r="D6022" s="7" t="n">
        <v>0</v>
      </c>
      <c r="E6022" s="7" t="n">
        <v>0</v>
      </c>
      <c r="F6022" s="7" t="s">
        <v>176</v>
      </c>
    </row>
    <row r="6023" spans="1:6">
      <c r="A6023" t="s">
        <v>4</v>
      </c>
      <c r="B6023" s="4" t="s">
        <v>5</v>
      </c>
      <c r="C6023" s="4" t="s">
        <v>11</v>
      </c>
      <c r="D6023" s="4" t="s">
        <v>7</v>
      </c>
      <c r="E6023" s="4" t="s">
        <v>8</v>
      </c>
      <c r="F6023" s="4" t="s">
        <v>12</v>
      </c>
      <c r="G6023" s="4" t="s">
        <v>12</v>
      </c>
      <c r="H6023" s="4" t="s">
        <v>12</v>
      </c>
    </row>
    <row r="6024" spans="1:6">
      <c r="A6024" t="n">
        <v>55786</v>
      </c>
      <c r="B6024" s="29" t="n">
        <v>48</v>
      </c>
      <c r="C6024" s="7" t="n">
        <v>86</v>
      </c>
      <c r="D6024" s="7" t="n">
        <v>0</v>
      </c>
      <c r="E6024" s="7" t="s">
        <v>124</v>
      </c>
      <c r="F6024" s="7" t="n">
        <v>-1</v>
      </c>
      <c r="G6024" s="7" t="n">
        <v>1</v>
      </c>
      <c r="H6024" s="7" t="n">
        <v>0</v>
      </c>
    </row>
    <row r="6025" spans="1:6">
      <c r="A6025" t="s">
        <v>4</v>
      </c>
      <c r="B6025" s="4" t="s">
        <v>5</v>
      </c>
      <c r="C6025" s="4" t="s">
        <v>11</v>
      </c>
      <c r="D6025" s="4" t="s">
        <v>7</v>
      </c>
      <c r="E6025" s="4" t="s">
        <v>8</v>
      </c>
      <c r="F6025" s="4" t="s">
        <v>12</v>
      </c>
      <c r="G6025" s="4" t="s">
        <v>12</v>
      </c>
      <c r="H6025" s="4" t="s">
        <v>12</v>
      </c>
    </row>
    <row r="6026" spans="1:6">
      <c r="A6026" t="n">
        <v>55812</v>
      </c>
      <c r="B6026" s="29" t="n">
        <v>48</v>
      </c>
      <c r="C6026" s="7" t="n">
        <v>83</v>
      </c>
      <c r="D6026" s="7" t="n">
        <v>0</v>
      </c>
      <c r="E6026" s="7" t="s">
        <v>127</v>
      </c>
      <c r="F6026" s="7" t="n">
        <v>-1</v>
      </c>
      <c r="G6026" s="7" t="n">
        <v>1</v>
      </c>
      <c r="H6026" s="7" t="n">
        <v>0</v>
      </c>
    </row>
    <row r="6027" spans="1:6">
      <c r="A6027" t="s">
        <v>4</v>
      </c>
      <c r="B6027" s="4" t="s">
        <v>5</v>
      </c>
      <c r="C6027" s="4" t="s">
        <v>11</v>
      </c>
      <c r="D6027" s="4" t="s">
        <v>7</v>
      </c>
      <c r="E6027" s="4" t="s">
        <v>8</v>
      </c>
      <c r="F6027" s="4" t="s">
        <v>12</v>
      </c>
      <c r="G6027" s="4" t="s">
        <v>12</v>
      </c>
      <c r="H6027" s="4" t="s">
        <v>12</v>
      </c>
    </row>
    <row r="6028" spans="1:6">
      <c r="A6028" t="n">
        <v>55838</v>
      </c>
      <c r="B6028" s="29" t="n">
        <v>48</v>
      </c>
      <c r="C6028" s="7" t="n">
        <v>30</v>
      </c>
      <c r="D6028" s="7" t="n">
        <v>0</v>
      </c>
      <c r="E6028" s="7" t="s">
        <v>331</v>
      </c>
      <c r="F6028" s="7" t="n">
        <v>-1</v>
      </c>
      <c r="G6028" s="7" t="n">
        <v>1</v>
      </c>
      <c r="H6028" s="7" t="n">
        <v>0</v>
      </c>
    </row>
    <row r="6029" spans="1:6">
      <c r="A6029" t="s">
        <v>4</v>
      </c>
      <c r="B6029" s="4" t="s">
        <v>5</v>
      </c>
      <c r="C6029" s="4" t="s">
        <v>11</v>
      </c>
      <c r="D6029" s="4" t="s">
        <v>7</v>
      </c>
      <c r="E6029" s="4" t="s">
        <v>8</v>
      </c>
      <c r="F6029" s="4" t="s">
        <v>12</v>
      </c>
      <c r="G6029" s="4" t="s">
        <v>12</v>
      </c>
      <c r="H6029" s="4" t="s">
        <v>12</v>
      </c>
    </row>
    <row r="6030" spans="1:6">
      <c r="A6030" t="n">
        <v>55864</v>
      </c>
      <c r="B6030" s="29" t="n">
        <v>48</v>
      </c>
      <c r="C6030" s="7" t="n">
        <v>89</v>
      </c>
      <c r="D6030" s="7" t="n">
        <v>0</v>
      </c>
      <c r="E6030" s="7" t="s">
        <v>331</v>
      </c>
      <c r="F6030" s="7" t="n">
        <v>-1</v>
      </c>
      <c r="G6030" s="7" t="n">
        <v>1</v>
      </c>
      <c r="H6030" s="7" t="n">
        <v>0</v>
      </c>
    </row>
    <row r="6031" spans="1:6">
      <c r="A6031" t="s">
        <v>4</v>
      </c>
      <c r="B6031" s="4" t="s">
        <v>5</v>
      </c>
      <c r="C6031" s="4" t="s">
        <v>11</v>
      </c>
      <c r="D6031" s="4" t="s">
        <v>7</v>
      </c>
      <c r="E6031" s="4" t="s">
        <v>8</v>
      </c>
      <c r="F6031" s="4" t="s">
        <v>12</v>
      </c>
      <c r="G6031" s="4" t="s">
        <v>12</v>
      </c>
      <c r="H6031" s="4" t="s">
        <v>12</v>
      </c>
    </row>
    <row r="6032" spans="1:6">
      <c r="A6032" t="n">
        <v>55890</v>
      </c>
      <c r="B6032" s="29" t="n">
        <v>48</v>
      </c>
      <c r="C6032" s="7" t="n">
        <v>100</v>
      </c>
      <c r="D6032" s="7" t="n">
        <v>0</v>
      </c>
      <c r="E6032" s="7" t="s">
        <v>153</v>
      </c>
      <c r="F6032" s="7" t="n">
        <v>-1</v>
      </c>
      <c r="G6032" s="7" t="n">
        <v>1</v>
      </c>
      <c r="H6032" s="7" t="n">
        <v>0</v>
      </c>
    </row>
    <row r="6033" spans="1:8">
      <c r="A6033" t="s">
        <v>4</v>
      </c>
      <c r="B6033" s="4" t="s">
        <v>5</v>
      </c>
      <c r="C6033" s="4" t="s">
        <v>11</v>
      </c>
      <c r="D6033" s="4" t="s">
        <v>7</v>
      </c>
      <c r="E6033" s="4" t="s">
        <v>8</v>
      </c>
      <c r="F6033" s="4" t="s">
        <v>12</v>
      </c>
      <c r="G6033" s="4" t="s">
        <v>12</v>
      </c>
      <c r="H6033" s="4" t="s">
        <v>12</v>
      </c>
    </row>
    <row r="6034" spans="1:8">
      <c r="A6034" t="n">
        <v>55919</v>
      </c>
      <c r="B6034" s="29" t="n">
        <v>48</v>
      </c>
      <c r="C6034" s="7" t="n">
        <v>100</v>
      </c>
      <c r="D6034" s="7" t="n">
        <v>0</v>
      </c>
      <c r="E6034" s="7" t="s">
        <v>176</v>
      </c>
      <c r="F6034" s="7" t="n">
        <v>-1</v>
      </c>
      <c r="G6034" s="7" t="n">
        <v>1</v>
      </c>
      <c r="H6034" s="7" t="n">
        <v>0</v>
      </c>
    </row>
    <row r="6035" spans="1:8">
      <c r="A6035" t="s">
        <v>4</v>
      </c>
      <c r="B6035" s="4" t="s">
        <v>5</v>
      </c>
      <c r="C6035" s="4" t="s">
        <v>11</v>
      </c>
      <c r="D6035" s="4" t="s">
        <v>7</v>
      </c>
      <c r="E6035" s="4" t="s">
        <v>8</v>
      </c>
      <c r="F6035" s="4" t="s">
        <v>12</v>
      </c>
      <c r="G6035" s="4" t="s">
        <v>12</v>
      </c>
      <c r="H6035" s="4" t="s">
        <v>12</v>
      </c>
    </row>
    <row r="6036" spans="1:8">
      <c r="A6036" t="n">
        <v>55952</v>
      </c>
      <c r="B6036" s="29" t="n">
        <v>48</v>
      </c>
      <c r="C6036" s="7" t="n">
        <v>88</v>
      </c>
      <c r="D6036" s="7" t="n">
        <v>0</v>
      </c>
      <c r="E6036" s="7" t="s">
        <v>331</v>
      </c>
      <c r="F6036" s="7" t="n">
        <v>-1</v>
      </c>
      <c r="G6036" s="7" t="n">
        <v>1</v>
      </c>
      <c r="H6036" s="7" t="n">
        <v>0</v>
      </c>
    </row>
    <row r="6037" spans="1:8">
      <c r="A6037" t="s">
        <v>4</v>
      </c>
      <c r="B6037" s="4" t="s">
        <v>5</v>
      </c>
      <c r="C6037" s="4" t="s">
        <v>11</v>
      </c>
      <c r="D6037" s="4" t="s">
        <v>7</v>
      </c>
      <c r="E6037" s="4" t="s">
        <v>8</v>
      </c>
      <c r="F6037" s="4" t="s">
        <v>12</v>
      </c>
      <c r="G6037" s="4" t="s">
        <v>12</v>
      </c>
      <c r="H6037" s="4" t="s">
        <v>12</v>
      </c>
    </row>
    <row r="6038" spans="1:8">
      <c r="A6038" t="n">
        <v>55978</v>
      </c>
      <c r="B6038" s="29" t="n">
        <v>48</v>
      </c>
      <c r="C6038" s="7" t="n">
        <v>101</v>
      </c>
      <c r="D6038" s="7" t="n">
        <v>0</v>
      </c>
      <c r="E6038" s="7" t="s">
        <v>331</v>
      </c>
      <c r="F6038" s="7" t="n">
        <v>-1</v>
      </c>
      <c r="G6038" s="7" t="n">
        <v>1</v>
      </c>
      <c r="H6038" s="7" t="n">
        <v>0</v>
      </c>
    </row>
    <row r="6039" spans="1:8">
      <c r="A6039" t="s">
        <v>4</v>
      </c>
      <c r="B6039" s="4" t="s">
        <v>5</v>
      </c>
      <c r="C6039" s="4" t="s">
        <v>11</v>
      </c>
      <c r="D6039" s="4" t="s">
        <v>7</v>
      </c>
      <c r="E6039" s="4" t="s">
        <v>8</v>
      </c>
      <c r="F6039" s="4" t="s">
        <v>12</v>
      </c>
      <c r="G6039" s="4" t="s">
        <v>12</v>
      </c>
      <c r="H6039" s="4" t="s">
        <v>12</v>
      </c>
    </row>
    <row r="6040" spans="1:8">
      <c r="A6040" t="n">
        <v>56004</v>
      </c>
      <c r="B6040" s="29" t="n">
        <v>48</v>
      </c>
      <c r="C6040" s="7" t="n">
        <v>95</v>
      </c>
      <c r="D6040" s="7" t="n">
        <v>0</v>
      </c>
      <c r="E6040" s="7" t="s">
        <v>331</v>
      </c>
      <c r="F6040" s="7" t="n">
        <v>-1</v>
      </c>
      <c r="G6040" s="7" t="n">
        <v>1</v>
      </c>
      <c r="H6040" s="7" t="n">
        <v>0</v>
      </c>
    </row>
    <row r="6041" spans="1:8">
      <c r="A6041" t="s">
        <v>4</v>
      </c>
      <c r="B6041" s="4" t="s">
        <v>5</v>
      </c>
      <c r="C6041" s="4" t="s">
        <v>11</v>
      </c>
      <c r="D6041" s="4" t="s">
        <v>7</v>
      </c>
      <c r="E6041" s="4" t="s">
        <v>8</v>
      </c>
      <c r="F6041" s="4" t="s">
        <v>12</v>
      </c>
      <c r="G6041" s="4" t="s">
        <v>12</v>
      </c>
      <c r="H6041" s="4" t="s">
        <v>12</v>
      </c>
    </row>
    <row r="6042" spans="1:8">
      <c r="A6042" t="n">
        <v>56030</v>
      </c>
      <c r="B6042" s="29" t="n">
        <v>48</v>
      </c>
      <c r="C6042" s="7" t="n">
        <v>118</v>
      </c>
      <c r="D6042" s="7" t="n">
        <v>0</v>
      </c>
      <c r="E6042" s="7" t="s">
        <v>331</v>
      </c>
      <c r="F6042" s="7" t="n">
        <v>-1</v>
      </c>
      <c r="G6042" s="7" t="n">
        <v>1</v>
      </c>
      <c r="H6042" s="7" t="n">
        <v>0</v>
      </c>
    </row>
    <row r="6043" spans="1:8">
      <c r="A6043" t="s">
        <v>4</v>
      </c>
      <c r="B6043" s="4" t="s">
        <v>5</v>
      </c>
      <c r="C6043" s="4" t="s">
        <v>11</v>
      </c>
      <c r="D6043" s="4" t="s">
        <v>7</v>
      </c>
      <c r="E6043" s="4" t="s">
        <v>8</v>
      </c>
      <c r="F6043" s="4" t="s">
        <v>12</v>
      </c>
      <c r="G6043" s="4" t="s">
        <v>12</v>
      </c>
      <c r="H6043" s="4" t="s">
        <v>12</v>
      </c>
    </row>
    <row r="6044" spans="1:8">
      <c r="A6044" t="n">
        <v>56056</v>
      </c>
      <c r="B6044" s="29" t="n">
        <v>48</v>
      </c>
      <c r="C6044" s="7" t="n">
        <v>110</v>
      </c>
      <c r="D6044" s="7" t="n">
        <v>0</v>
      </c>
      <c r="E6044" s="7" t="s">
        <v>331</v>
      </c>
      <c r="F6044" s="7" t="n">
        <v>-1</v>
      </c>
      <c r="G6044" s="7" t="n">
        <v>1</v>
      </c>
      <c r="H6044" s="7" t="n">
        <v>0</v>
      </c>
    </row>
    <row r="6045" spans="1:8">
      <c r="A6045" t="s">
        <v>4</v>
      </c>
      <c r="B6045" s="4" t="s">
        <v>5</v>
      </c>
      <c r="C6045" s="4" t="s">
        <v>11</v>
      </c>
      <c r="D6045" s="4" t="s">
        <v>7</v>
      </c>
      <c r="E6045" s="4" t="s">
        <v>8</v>
      </c>
      <c r="F6045" s="4" t="s">
        <v>12</v>
      </c>
      <c r="G6045" s="4" t="s">
        <v>12</v>
      </c>
      <c r="H6045" s="4" t="s">
        <v>12</v>
      </c>
    </row>
    <row r="6046" spans="1:8">
      <c r="A6046" t="n">
        <v>56082</v>
      </c>
      <c r="B6046" s="29" t="n">
        <v>48</v>
      </c>
      <c r="C6046" s="7" t="n">
        <v>119</v>
      </c>
      <c r="D6046" s="7" t="n">
        <v>0</v>
      </c>
      <c r="E6046" s="7" t="s">
        <v>331</v>
      </c>
      <c r="F6046" s="7" t="n">
        <v>-1</v>
      </c>
      <c r="G6046" s="7" t="n">
        <v>1</v>
      </c>
      <c r="H6046" s="7" t="n">
        <v>0</v>
      </c>
    </row>
    <row r="6047" spans="1:8">
      <c r="A6047" t="s">
        <v>4</v>
      </c>
      <c r="B6047" s="4" t="s">
        <v>5</v>
      </c>
      <c r="C6047" s="4" t="s">
        <v>11</v>
      </c>
      <c r="D6047" s="4" t="s">
        <v>7</v>
      </c>
      <c r="E6047" s="4" t="s">
        <v>8</v>
      </c>
      <c r="F6047" s="4" t="s">
        <v>12</v>
      </c>
      <c r="G6047" s="4" t="s">
        <v>12</v>
      </c>
      <c r="H6047" s="4" t="s">
        <v>12</v>
      </c>
    </row>
    <row r="6048" spans="1:8">
      <c r="A6048" t="n">
        <v>56108</v>
      </c>
      <c r="B6048" s="29" t="n">
        <v>48</v>
      </c>
      <c r="C6048" s="7" t="n">
        <v>92</v>
      </c>
      <c r="D6048" s="7" t="n">
        <v>0</v>
      </c>
      <c r="E6048" s="7" t="s">
        <v>124</v>
      </c>
      <c r="F6048" s="7" t="n">
        <v>-1</v>
      </c>
      <c r="G6048" s="7" t="n">
        <v>1</v>
      </c>
      <c r="H6048" s="7" t="n">
        <v>0</v>
      </c>
    </row>
    <row r="6049" spans="1:8">
      <c r="A6049" t="s">
        <v>4</v>
      </c>
      <c r="B6049" s="4" t="s">
        <v>5</v>
      </c>
      <c r="C6049" s="4" t="s">
        <v>11</v>
      </c>
      <c r="D6049" s="4" t="s">
        <v>7</v>
      </c>
      <c r="E6049" s="4" t="s">
        <v>8</v>
      </c>
      <c r="F6049" s="4" t="s">
        <v>12</v>
      </c>
      <c r="G6049" s="4" t="s">
        <v>12</v>
      </c>
      <c r="H6049" s="4" t="s">
        <v>12</v>
      </c>
    </row>
    <row r="6050" spans="1:8">
      <c r="A6050" t="n">
        <v>56134</v>
      </c>
      <c r="B6050" s="29" t="n">
        <v>48</v>
      </c>
      <c r="C6050" s="7" t="n">
        <v>92</v>
      </c>
      <c r="D6050" s="7" t="n">
        <v>0</v>
      </c>
      <c r="E6050" s="7" t="s">
        <v>174</v>
      </c>
      <c r="F6050" s="7" t="n">
        <v>-1</v>
      </c>
      <c r="G6050" s="7" t="n">
        <v>1</v>
      </c>
      <c r="H6050" s="7" t="n">
        <v>0</v>
      </c>
    </row>
    <row r="6051" spans="1:8">
      <c r="A6051" t="s">
        <v>4</v>
      </c>
      <c r="B6051" s="4" t="s">
        <v>5</v>
      </c>
      <c r="C6051" s="4" t="s">
        <v>11</v>
      </c>
      <c r="D6051" s="4" t="s">
        <v>7</v>
      </c>
      <c r="E6051" s="4" t="s">
        <v>8</v>
      </c>
      <c r="F6051" s="4" t="s">
        <v>12</v>
      </c>
      <c r="G6051" s="4" t="s">
        <v>12</v>
      </c>
      <c r="H6051" s="4" t="s">
        <v>12</v>
      </c>
    </row>
    <row r="6052" spans="1:8">
      <c r="A6052" t="n">
        <v>56166</v>
      </c>
      <c r="B6052" s="29" t="n">
        <v>48</v>
      </c>
      <c r="C6052" s="7" t="n">
        <v>120</v>
      </c>
      <c r="D6052" s="7" t="n">
        <v>0</v>
      </c>
      <c r="E6052" s="7" t="s">
        <v>331</v>
      </c>
      <c r="F6052" s="7" t="n">
        <v>-1</v>
      </c>
      <c r="G6052" s="7" t="n">
        <v>1</v>
      </c>
      <c r="H6052" s="7" t="n">
        <v>0</v>
      </c>
    </row>
    <row r="6053" spans="1:8">
      <c r="A6053" t="s">
        <v>4</v>
      </c>
      <c r="B6053" s="4" t="s">
        <v>5</v>
      </c>
      <c r="C6053" s="4" t="s">
        <v>11</v>
      </c>
      <c r="D6053" s="4" t="s">
        <v>7</v>
      </c>
      <c r="E6053" s="4" t="s">
        <v>8</v>
      </c>
      <c r="F6053" s="4" t="s">
        <v>12</v>
      </c>
      <c r="G6053" s="4" t="s">
        <v>12</v>
      </c>
      <c r="H6053" s="4" t="s">
        <v>12</v>
      </c>
    </row>
    <row r="6054" spans="1:8">
      <c r="A6054" t="n">
        <v>56192</v>
      </c>
      <c r="B6054" s="29" t="n">
        <v>48</v>
      </c>
      <c r="C6054" s="7" t="n">
        <v>110</v>
      </c>
      <c r="D6054" s="7" t="n">
        <v>0</v>
      </c>
      <c r="E6054" s="7" t="s">
        <v>177</v>
      </c>
      <c r="F6054" s="7" t="n">
        <v>-1</v>
      </c>
      <c r="G6054" s="7" t="n">
        <v>1</v>
      </c>
      <c r="H6054" s="7" t="n">
        <v>0</v>
      </c>
    </row>
    <row r="6055" spans="1:8">
      <c r="A6055" t="s">
        <v>4</v>
      </c>
      <c r="B6055" s="4" t="s">
        <v>5</v>
      </c>
      <c r="C6055" s="4" t="s">
        <v>11</v>
      </c>
      <c r="D6055" s="4" t="s">
        <v>7</v>
      </c>
      <c r="E6055" s="4" t="s">
        <v>8</v>
      </c>
      <c r="F6055" s="4" t="s">
        <v>12</v>
      </c>
      <c r="G6055" s="4" t="s">
        <v>12</v>
      </c>
      <c r="H6055" s="4" t="s">
        <v>12</v>
      </c>
    </row>
    <row r="6056" spans="1:8">
      <c r="A6056" t="n">
        <v>56224</v>
      </c>
      <c r="B6056" s="29" t="n">
        <v>48</v>
      </c>
      <c r="C6056" s="7" t="n">
        <v>119</v>
      </c>
      <c r="D6056" s="7" t="n">
        <v>0</v>
      </c>
      <c r="E6056" s="7" t="s">
        <v>177</v>
      </c>
      <c r="F6056" s="7" t="n">
        <v>-1</v>
      </c>
      <c r="G6056" s="7" t="n">
        <v>1</v>
      </c>
      <c r="H6056" s="7" t="n">
        <v>0</v>
      </c>
    </row>
    <row r="6057" spans="1:8">
      <c r="A6057" t="s">
        <v>4</v>
      </c>
      <c r="B6057" s="4" t="s">
        <v>5</v>
      </c>
      <c r="C6057" s="4" t="s">
        <v>11</v>
      </c>
      <c r="D6057" s="4" t="s">
        <v>7</v>
      </c>
      <c r="E6057" s="4" t="s">
        <v>8</v>
      </c>
      <c r="F6057" s="4" t="s">
        <v>12</v>
      </c>
      <c r="G6057" s="4" t="s">
        <v>12</v>
      </c>
      <c r="H6057" s="4" t="s">
        <v>12</v>
      </c>
    </row>
    <row r="6058" spans="1:8">
      <c r="A6058" t="n">
        <v>56256</v>
      </c>
      <c r="B6058" s="29" t="n">
        <v>48</v>
      </c>
      <c r="C6058" s="7" t="n">
        <v>82</v>
      </c>
      <c r="D6058" s="7" t="n">
        <v>0</v>
      </c>
      <c r="E6058" s="7" t="s">
        <v>126</v>
      </c>
      <c r="F6058" s="7" t="n">
        <v>-1</v>
      </c>
      <c r="G6058" s="7" t="n">
        <v>1</v>
      </c>
      <c r="H6058" s="7" t="n">
        <v>0</v>
      </c>
    </row>
    <row r="6059" spans="1:8">
      <c r="A6059" t="s">
        <v>4</v>
      </c>
      <c r="B6059" s="4" t="s">
        <v>5</v>
      </c>
      <c r="C6059" s="4" t="s">
        <v>11</v>
      </c>
      <c r="D6059" s="4" t="s">
        <v>7</v>
      </c>
      <c r="E6059" s="4" t="s">
        <v>8</v>
      </c>
      <c r="F6059" s="4" t="s">
        <v>12</v>
      </c>
      <c r="G6059" s="4" t="s">
        <v>12</v>
      </c>
      <c r="H6059" s="4" t="s">
        <v>12</v>
      </c>
    </row>
    <row r="6060" spans="1:8">
      <c r="A6060" t="n">
        <v>56282</v>
      </c>
      <c r="B6060" s="29" t="n">
        <v>48</v>
      </c>
      <c r="C6060" s="7" t="n">
        <v>7006</v>
      </c>
      <c r="D6060" s="7" t="n">
        <v>0</v>
      </c>
      <c r="E6060" s="7" t="s">
        <v>126</v>
      </c>
      <c r="F6060" s="7" t="n">
        <v>-1</v>
      </c>
      <c r="G6060" s="7" t="n">
        <v>1</v>
      </c>
      <c r="H6060" s="7" t="n">
        <v>0</v>
      </c>
    </row>
    <row r="6061" spans="1:8">
      <c r="A6061" t="s">
        <v>4</v>
      </c>
      <c r="B6061" s="4" t="s">
        <v>5</v>
      </c>
      <c r="C6061" s="4" t="s">
        <v>7</v>
      </c>
      <c r="D6061" s="4" t="s">
        <v>11</v>
      </c>
      <c r="E6061" s="4" t="s">
        <v>8</v>
      </c>
      <c r="F6061" s="4" t="s">
        <v>8</v>
      </c>
      <c r="G6061" s="4" t="s">
        <v>8</v>
      </c>
      <c r="H6061" s="4" t="s">
        <v>8</v>
      </c>
    </row>
    <row r="6062" spans="1:8">
      <c r="A6062" t="n">
        <v>56308</v>
      </c>
      <c r="B6062" s="30" t="n">
        <v>51</v>
      </c>
      <c r="C6062" s="7" t="n">
        <v>3</v>
      </c>
      <c r="D6062" s="7" t="n">
        <v>30</v>
      </c>
      <c r="E6062" s="7" t="s">
        <v>178</v>
      </c>
      <c r="F6062" s="7" t="s">
        <v>123</v>
      </c>
      <c r="G6062" s="7" t="s">
        <v>122</v>
      </c>
      <c r="H6062" s="7" t="s">
        <v>123</v>
      </c>
    </row>
    <row r="6063" spans="1:8">
      <c r="A6063" t="s">
        <v>4</v>
      </c>
      <c r="B6063" s="4" t="s">
        <v>5</v>
      </c>
      <c r="C6063" s="4" t="s">
        <v>7</v>
      </c>
      <c r="D6063" s="4" t="s">
        <v>11</v>
      </c>
      <c r="E6063" s="4" t="s">
        <v>8</v>
      </c>
      <c r="F6063" s="4" t="s">
        <v>8</v>
      </c>
      <c r="G6063" s="4" t="s">
        <v>8</v>
      </c>
      <c r="H6063" s="4" t="s">
        <v>8</v>
      </c>
    </row>
    <row r="6064" spans="1:8">
      <c r="A6064" t="n">
        <v>56321</v>
      </c>
      <c r="B6064" s="30" t="n">
        <v>51</v>
      </c>
      <c r="C6064" s="7" t="n">
        <v>3</v>
      </c>
      <c r="D6064" s="7" t="n">
        <v>89</v>
      </c>
      <c r="E6064" s="7" t="s">
        <v>178</v>
      </c>
      <c r="F6064" s="7" t="s">
        <v>123</v>
      </c>
      <c r="G6064" s="7" t="s">
        <v>122</v>
      </c>
      <c r="H6064" s="7" t="s">
        <v>123</v>
      </c>
    </row>
    <row r="6065" spans="1:8">
      <c r="A6065" t="s">
        <v>4</v>
      </c>
      <c r="B6065" s="4" t="s">
        <v>5</v>
      </c>
      <c r="C6065" s="4" t="s">
        <v>7</v>
      </c>
      <c r="D6065" s="4" t="s">
        <v>11</v>
      </c>
      <c r="E6065" s="4" t="s">
        <v>8</v>
      </c>
      <c r="F6065" s="4" t="s">
        <v>8</v>
      </c>
      <c r="G6065" s="4" t="s">
        <v>8</v>
      </c>
      <c r="H6065" s="4" t="s">
        <v>8</v>
      </c>
    </row>
    <row r="6066" spans="1:8">
      <c r="A6066" t="n">
        <v>56334</v>
      </c>
      <c r="B6066" s="30" t="n">
        <v>51</v>
      </c>
      <c r="C6066" s="7" t="n">
        <v>3</v>
      </c>
      <c r="D6066" s="7" t="n">
        <v>83</v>
      </c>
      <c r="E6066" s="7" t="s">
        <v>178</v>
      </c>
      <c r="F6066" s="7" t="s">
        <v>123</v>
      </c>
      <c r="G6066" s="7" t="s">
        <v>122</v>
      </c>
      <c r="H6066" s="7" t="s">
        <v>123</v>
      </c>
    </row>
    <row r="6067" spans="1:8">
      <c r="A6067" t="s">
        <v>4</v>
      </c>
      <c r="B6067" s="4" t="s">
        <v>5</v>
      </c>
      <c r="C6067" s="4" t="s">
        <v>7</v>
      </c>
      <c r="D6067" s="4" t="s">
        <v>11</v>
      </c>
      <c r="E6067" s="4" t="s">
        <v>8</v>
      </c>
      <c r="F6067" s="4" t="s">
        <v>8</v>
      </c>
      <c r="G6067" s="4" t="s">
        <v>8</v>
      </c>
      <c r="H6067" s="4" t="s">
        <v>8</v>
      </c>
    </row>
    <row r="6068" spans="1:8">
      <c r="A6068" t="n">
        <v>56347</v>
      </c>
      <c r="B6068" s="30" t="n">
        <v>51</v>
      </c>
      <c r="C6068" s="7" t="n">
        <v>3</v>
      </c>
      <c r="D6068" s="7" t="n">
        <v>86</v>
      </c>
      <c r="E6068" s="7" t="s">
        <v>178</v>
      </c>
      <c r="F6068" s="7" t="s">
        <v>123</v>
      </c>
      <c r="G6068" s="7" t="s">
        <v>122</v>
      </c>
      <c r="H6068" s="7" t="s">
        <v>123</v>
      </c>
    </row>
    <row r="6069" spans="1:8">
      <c r="A6069" t="s">
        <v>4</v>
      </c>
      <c r="B6069" s="4" t="s">
        <v>5</v>
      </c>
      <c r="C6069" s="4" t="s">
        <v>7</v>
      </c>
      <c r="D6069" s="4" t="s">
        <v>11</v>
      </c>
      <c r="E6069" s="4" t="s">
        <v>8</v>
      </c>
      <c r="F6069" s="4" t="s">
        <v>8</v>
      </c>
      <c r="G6069" s="4" t="s">
        <v>8</v>
      </c>
      <c r="H6069" s="4" t="s">
        <v>8</v>
      </c>
    </row>
    <row r="6070" spans="1:8">
      <c r="A6070" t="n">
        <v>56360</v>
      </c>
      <c r="B6070" s="30" t="n">
        <v>51</v>
      </c>
      <c r="C6070" s="7" t="n">
        <v>3</v>
      </c>
      <c r="D6070" s="7" t="n">
        <v>118</v>
      </c>
      <c r="E6070" s="7" t="s">
        <v>178</v>
      </c>
      <c r="F6070" s="7" t="s">
        <v>123</v>
      </c>
      <c r="G6070" s="7" t="s">
        <v>122</v>
      </c>
      <c r="H6070" s="7" t="s">
        <v>123</v>
      </c>
    </row>
    <row r="6071" spans="1:8">
      <c r="A6071" t="s">
        <v>4</v>
      </c>
      <c r="B6071" s="4" t="s">
        <v>5</v>
      </c>
      <c r="C6071" s="4" t="s">
        <v>7</v>
      </c>
      <c r="D6071" s="4" t="s">
        <v>11</v>
      </c>
      <c r="E6071" s="4" t="s">
        <v>8</v>
      </c>
      <c r="F6071" s="4" t="s">
        <v>8</v>
      </c>
      <c r="G6071" s="4" t="s">
        <v>8</v>
      </c>
      <c r="H6071" s="4" t="s">
        <v>8</v>
      </c>
    </row>
    <row r="6072" spans="1:8">
      <c r="A6072" t="n">
        <v>56373</v>
      </c>
      <c r="B6072" s="30" t="n">
        <v>51</v>
      </c>
      <c r="C6072" s="7" t="n">
        <v>3</v>
      </c>
      <c r="D6072" s="7" t="n">
        <v>95</v>
      </c>
      <c r="E6072" s="7" t="s">
        <v>178</v>
      </c>
      <c r="F6072" s="7" t="s">
        <v>123</v>
      </c>
      <c r="G6072" s="7" t="s">
        <v>122</v>
      </c>
      <c r="H6072" s="7" t="s">
        <v>123</v>
      </c>
    </row>
    <row r="6073" spans="1:8">
      <c r="A6073" t="s">
        <v>4</v>
      </c>
      <c r="B6073" s="4" t="s">
        <v>5</v>
      </c>
      <c r="C6073" s="4" t="s">
        <v>7</v>
      </c>
      <c r="D6073" s="4" t="s">
        <v>11</v>
      </c>
      <c r="E6073" s="4" t="s">
        <v>8</v>
      </c>
      <c r="F6073" s="4" t="s">
        <v>8</v>
      </c>
      <c r="G6073" s="4" t="s">
        <v>8</v>
      </c>
      <c r="H6073" s="4" t="s">
        <v>8</v>
      </c>
    </row>
    <row r="6074" spans="1:8">
      <c r="A6074" t="n">
        <v>56386</v>
      </c>
      <c r="B6074" s="30" t="n">
        <v>51</v>
      </c>
      <c r="C6074" s="7" t="n">
        <v>3</v>
      </c>
      <c r="D6074" s="7" t="n">
        <v>119</v>
      </c>
      <c r="E6074" s="7" t="s">
        <v>178</v>
      </c>
      <c r="F6074" s="7" t="s">
        <v>123</v>
      </c>
      <c r="G6074" s="7" t="s">
        <v>122</v>
      </c>
      <c r="H6074" s="7" t="s">
        <v>123</v>
      </c>
    </row>
    <row r="6075" spans="1:8">
      <c r="A6075" t="s">
        <v>4</v>
      </c>
      <c r="B6075" s="4" t="s">
        <v>5</v>
      </c>
      <c r="C6075" s="4" t="s">
        <v>7</v>
      </c>
      <c r="D6075" s="4" t="s">
        <v>11</v>
      </c>
      <c r="E6075" s="4" t="s">
        <v>8</v>
      </c>
      <c r="F6075" s="4" t="s">
        <v>8</v>
      </c>
      <c r="G6075" s="4" t="s">
        <v>8</v>
      </c>
      <c r="H6075" s="4" t="s">
        <v>8</v>
      </c>
    </row>
    <row r="6076" spans="1:8">
      <c r="A6076" t="n">
        <v>56399</v>
      </c>
      <c r="B6076" s="30" t="n">
        <v>51</v>
      </c>
      <c r="C6076" s="7" t="n">
        <v>3</v>
      </c>
      <c r="D6076" s="7" t="n">
        <v>110</v>
      </c>
      <c r="E6076" s="7" t="s">
        <v>178</v>
      </c>
      <c r="F6076" s="7" t="s">
        <v>123</v>
      </c>
      <c r="G6076" s="7" t="s">
        <v>122</v>
      </c>
      <c r="H6076" s="7" t="s">
        <v>123</v>
      </c>
    </row>
    <row r="6077" spans="1:8">
      <c r="A6077" t="s">
        <v>4</v>
      </c>
      <c r="B6077" s="4" t="s">
        <v>5</v>
      </c>
      <c r="C6077" s="4" t="s">
        <v>7</v>
      </c>
      <c r="D6077" s="4" t="s">
        <v>11</v>
      </c>
      <c r="E6077" s="4" t="s">
        <v>8</v>
      </c>
      <c r="F6077" s="4" t="s">
        <v>8</v>
      </c>
      <c r="G6077" s="4" t="s">
        <v>8</v>
      </c>
      <c r="H6077" s="4" t="s">
        <v>8</v>
      </c>
    </row>
    <row r="6078" spans="1:8">
      <c r="A6078" t="n">
        <v>56412</v>
      </c>
      <c r="B6078" s="30" t="n">
        <v>51</v>
      </c>
      <c r="C6078" s="7" t="n">
        <v>3</v>
      </c>
      <c r="D6078" s="7" t="n">
        <v>100</v>
      </c>
      <c r="E6078" s="7" t="s">
        <v>178</v>
      </c>
      <c r="F6078" s="7" t="s">
        <v>123</v>
      </c>
      <c r="G6078" s="7" t="s">
        <v>122</v>
      </c>
      <c r="H6078" s="7" t="s">
        <v>123</v>
      </c>
    </row>
    <row r="6079" spans="1:8">
      <c r="A6079" t="s">
        <v>4</v>
      </c>
      <c r="B6079" s="4" t="s">
        <v>5</v>
      </c>
      <c r="C6079" s="4" t="s">
        <v>7</v>
      </c>
      <c r="D6079" s="4" t="s">
        <v>11</v>
      </c>
      <c r="E6079" s="4" t="s">
        <v>8</v>
      </c>
      <c r="F6079" s="4" t="s">
        <v>8</v>
      </c>
      <c r="G6079" s="4" t="s">
        <v>8</v>
      </c>
      <c r="H6079" s="4" t="s">
        <v>8</v>
      </c>
    </row>
    <row r="6080" spans="1:8">
      <c r="A6080" t="n">
        <v>56425</v>
      </c>
      <c r="B6080" s="30" t="n">
        <v>51</v>
      </c>
      <c r="C6080" s="7" t="n">
        <v>3</v>
      </c>
      <c r="D6080" s="7" t="n">
        <v>88</v>
      </c>
      <c r="E6080" s="7" t="s">
        <v>178</v>
      </c>
      <c r="F6080" s="7" t="s">
        <v>123</v>
      </c>
      <c r="G6080" s="7" t="s">
        <v>122</v>
      </c>
      <c r="H6080" s="7" t="s">
        <v>123</v>
      </c>
    </row>
    <row r="6081" spans="1:8">
      <c r="A6081" t="s">
        <v>4</v>
      </c>
      <c r="B6081" s="4" t="s">
        <v>5</v>
      </c>
      <c r="C6081" s="4" t="s">
        <v>7</v>
      </c>
      <c r="D6081" s="4" t="s">
        <v>11</v>
      </c>
      <c r="E6081" s="4" t="s">
        <v>8</v>
      </c>
      <c r="F6081" s="4" t="s">
        <v>8</v>
      </c>
      <c r="G6081" s="4" t="s">
        <v>8</v>
      </c>
      <c r="H6081" s="4" t="s">
        <v>8</v>
      </c>
    </row>
    <row r="6082" spans="1:8">
      <c r="A6082" t="n">
        <v>56438</v>
      </c>
      <c r="B6082" s="30" t="n">
        <v>51</v>
      </c>
      <c r="C6082" s="7" t="n">
        <v>3</v>
      </c>
      <c r="D6082" s="7" t="n">
        <v>120</v>
      </c>
      <c r="E6082" s="7" t="s">
        <v>178</v>
      </c>
      <c r="F6082" s="7" t="s">
        <v>123</v>
      </c>
      <c r="G6082" s="7" t="s">
        <v>122</v>
      </c>
      <c r="H6082" s="7" t="s">
        <v>123</v>
      </c>
    </row>
    <row r="6083" spans="1:8">
      <c r="A6083" t="s">
        <v>4</v>
      </c>
      <c r="B6083" s="4" t="s">
        <v>5</v>
      </c>
      <c r="C6083" s="4" t="s">
        <v>7</v>
      </c>
      <c r="D6083" s="4" t="s">
        <v>11</v>
      </c>
      <c r="E6083" s="4" t="s">
        <v>8</v>
      </c>
      <c r="F6083" s="4" t="s">
        <v>8</v>
      </c>
      <c r="G6083" s="4" t="s">
        <v>8</v>
      </c>
      <c r="H6083" s="4" t="s">
        <v>8</v>
      </c>
    </row>
    <row r="6084" spans="1:8">
      <c r="A6084" t="n">
        <v>56451</v>
      </c>
      <c r="B6084" s="30" t="n">
        <v>51</v>
      </c>
      <c r="C6084" s="7" t="n">
        <v>3</v>
      </c>
      <c r="D6084" s="7" t="n">
        <v>92</v>
      </c>
      <c r="E6084" s="7" t="s">
        <v>178</v>
      </c>
      <c r="F6084" s="7" t="s">
        <v>123</v>
      </c>
      <c r="G6084" s="7" t="s">
        <v>122</v>
      </c>
      <c r="H6084" s="7" t="s">
        <v>123</v>
      </c>
    </row>
    <row r="6085" spans="1:8">
      <c r="A6085" t="s">
        <v>4</v>
      </c>
      <c r="B6085" s="4" t="s">
        <v>5</v>
      </c>
      <c r="C6085" s="4" t="s">
        <v>7</v>
      </c>
      <c r="D6085" s="4" t="s">
        <v>11</v>
      </c>
      <c r="E6085" s="4" t="s">
        <v>8</v>
      </c>
      <c r="F6085" s="4" t="s">
        <v>8</v>
      </c>
      <c r="G6085" s="4" t="s">
        <v>8</v>
      </c>
      <c r="H6085" s="4" t="s">
        <v>8</v>
      </c>
    </row>
    <row r="6086" spans="1:8">
      <c r="A6086" t="n">
        <v>56464</v>
      </c>
      <c r="B6086" s="30" t="n">
        <v>51</v>
      </c>
      <c r="C6086" s="7" t="n">
        <v>3</v>
      </c>
      <c r="D6086" s="7" t="n">
        <v>101</v>
      </c>
      <c r="E6086" s="7" t="s">
        <v>178</v>
      </c>
      <c r="F6086" s="7" t="s">
        <v>123</v>
      </c>
      <c r="G6086" s="7" t="s">
        <v>122</v>
      </c>
      <c r="H6086" s="7" t="s">
        <v>123</v>
      </c>
    </row>
    <row r="6087" spans="1:8">
      <c r="A6087" t="s">
        <v>4</v>
      </c>
      <c r="B6087" s="4" t="s">
        <v>5</v>
      </c>
      <c r="C6087" s="4" t="s">
        <v>7</v>
      </c>
      <c r="D6087" s="4" t="s">
        <v>11</v>
      </c>
      <c r="E6087" s="4" t="s">
        <v>8</v>
      </c>
      <c r="F6087" s="4" t="s">
        <v>8</v>
      </c>
      <c r="G6087" s="4" t="s">
        <v>8</v>
      </c>
      <c r="H6087" s="4" t="s">
        <v>8</v>
      </c>
    </row>
    <row r="6088" spans="1:8">
      <c r="A6088" t="n">
        <v>56477</v>
      </c>
      <c r="B6088" s="30" t="n">
        <v>51</v>
      </c>
      <c r="C6088" s="7" t="n">
        <v>3</v>
      </c>
      <c r="D6088" s="7" t="n">
        <v>82</v>
      </c>
      <c r="E6088" s="7" t="s">
        <v>178</v>
      </c>
      <c r="F6088" s="7" t="s">
        <v>123</v>
      </c>
      <c r="G6088" s="7" t="s">
        <v>122</v>
      </c>
      <c r="H6088" s="7" t="s">
        <v>123</v>
      </c>
    </row>
    <row r="6089" spans="1:8">
      <c r="A6089" t="s">
        <v>4</v>
      </c>
      <c r="B6089" s="4" t="s">
        <v>5</v>
      </c>
      <c r="C6089" s="4" t="s">
        <v>7</v>
      </c>
      <c r="D6089" s="4" t="s">
        <v>11</v>
      </c>
      <c r="E6089" s="4" t="s">
        <v>8</v>
      </c>
      <c r="F6089" s="4" t="s">
        <v>8</v>
      </c>
      <c r="G6089" s="4" t="s">
        <v>8</v>
      </c>
      <c r="H6089" s="4" t="s">
        <v>8</v>
      </c>
    </row>
    <row r="6090" spans="1:8">
      <c r="A6090" t="n">
        <v>56490</v>
      </c>
      <c r="B6090" s="30" t="n">
        <v>51</v>
      </c>
      <c r="C6090" s="7" t="n">
        <v>3</v>
      </c>
      <c r="D6090" s="7" t="n">
        <v>7006</v>
      </c>
      <c r="E6090" s="7" t="s">
        <v>178</v>
      </c>
      <c r="F6090" s="7" t="s">
        <v>123</v>
      </c>
      <c r="G6090" s="7" t="s">
        <v>122</v>
      </c>
      <c r="H6090" s="7" t="s">
        <v>123</v>
      </c>
    </row>
    <row r="6091" spans="1:8">
      <c r="A6091" t="s">
        <v>4</v>
      </c>
      <c r="B6091" s="4" t="s">
        <v>5</v>
      </c>
      <c r="C6091" s="4" t="s">
        <v>11</v>
      </c>
      <c r="D6091" s="4" t="s">
        <v>12</v>
      </c>
      <c r="E6091" s="4" t="s">
        <v>12</v>
      </c>
      <c r="F6091" s="4" t="s">
        <v>12</v>
      </c>
      <c r="G6091" s="4" t="s">
        <v>11</v>
      </c>
      <c r="H6091" s="4" t="s">
        <v>11</v>
      </c>
    </row>
    <row r="6092" spans="1:8">
      <c r="A6092" t="n">
        <v>56503</v>
      </c>
      <c r="B6092" s="33" t="n">
        <v>60</v>
      </c>
      <c r="C6092" s="7" t="n">
        <v>86</v>
      </c>
      <c r="D6092" s="7" t="n">
        <v>30</v>
      </c>
      <c r="E6092" s="7" t="n">
        <v>0</v>
      </c>
      <c r="F6092" s="7" t="n">
        <v>0</v>
      </c>
      <c r="G6092" s="7" t="n">
        <v>0</v>
      </c>
      <c r="H6092" s="7" t="n">
        <v>0</v>
      </c>
    </row>
    <row r="6093" spans="1:8">
      <c r="A6093" t="s">
        <v>4</v>
      </c>
      <c r="B6093" s="4" t="s">
        <v>5</v>
      </c>
      <c r="C6093" s="4" t="s">
        <v>7</v>
      </c>
      <c r="D6093" s="4" t="s">
        <v>11</v>
      </c>
      <c r="E6093" s="4" t="s">
        <v>11</v>
      </c>
      <c r="F6093" s="4" t="s">
        <v>11</v>
      </c>
      <c r="G6093" s="4" t="s">
        <v>11</v>
      </c>
      <c r="H6093" s="4" t="s">
        <v>11</v>
      </c>
      <c r="I6093" s="4" t="s">
        <v>8</v>
      </c>
      <c r="J6093" s="4" t="s">
        <v>12</v>
      </c>
      <c r="K6093" s="4" t="s">
        <v>12</v>
      </c>
      <c r="L6093" s="4" t="s">
        <v>12</v>
      </c>
      <c r="M6093" s="4" t="s">
        <v>13</v>
      </c>
      <c r="N6093" s="4" t="s">
        <v>13</v>
      </c>
      <c r="O6093" s="4" t="s">
        <v>12</v>
      </c>
      <c r="P6093" s="4" t="s">
        <v>12</v>
      </c>
      <c r="Q6093" s="4" t="s">
        <v>12</v>
      </c>
      <c r="R6093" s="4" t="s">
        <v>12</v>
      </c>
      <c r="S6093" s="4" t="s">
        <v>7</v>
      </c>
    </row>
    <row r="6094" spans="1:8">
      <c r="A6094" t="n">
        <v>56522</v>
      </c>
      <c r="B6094" s="26" t="n">
        <v>39</v>
      </c>
      <c r="C6094" s="7" t="n">
        <v>12</v>
      </c>
      <c r="D6094" s="7" t="n">
        <v>65533</v>
      </c>
      <c r="E6094" s="7" t="n">
        <v>203</v>
      </c>
      <c r="F6094" s="7" t="n">
        <v>0</v>
      </c>
      <c r="G6094" s="7" t="n">
        <v>1660</v>
      </c>
      <c r="H6094" s="7" t="n">
        <v>3</v>
      </c>
      <c r="I6094" s="7" t="s">
        <v>183</v>
      </c>
      <c r="J6094" s="7" t="n">
        <v>0</v>
      </c>
      <c r="K6094" s="7" t="n">
        <v>-3</v>
      </c>
      <c r="L6094" s="7" t="n">
        <v>0</v>
      </c>
      <c r="M6094" s="7" t="n">
        <v>0</v>
      </c>
      <c r="N6094" s="7" t="n">
        <v>0</v>
      </c>
      <c r="O6094" s="7" t="n">
        <v>0</v>
      </c>
      <c r="P6094" s="7" t="n">
        <v>5</v>
      </c>
      <c r="Q6094" s="7" t="n">
        <v>3</v>
      </c>
      <c r="R6094" s="7" t="n">
        <v>5</v>
      </c>
      <c r="S6094" s="7" t="n">
        <v>103</v>
      </c>
    </row>
    <row r="6095" spans="1:8">
      <c r="A6095" t="s">
        <v>4</v>
      </c>
      <c r="B6095" s="4" t="s">
        <v>5</v>
      </c>
      <c r="C6095" s="4" t="s">
        <v>7</v>
      </c>
      <c r="D6095" s="4" t="s">
        <v>11</v>
      </c>
      <c r="E6095" s="4" t="s">
        <v>11</v>
      </c>
      <c r="F6095" s="4" t="s">
        <v>11</v>
      </c>
      <c r="G6095" s="4" t="s">
        <v>11</v>
      </c>
      <c r="H6095" s="4" t="s">
        <v>11</v>
      </c>
      <c r="I6095" s="4" t="s">
        <v>8</v>
      </c>
      <c r="J6095" s="4" t="s">
        <v>12</v>
      </c>
      <c r="K6095" s="4" t="s">
        <v>12</v>
      </c>
      <c r="L6095" s="4" t="s">
        <v>12</v>
      </c>
      <c r="M6095" s="4" t="s">
        <v>13</v>
      </c>
      <c r="N6095" s="4" t="s">
        <v>13</v>
      </c>
      <c r="O6095" s="4" t="s">
        <v>12</v>
      </c>
      <c r="P6095" s="4" t="s">
        <v>12</v>
      </c>
      <c r="Q6095" s="4" t="s">
        <v>12</v>
      </c>
      <c r="R6095" s="4" t="s">
        <v>12</v>
      </c>
      <c r="S6095" s="4" t="s">
        <v>7</v>
      </c>
    </row>
    <row r="6096" spans="1:8">
      <c r="A6096" t="n">
        <v>56583</v>
      </c>
      <c r="B6096" s="26" t="n">
        <v>39</v>
      </c>
      <c r="C6096" s="7" t="n">
        <v>12</v>
      </c>
      <c r="D6096" s="7" t="n">
        <v>65533</v>
      </c>
      <c r="E6096" s="7" t="n">
        <v>203</v>
      </c>
      <c r="F6096" s="7" t="n">
        <v>0</v>
      </c>
      <c r="G6096" s="7" t="n">
        <v>1661</v>
      </c>
      <c r="H6096" s="7" t="n">
        <v>3</v>
      </c>
      <c r="I6096" s="7" t="s">
        <v>183</v>
      </c>
      <c r="J6096" s="7" t="n">
        <v>0</v>
      </c>
      <c r="K6096" s="7" t="n">
        <v>-3</v>
      </c>
      <c r="L6096" s="7" t="n">
        <v>0</v>
      </c>
      <c r="M6096" s="7" t="n">
        <v>0</v>
      </c>
      <c r="N6096" s="7" t="n">
        <v>0</v>
      </c>
      <c r="O6096" s="7" t="n">
        <v>0</v>
      </c>
      <c r="P6096" s="7" t="n">
        <v>5</v>
      </c>
      <c r="Q6096" s="7" t="n">
        <v>3</v>
      </c>
      <c r="R6096" s="7" t="n">
        <v>5</v>
      </c>
      <c r="S6096" s="7" t="n">
        <v>104</v>
      </c>
    </row>
    <row r="6097" spans="1:19">
      <c r="A6097" t="s">
        <v>4</v>
      </c>
      <c r="B6097" s="4" t="s">
        <v>5</v>
      </c>
      <c r="C6097" s="4" t="s">
        <v>7</v>
      </c>
      <c r="D6097" s="4" t="s">
        <v>11</v>
      </c>
      <c r="E6097" s="4" t="s">
        <v>11</v>
      </c>
      <c r="F6097" s="4" t="s">
        <v>11</v>
      </c>
      <c r="G6097" s="4" t="s">
        <v>11</v>
      </c>
      <c r="H6097" s="4" t="s">
        <v>11</v>
      </c>
      <c r="I6097" s="4" t="s">
        <v>8</v>
      </c>
      <c r="J6097" s="4" t="s">
        <v>12</v>
      </c>
      <c r="K6097" s="4" t="s">
        <v>12</v>
      </c>
      <c r="L6097" s="4" t="s">
        <v>12</v>
      </c>
      <c r="M6097" s="4" t="s">
        <v>13</v>
      </c>
      <c r="N6097" s="4" t="s">
        <v>13</v>
      </c>
      <c r="O6097" s="4" t="s">
        <v>12</v>
      </c>
      <c r="P6097" s="4" t="s">
        <v>12</v>
      </c>
      <c r="Q6097" s="4" t="s">
        <v>12</v>
      </c>
      <c r="R6097" s="4" t="s">
        <v>12</v>
      </c>
      <c r="S6097" s="4" t="s">
        <v>7</v>
      </c>
    </row>
    <row r="6098" spans="1:19">
      <c r="A6098" t="n">
        <v>56644</v>
      </c>
      <c r="B6098" s="26" t="n">
        <v>39</v>
      </c>
      <c r="C6098" s="7" t="n">
        <v>12</v>
      </c>
      <c r="D6098" s="7" t="n">
        <v>65533</v>
      </c>
      <c r="E6098" s="7" t="n">
        <v>203</v>
      </c>
      <c r="F6098" s="7" t="n">
        <v>0</v>
      </c>
      <c r="G6098" s="7" t="n">
        <v>1662</v>
      </c>
      <c r="H6098" s="7" t="n">
        <v>3</v>
      </c>
      <c r="I6098" s="7" t="s">
        <v>183</v>
      </c>
      <c r="J6098" s="7" t="n">
        <v>0</v>
      </c>
      <c r="K6098" s="7" t="n">
        <v>-3</v>
      </c>
      <c r="L6098" s="7" t="n">
        <v>0</v>
      </c>
      <c r="M6098" s="7" t="n">
        <v>0</v>
      </c>
      <c r="N6098" s="7" t="n">
        <v>0</v>
      </c>
      <c r="O6098" s="7" t="n">
        <v>0</v>
      </c>
      <c r="P6098" s="7" t="n">
        <v>5</v>
      </c>
      <c r="Q6098" s="7" t="n">
        <v>3</v>
      </c>
      <c r="R6098" s="7" t="n">
        <v>5</v>
      </c>
      <c r="S6098" s="7" t="n">
        <v>105</v>
      </c>
    </row>
    <row r="6099" spans="1:19">
      <c r="A6099" t="s">
        <v>4</v>
      </c>
      <c r="B6099" s="4" t="s">
        <v>5</v>
      </c>
      <c r="C6099" s="4" t="s">
        <v>7</v>
      </c>
      <c r="D6099" s="4" t="s">
        <v>11</v>
      </c>
      <c r="E6099" s="4" t="s">
        <v>11</v>
      </c>
      <c r="F6099" s="4" t="s">
        <v>11</v>
      </c>
      <c r="G6099" s="4" t="s">
        <v>11</v>
      </c>
      <c r="H6099" s="4" t="s">
        <v>11</v>
      </c>
      <c r="I6099" s="4" t="s">
        <v>8</v>
      </c>
      <c r="J6099" s="4" t="s">
        <v>12</v>
      </c>
      <c r="K6099" s="4" t="s">
        <v>12</v>
      </c>
      <c r="L6099" s="4" t="s">
        <v>12</v>
      </c>
      <c r="M6099" s="4" t="s">
        <v>13</v>
      </c>
      <c r="N6099" s="4" t="s">
        <v>13</v>
      </c>
      <c r="O6099" s="4" t="s">
        <v>12</v>
      </c>
      <c r="P6099" s="4" t="s">
        <v>12</v>
      </c>
      <c r="Q6099" s="4" t="s">
        <v>12</v>
      </c>
      <c r="R6099" s="4" t="s">
        <v>12</v>
      </c>
      <c r="S6099" s="4" t="s">
        <v>7</v>
      </c>
    </row>
    <row r="6100" spans="1:19">
      <c r="A6100" t="n">
        <v>56705</v>
      </c>
      <c r="B6100" s="26" t="n">
        <v>39</v>
      </c>
      <c r="C6100" s="7" t="n">
        <v>12</v>
      </c>
      <c r="D6100" s="7" t="n">
        <v>65533</v>
      </c>
      <c r="E6100" s="7" t="n">
        <v>203</v>
      </c>
      <c r="F6100" s="7" t="n">
        <v>0</v>
      </c>
      <c r="G6100" s="7" t="n">
        <v>1663</v>
      </c>
      <c r="H6100" s="7" t="n">
        <v>3</v>
      </c>
      <c r="I6100" s="7" t="s">
        <v>183</v>
      </c>
      <c r="J6100" s="7" t="n">
        <v>0</v>
      </c>
      <c r="K6100" s="7" t="n">
        <v>-3</v>
      </c>
      <c r="L6100" s="7" t="n">
        <v>0</v>
      </c>
      <c r="M6100" s="7" t="n">
        <v>0</v>
      </c>
      <c r="N6100" s="7" t="n">
        <v>0</v>
      </c>
      <c r="O6100" s="7" t="n">
        <v>0</v>
      </c>
      <c r="P6100" s="7" t="n">
        <v>5</v>
      </c>
      <c r="Q6100" s="7" t="n">
        <v>3</v>
      </c>
      <c r="R6100" s="7" t="n">
        <v>5</v>
      </c>
      <c r="S6100" s="7" t="n">
        <v>106</v>
      </c>
    </row>
    <row r="6101" spans="1:19">
      <c r="A6101" t="s">
        <v>4</v>
      </c>
      <c r="B6101" s="4" t="s">
        <v>5</v>
      </c>
      <c r="C6101" s="4" t="s">
        <v>7</v>
      </c>
      <c r="D6101" s="4" t="s">
        <v>11</v>
      </c>
      <c r="E6101" s="4" t="s">
        <v>11</v>
      </c>
      <c r="F6101" s="4" t="s">
        <v>11</v>
      </c>
      <c r="G6101" s="4" t="s">
        <v>11</v>
      </c>
      <c r="H6101" s="4" t="s">
        <v>11</v>
      </c>
      <c r="I6101" s="4" t="s">
        <v>8</v>
      </c>
      <c r="J6101" s="4" t="s">
        <v>12</v>
      </c>
      <c r="K6101" s="4" t="s">
        <v>12</v>
      </c>
      <c r="L6101" s="4" t="s">
        <v>12</v>
      </c>
      <c r="M6101" s="4" t="s">
        <v>13</v>
      </c>
      <c r="N6101" s="4" t="s">
        <v>13</v>
      </c>
      <c r="O6101" s="4" t="s">
        <v>12</v>
      </c>
      <c r="P6101" s="4" t="s">
        <v>12</v>
      </c>
      <c r="Q6101" s="4" t="s">
        <v>12</v>
      </c>
      <c r="R6101" s="4" t="s">
        <v>12</v>
      </c>
      <c r="S6101" s="4" t="s">
        <v>7</v>
      </c>
    </row>
    <row r="6102" spans="1:19">
      <c r="A6102" t="n">
        <v>56766</v>
      </c>
      <c r="B6102" s="26" t="n">
        <v>39</v>
      </c>
      <c r="C6102" s="7" t="n">
        <v>12</v>
      </c>
      <c r="D6102" s="7" t="n">
        <v>65533</v>
      </c>
      <c r="E6102" s="7" t="n">
        <v>203</v>
      </c>
      <c r="F6102" s="7" t="n">
        <v>0</v>
      </c>
      <c r="G6102" s="7" t="n">
        <v>1664</v>
      </c>
      <c r="H6102" s="7" t="n">
        <v>3</v>
      </c>
      <c r="I6102" s="7" t="s">
        <v>183</v>
      </c>
      <c r="J6102" s="7" t="n">
        <v>0</v>
      </c>
      <c r="K6102" s="7" t="n">
        <v>-3</v>
      </c>
      <c r="L6102" s="7" t="n">
        <v>0</v>
      </c>
      <c r="M6102" s="7" t="n">
        <v>0</v>
      </c>
      <c r="N6102" s="7" t="n">
        <v>0</v>
      </c>
      <c r="O6102" s="7" t="n">
        <v>0</v>
      </c>
      <c r="P6102" s="7" t="n">
        <v>5</v>
      </c>
      <c r="Q6102" s="7" t="n">
        <v>3</v>
      </c>
      <c r="R6102" s="7" t="n">
        <v>5</v>
      </c>
      <c r="S6102" s="7" t="n">
        <v>107</v>
      </c>
    </row>
    <row r="6103" spans="1:19">
      <c r="A6103" t="s">
        <v>4</v>
      </c>
      <c r="B6103" s="4" t="s">
        <v>5</v>
      </c>
      <c r="C6103" s="4" t="s">
        <v>11</v>
      </c>
      <c r="D6103" s="4" t="s">
        <v>7</v>
      </c>
      <c r="E6103" s="4" t="s">
        <v>8</v>
      </c>
      <c r="F6103" s="4" t="s">
        <v>12</v>
      </c>
      <c r="G6103" s="4" t="s">
        <v>12</v>
      </c>
      <c r="H6103" s="4" t="s">
        <v>12</v>
      </c>
    </row>
    <row r="6104" spans="1:19">
      <c r="A6104" t="n">
        <v>56827</v>
      </c>
      <c r="B6104" s="29" t="n">
        <v>48</v>
      </c>
      <c r="C6104" s="7" t="n">
        <v>1660</v>
      </c>
      <c r="D6104" s="7" t="n">
        <v>0</v>
      </c>
      <c r="E6104" s="7" t="s">
        <v>332</v>
      </c>
      <c r="F6104" s="7" t="n">
        <v>1.10000002384186</v>
      </c>
      <c r="G6104" s="7" t="n">
        <v>0.400000005960464</v>
      </c>
      <c r="H6104" s="7" t="n">
        <v>0</v>
      </c>
    </row>
    <row r="6105" spans="1:19">
      <c r="A6105" t="s">
        <v>4</v>
      </c>
      <c r="B6105" s="4" t="s">
        <v>5</v>
      </c>
      <c r="C6105" s="4" t="s">
        <v>11</v>
      </c>
      <c r="D6105" s="4" t="s">
        <v>7</v>
      </c>
      <c r="E6105" s="4" t="s">
        <v>8</v>
      </c>
      <c r="F6105" s="4" t="s">
        <v>12</v>
      </c>
      <c r="G6105" s="4" t="s">
        <v>12</v>
      </c>
      <c r="H6105" s="4" t="s">
        <v>12</v>
      </c>
    </row>
    <row r="6106" spans="1:19">
      <c r="A6106" t="n">
        <v>56854</v>
      </c>
      <c r="B6106" s="29" t="n">
        <v>48</v>
      </c>
      <c r="C6106" s="7" t="n">
        <v>1661</v>
      </c>
      <c r="D6106" s="7" t="n">
        <v>0</v>
      </c>
      <c r="E6106" s="7" t="s">
        <v>332</v>
      </c>
      <c r="F6106" s="7" t="n">
        <v>2.09999990463257</v>
      </c>
      <c r="G6106" s="7" t="n">
        <v>0.5</v>
      </c>
      <c r="H6106" s="7" t="n">
        <v>0</v>
      </c>
    </row>
    <row r="6107" spans="1:19">
      <c r="A6107" t="s">
        <v>4</v>
      </c>
      <c r="B6107" s="4" t="s">
        <v>5</v>
      </c>
      <c r="C6107" s="4" t="s">
        <v>11</v>
      </c>
      <c r="D6107" s="4" t="s">
        <v>7</v>
      </c>
      <c r="E6107" s="4" t="s">
        <v>8</v>
      </c>
      <c r="F6107" s="4" t="s">
        <v>12</v>
      </c>
      <c r="G6107" s="4" t="s">
        <v>12</v>
      </c>
      <c r="H6107" s="4" t="s">
        <v>12</v>
      </c>
    </row>
    <row r="6108" spans="1:19">
      <c r="A6108" t="n">
        <v>56881</v>
      </c>
      <c r="B6108" s="29" t="n">
        <v>48</v>
      </c>
      <c r="C6108" s="7" t="n">
        <v>1662</v>
      </c>
      <c r="D6108" s="7" t="n">
        <v>0</v>
      </c>
      <c r="E6108" s="7" t="s">
        <v>332</v>
      </c>
      <c r="F6108" s="7" t="n">
        <v>3.09999990463257</v>
      </c>
      <c r="G6108" s="7" t="n">
        <v>0.600000023841858</v>
      </c>
      <c r="H6108" s="7" t="n">
        <v>0</v>
      </c>
    </row>
    <row r="6109" spans="1:19">
      <c r="A6109" t="s">
        <v>4</v>
      </c>
      <c r="B6109" s="4" t="s">
        <v>5</v>
      </c>
      <c r="C6109" s="4" t="s">
        <v>11</v>
      </c>
      <c r="D6109" s="4" t="s">
        <v>7</v>
      </c>
      <c r="E6109" s="4" t="s">
        <v>8</v>
      </c>
      <c r="F6109" s="4" t="s">
        <v>12</v>
      </c>
      <c r="G6109" s="4" t="s">
        <v>12</v>
      </c>
      <c r="H6109" s="4" t="s">
        <v>12</v>
      </c>
    </row>
    <row r="6110" spans="1:19">
      <c r="A6110" t="n">
        <v>56908</v>
      </c>
      <c r="B6110" s="29" t="n">
        <v>48</v>
      </c>
      <c r="C6110" s="7" t="n">
        <v>1663</v>
      </c>
      <c r="D6110" s="7" t="n">
        <v>0</v>
      </c>
      <c r="E6110" s="7" t="s">
        <v>332</v>
      </c>
      <c r="F6110" s="7" t="n">
        <v>4.09999990463257</v>
      </c>
      <c r="G6110" s="7" t="n">
        <v>0.800000011920929</v>
      </c>
      <c r="H6110" s="7" t="n">
        <v>0</v>
      </c>
    </row>
    <row r="6111" spans="1:19">
      <c r="A6111" t="s">
        <v>4</v>
      </c>
      <c r="B6111" s="4" t="s">
        <v>5</v>
      </c>
      <c r="C6111" s="4" t="s">
        <v>11</v>
      </c>
      <c r="D6111" s="4" t="s">
        <v>7</v>
      </c>
      <c r="E6111" s="4" t="s">
        <v>8</v>
      </c>
      <c r="F6111" s="4" t="s">
        <v>12</v>
      </c>
      <c r="G6111" s="4" t="s">
        <v>12</v>
      </c>
      <c r="H6111" s="4" t="s">
        <v>12</v>
      </c>
    </row>
    <row r="6112" spans="1:19">
      <c r="A6112" t="n">
        <v>56935</v>
      </c>
      <c r="B6112" s="29" t="n">
        <v>48</v>
      </c>
      <c r="C6112" s="7" t="n">
        <v>1664</v>
      </c>
      <c r="D6112" s="7" t="n">
        <v>0</v>
      </c>
      <c r="E6112" s="7" t="s">
        <v>332</v>
      </c>
      <c r="F6112" s="7" t="n">
        <v>5.09999990463257</v>
      </c>
      <c r="G6112" s="7" t="n">
        <v>1</v>
      </c>
      <c r="H6112" s="7" t="n">
        <v>0</v>
      </c>
    </row>
    <row r="6113" spans="1:19">
      <c r="A6113" t="s">
        <v>4</v>
      </c>
      <c r="B6113" s="4" t="s">
        <v>5</v>
      </c>
      <c r="C6113" s="4" t="s">
        <v>7</v>
      </c>
      <c r="D6113" s="4" t="s">
        <v>7</v>
      </c>
      <c r="E6113" s="4" t="s">
        <v>7</v>
      </c>
      <c r="F6113" s="4" t="s">
        <v>7</v>
      </c>
    </row>
    <row r="6114" spans="1:19">
      <c r="A6114" t="n">
        <v>56962</v>
      </c>
      <c r="B6114" s="16" t="n">
        <v>14</v>
      </c>
      <c r="C6114" s="7" t="n">
        <v>0</v>
      </c>
      <c r="D6114" s="7" t="n">
        <v>0</v>
      </c>
      <c r="E6114" s="7" t="n">
        <v>32</v>
      </c>
      <c r="F6114" s="7" t="n">
        <v>0</v>
      </c>
    </row>
    <row r="6115" spans="1:19">
      <c r="A6115" t="s">
        <v>4</v>
      </c>
      <c r="B6115" s="4" t="s">
        <v>5</v>
      </c>
      <c r="C6115" s="4" t="s">
        <v>7</v>
      </c>
    </row>
    <row r="6116" spans="1:19">
      <c r="A6116" t="n">
        <v>56967</v>
      </c>
      <c r="B6116" s="39" t="n">
        <v>116</v>
      </c>
      <c r="C6116" s="7" t="n">
        <v>0</v>
      </c>
    </row>
    <row r="6117" spans="1:19">
      <c r="A6117" t="s">
        <v>4</v>
      </c>
      <c r="B6117" s="4" t="s">
        <v>5</v>
      </c>
      <c r="C6117" s="4" t="s">
        <v>7</v>
      </c>
      <c r="D6117" s="4" t="s">
        <v>11</v>
      </c>
    </row>
    <row r="6118" spans="1:19">
      <c r="A6118" t="n">
        <v>56969</v>
      </c>
      <c r="B6118" s="39" t="n">
        <v>116</v>
      </c>
      <c r="C6118" s="7" t="n">
        <v>2</v>
      </c>
      <c r="D6118" s="7" t="n">
        <v>1</v>
      </c>
    </row>
    <row r="6119" spans="1:19">
      <c r="A6119" t="s">
        <v>4</v>
      </c>
      <c r="B6119" s="4" t="s">
        <v>5</v>
      </c>
      <c r="C6119" s="4" t="s">
        <v>7</v>
      </c>
      <c r="D6119" s="4" t="s">
        <v>13</v>
      </c>
    </row>
    <row r="6120" spans="1:19">
      <c r="A6120" t="n">
        <v>56973</v>
      </c>
      <c r="B6120" s="39" t="n">
        <v>116</v>
      </c>
      <c r="C6120" s="7" t="n">
        <v>5</v>
      </c>
      <c r="D6120" s="7" t="n">
        <v>1116471296</v>
      </c>
    </row>
    <row r="6121" spans="1:19">
      <c r="A6121" t="s">
        <v>4</v>
      </c>
      <c r="B6121" s="4" t="s">
        <v>5</v>
      </c>
      <c r="C6121" s="4" t="s">
        <v>7</v>
      </c>
      <c r="D6121" s="4" t="s">
        <v>11</v>
      </c>
    </row>
    <row r="6122" spans="1:19">
      <c r="A6122" t="n">
        <v>56979</v>
      </c>
      <c r="B6122" s="39" t="n">
        <v>116</v>
      </c>
      <c r="C6122" s="7" t="n">
        <v>6</v>
      </c>
      <c r="D6122" s="7" t="n">
        <v>1</v>
      </c>
    </row>
    <row r="6123" spans="1:19">
      <c r="A6123" t="s">
        <v>4</v>
      </c>
      <c r="B6123" s="4" t="s">
        <v>5</v>
      </c>
      <c r="C6123" s="4" t="s">
        <v>7</v>
      </c>
      <c r="D6123" s="4" t="s">
        <v>11</v>
      </c>
      <c r="E6123" s="4" t="s">
        <v>11</v>
      </c>
      <c r="F6123" s="4" t="s">
        <v>11</v>
      </c>
      <c r="G6123" s="4" t="s">
        <v>11</v>
      </c>
      <c r="H6123" s="4" t="s">
        <v>11</v>
      </c>
      <c r="I6123" s="4" t="s">
        <v>8</v>
      </c>
      <c r="J6123" s="4" t="s">
        <v>12</v>
      </c>
      <c r="K6123" s="4" t="s">
        <v>12</v>
      </c>
      <c r="L6123" s="4" t="s">
        <v>12</v>
      </c>
      <c r="M6123" s="4" t="s">
        <v>13</v>
      </c>
      <c r="N6123" s="4" t="s">
        <v>13</v>
      </c>
      <c r="O6123" s="4" t="s">
        <v>12</v>
      </c>
      <c r="P6123" s="4" t="s">
        <v>12</v>
      </c>
      <c r="Q6123" s="4" t="s">
        <v>12</v>
      </c>
      <c r="R6123" s="4" t="s">
        <v>12</v>
      </c>
      <c r="S6123" s="4" t="s">
        <v>7</v>
      </c>
    </row>
    <row r="6124" spans="1:19">
      <c r="A6124" t="n">
        <v>56983</v>
      </c>
      <c r="B6124" s="26" t="n">
        <v>39</v>
      </c>
      <c r="C6124" s="7" t="n">
        <v>12</v>
      </c>
      <c r="D6124" s="7" t="n">
        <v>65533</v>
      </c>
      <c r="E6124" s="7" t="n">
        <v>205</v>
      </c>
      <c r="F6124" s="7" t="n">
        <v>0</v>
      </c>
      <c r="G6124" s="7" t="n">
        <v>65533</v>
      </c>
      <c r="H6124" s="7" t="n">
        <v>3</v>
      </c>
      <c r="I6124" s="7" t="s">
        <v>14</v>
      </c>
      <c r="J6124" s="7" t="n">
        <v>0</v>
      </c>
      <c r="K6124" s="7" t="n">
        <v>0.200000002980232</v>
      </c>
      <c r="L6124" s="7" t="n">
        <v>100</v>
      </c>
      <c r="M6124" s="7" t="n">
        <v>0</v>
      </c>
      <c r="N6124" s="7" t="n">
        <v>0</v>
      </c>
      <c r="O6124" s="7" t="n">
        <v>0</v>
      </c>
      <c r="P6124" s="7" t="n">
        <v>0.300000011920929</v>
      </c>
      <c r="Q6124" s="7" t="n">
        <v>0.300000011920929</v>
      </c>
      <c r="R6124" s="7" t="n">
        <v>0.300000011920929</v>
      </c>
      <c r="S6124" s="7" t="n">
        <v>108</v>
      </c>
    </row>
    <row r="6125" spans="1:19">
      <c r="A6125" t="s">
        <v>4</v>
      </c>
      <c r="B6125" s="4" t="s">
        <v>5</v>
      </c>
      <c r="C6125" s="4" t="s">
        <v>7</v>
      </c>
      <c r="D6125" s="4" t="s">
        <v>11</v>
      </c>
      <c r="E6125" s="4" t="s">
        <v>7</v>
      </c>
      <c r="F6125" s="4" t="s">
        <v>13</v>
      </c>
      <c r="G6125" s="4" t="s">
        <v>13</v>
      </c>
      <c r="H6125" s="4" t="s">
        <v>13</v>
      </c>
      <c r="I6125" s="4" t="s">
        <v>13</v>
      </c>
    </row>
    <row r="6126" spans="1:19">
      <c r="A6126" t="n">
        <v>57033</v>
      </c>
      <c r="B6126" s="26" t="n">
        <v>39</v>
      </c>
      <c r="C6126" s="7" t="n">
        <v>19</v>
      </c>
      <c r="D6126" s="7" t="n">
        <v>65533</v>
      </c>
      <c r="E6126" s="7" t="n">
        <v>108</v>
      </c>
      <c r="F6126" s="7" t="n">
        <v>1065353216</v>
      </c>
      <c r="G6126" s="7" t="n">
        <v>1065353216</v>
      </c>
      <c r="H6126" s="7" t="n">
        <v>1065353216</v>
      </c>
      <c r="I6126" s="7" t="n">
        <v>1045220557</v>
      </c>
    </row>
    <row r="6127" spans="1:19">
      <c r="A6127" t="s">
        <v>4</v>
      </c>
      <c r="B6127" s="4" t="s">
        <v>5</v>
      </c>
      <c r="C6127" s="4" t="s">
        <v>7</v>
      </c>
      <c r="D6127" s="4" t="s">
        <v>11</v>
      </c>
      <c r="E6127" s="4" t="s">
        <v>11</v>
      </c>
      <c r="F6127" s="4" t="s">
        <v>11</v>
      </c>
      <c r="G6127" s="4" t="s">
        <v>11</v>
      </c>
      <c r="H6127" s="4" t="s">
        <v>11</v>
      </c>
      <c r="I6127" s="4" t="s">
        <v>8</v>
      </c>
      <c r="J6127" s="4" t="s">
        <v>12</v>
      </c>
      <c r="K6127" s="4" t="s">
        <v>12</v>
      </c>
      <c r="L6127" s="4" t="s">
        <v>12</v>
      </c>
      <c r="M6127" s="4" t="s">
        <v>13</v>
      </c>
      <c r="N6127" s="4" t="s">
        <v>13</v>
      </c>
      <c r="O6127" s="4" t="s">
        <v>12</v>
      </c>
      <c r="P6127" s="4" t="s">
        <v>12</v>
      </c>
      <c r="Q6127" s="4" t="s">
        <v>12</v>
      </c>
      <c r="R6127" s="4" t="s">
        <v>12</v>
      </c>
      <c r="S6127" s="4" t="s">
        <v>7</v>
      </c>
    </row>
    <row r="6128" spans="1:19">
      <c r="A6128" t="n">
        <v>57054</v>
      </c>
      <c r="B6128" s="26" t="n">
        <v>39</v>
      </c>
      <c r="C6128" s="7" t="n">
        <v>12</v>
      </c>
      <c r="D6128" s="7" t="n">
        <v>65533</v>
      </c>
      <c r="E6128" s="7" t="n">
        <v>205</v>
      </c>
      <c r="F6128" s="7" t="n">
        <v>0</v>
      </c>
      <c r="G6128" s="7" t="n">
        <v>65533</v>
      </c>
      <c r="H6128" s="7" t="n">
        <v>3</v>
      </c>
      <c r="I6128" s="7" t="s">
        <v>14</v>
      </c>
      <c r="J6128" s="7" t="n">
        <v>0</v>
      </c>
      <c r="K6128" s="7" t="n">
        <v>1.20000004768372</v>
      </c>
      <c r="L6128" s="7" t="n">
        <v>100</v>
      </c>
      <c r="M6128" s="7" t="n">
        <v>0</v>
      </c>
      <c r="N6128" s="7" t="n">
        <v>0</v>
      </c>
      <c r="O6128" s="7" t="n">
        <v>0</v>
      </c>
      <c r="P6128" s="7" t="n">
        <v>0.300000011920929</v>
      </c>
      <c r="Q6128" s="7" t="n">
        <v>0.300000011920929</v>
      </c>
      <c r="R6128" s="7" t="n">
        <v>0.300000011920929</v>
      </c>
      <c r="S6128" s="7" t="n">
        <v>108</v>
      </c>
    </row>
    <row r="6129" spans="1:19">
      <c r="A6129" t="s">
        <v>4</v>
      </c>
      <c r="B6129" s="4" t="s">
        <v>5</v>
      </c>
      <c r="C6129" s="4" t="s">
        <v>7</v>
      </c>
      <c r="D6129" s="4" t="s">
        <v>11</v>
      </c>
      <c r="E6129" s="4" t="s">
        <v>7</v>
      </c>
      <c r="F6129" s="4" t="s">
        <v>13</v>
      </c>
      <c r="G6129" s="4" t="s">
        <v>13</v>
      </c>
      <c r="H6129" s="4" t="s">
        <v>13</v>
      </c>
      <c r="I6129" s="4" t="s">
        <v>13</v>
      </c>
    </row>
    <row r="6130" spans="1:19">
      <c r="A6130" t="n">
        <v>57104</v>
      </c>
      <c r="B6130" s="26" t="n">
        <v>39</v>
      </c>
      <c r="C6130" s="7" t="n">
        <v>19</v>
      </c>
      <c r="D6130" s="7" t="n">
        <v>65533</v>
      </c>
      <c r="E6130" s="7" t="n">
        <v>108</v>
      </c>
      <c r="F6130" s="7" t="n">
        <v>1065353216</v>
      </c>
      <c r="G6130" s="7" t="n">
        <v>1065353216</v>
      </c>
      <c r="H6130" s="7" t="n">
        <v>1065353216</v>
      </c>
      <c r="I6130" s="7" t="n">
        <v>1045220557</v>
      </c>
    </row>
    <row r="6131" spans="1:19">
      <c r="A6131" t="s">
        <v>4</v>
      </c>
      <c r="B6131" s="4" t="s">
        <v>5</v>
      </c>
      <c r="C6131" s="4" t="s">
        <v>7</v>
      </c>
      <c r="D6131" s="4" t="s">
        <v>11</v>
      </c>
      <c r="E6131" s="4" t="s">
        <v>11</v>
      </c>
      <c r="F6131" s="4" t="s">
        <v>11</v>
      </c>
      <c r="G6131" s="4" t="s">
        <v>11</v>
      </c>
      <c r="H6131" s="4" t="s">
        <v>11</v>
      </c>
      <c r="I6131" s="4" t="s">
        <v>8</v>
      </c>
      <c r="J6131" s="4" t="s">
        <v>12</v>
      </c>
      <c r="K6131" s="4" t="s">
        <v>12</v>
      </c>
      <c r="L6131" s="4" t="s">
        <v>12</v>
      </c>
      <c r="M6131" s="4" t="s">
        <v>13</v>
      </c>
      <c r="N6131" s="4" t="s">
        <v>13</v>
      </c>
      <c r="O6131" s="4" t="s">
        <v>12</v>
      </c>
      <c r="P6131" s="4" t="s">
        <v>12</v>
      </c>
      <c r="Q6131" s="4" t="s">
        <v>12</v>
      </c>
      <c r="R6131" s="4" t="s">
        <v>12</v>
      </c>
      <c r="S6131" s="4" t="s">
        <v>7</v>
      </c>
    </row>
    <row r="6132" spans="1:19">
      <c r="A6132" t="n">
        <v>57125</v>
      </c>
      <c r="B6132" s="26" t="n">
        <v>39</v>
      </c>
      <c r="C6132" s="7" t="n">
        <v>12</v>
      </c>
      <c r="D6132" s="7" t="n">
        <v>65533</v>
      </c>
      <c r="E6132" s="7" t="n">
        <v>206</v>
      </c>
      <c r="F6132" s="7" t="n">
        <v>0</v>
      </c>
      <c r="G6132" s="7" t="n">
        <v>1660</v>
      </c>
      <c r="H6132" s="7" t="n">
        <v>1</v>
      </c>
      <c r="I6132" s="7" t="s">
        <v>14</v>
      </c>
      <c r="J6132" s="7" t="n">
        <v>0</v>
      </c>
      <c r="K6132" s="7" t="n">
        <v>3</v>
      </c>
      <c r="L6132" s="7" t="n">
        <v>0</v>
      </c>
      <c r="M6132" s="7" t="n">
        <v>1127481344</v>
      </c>
      <c r="N6132" s="7" t="n">
        <v>0</v>
      </c>
      <c r="O6132" s="7" t="n">
        <v>0</v>
      </c>
      <c r="P6132" s="7" t="n">
        <v>0.100000001490116</v>
      </c>
      <c r="Q6132" s="7" t="n">
        <v>0.100000001490116</v>
      </c>
      <c r="R6132" s="7" t="n">
        <v>0.100000001490116</v>
      </c>
      <c r="S6132" s="7" t="n">
        <v>255</v>
      </c>
    </row>
    <row r="6133" spans="1:19">
      <c r="A6133" t="s">
        <v>4</v>
      </c>
      <c r="B6133" s="4" t="s">
        <v>5</v>
      </c>
      <c r="C6133" s="4" t="s">
        <v>7</v>
      </c>
      <c r="D6133" s="4" t="s">
        <v>11</v>
      </c>
      <c r="E6133" s="4" t="s">
        <v>11</v>
      </c>
      <c r="F6133" s="4" t="s">
        <v>11</v>
      </c>
      <c r="G6133" s="4" t="s">
        <v>11</v>
      </c>
      <c r="H6133" s="4" t="s">
        <v>11</v>
      </c>
      <c r="I6133" s="4" t="s">
        <v>8</v>
      </c>
      <c r="J6133" s="4" t="s">
        <v>12</v>
      </c>
      <c r="K6133" s="4" t="s">
        <v>12</v>
      </c>
      <c r="L6133" s="4" t="s">
        <v>12</v>
      </c>
      <c r="M6133" s="4" t="s">
        <v>13</v>
      </c>
      <c r="N6133" s="4" t="s">
        <v>13</v>
      </c>
      <c r="O6133" s="4" t="s">
        <v>12</v>
      </c>
      <c r="P6133" s="4" t="s">
        <v>12</v>
      </c>
      <c r="Q6133" s="4" t="s">
        <v>12</v>
      </c>
      <c r="R6133" s="4" t="s">
        <v>12</v>
      </c>
      <c r="S6133" s="4" t="s">
        <v>7</v>
      </c>
    </row>
    <row r="6134" spans="1:19">
      <c r="A6134" t="n">
        <v>57175</v>
      </c>
      <c r="B6134" s="26" t="n">
        <v>39</v>
      </c>
      <c r="C6134" s="7" t="n">
        <v>12</v>
      </c>
      <c r="D6134" s="7" t="n">
        <v>65533</v>
      </c>
      <c r="E6134" s="7" t="n">
        <v>206</v>
      </c>
      <c r="F6134" s="7" t="n">
        <v>0</v>
      </c>
      <c r="G6134" s="7" t="n">
        <v>1662</v>
      </c>
      <c r="H6134" s="7" t="n">
        <v>1</v>
      </c>
      <c r="I6134" s="7" t="s">
        <v>14</v>
      </c>
      <c r="J6134" s="7" t="n">
        <v>0</v>
      </c>
      <c r="K6134" s="7" t="n">
        <v>3</v>
      </c>
      <c r="L6134" s="7" t="n">
        <v>0</v>
      </c>
      <c r="M6134" s="7" t="n">
        <v>1127481344</v>
      </c>
      <c r="N6134" s="7" t="n">
        <v>0</v>
      </c>
      <c r="O6134" s="7" t="n">
        <v>0</v>
      </c>
      <c r="P6134" s="7" t="n">
        <v>0.100000001490116</v>
      </c>
      <c r="Q6134" s="7" t="n">
        <v>0.100000001490116</v>
      </c>
      <c r="R6134" s="7" t="n">
        <v>0.100000001490116</v>
      </c>
      <c r="S6134" s="7" t="n">
        <v>255</v>
      </c>
    </row>
    <row r="6135" spans="1:19">
      <c r="A6135" t="s">
        <v>4</v>
      </c>
      <c r="B6135" s="4" t="s">
        <v>5</v>
      </c>
      <c r="C6135" s="4" t="s">
        <v>7</v>
      </c>
      <c r="D6135" s="4" t="s">
        <v>11</v>
      </c>
      <c r="E6135" s="4" t="s">
        <v>11</v>
      </c>
      <c r="F6135" s="4" t="s">
        <v>11</v>
      </c>
      <c r="G6135" s="4" t="s">
        <v>11</v>
      </c>
      <c r="H6135" s="4" t="s">
        <v>11</v>
      </c>
      <c r="I6135" s="4" t="s">
        <v>8</v>
      </c>
      <c r="J6135" s="4" t="s">
        <v>12</v>
      </c>
      <c r="K6135" s="4" t="s">
        <v>12</v>
      </c>
      <c r="L6135" s="4" t="s">
        <v>12</v>
      </c>
      <c r="M6135" s="4" t="s">
        <v>13</v>
      </c>
      <c r="N6135" s="4" t="s">
        <v>13</v>
      </c>
      <c r="O6135" s="4" t="s">
        <v>12</v>
      </c>
      <c r="P6135" s="4" t="s">
        <v>12</v>
      </c>
      <c r="Q6135" s="4" t="s">
        <v>12</v>
      </c>
      <c r="R6135" s="4" t="s">
        <v>12</v>
      </c>
      <c r="S6135" s="4" t="s">
        <v>7</v>
      </c>
    </row>
    <row r="6136" spans="1:19">
      <c r="A6136" t="n">
        <v>57225</v>
      </c>
      <c r="B6136" s="26" t="n">
        <v>39</v>
      </c>
      <c r="C6136" s="7" t="n">
        <v>12</v>
      </c>
      <c r="D6136" s="7" t="n">
        <v>65533</v>
      </c>
      <c r="E6136" s="7" t="n">
        <v>206</v>
      </c>
      <c r="F6136" s="7" t="n">
        <v>0</v>
      </c>
      <c r="G6136" s="7" t="n">
        <v>1664</v>
      </c>
      <c r="H6136" s="7" t="n">
        <v>1</v>
      </c>
      <c r="I6136" s="7" t="s">
        <v>14</v>
      </c>
      <c r="J6136" s="7" t="n">
        <v>0</v>
      </c>
      <c r="K6136" s="7" t="n">
        <v>3</v>
      </c>
      <c r="L6136" s="7" t="n">
        <v>0</v>
      </c>
      <c r="M6136" s="7" t="n">
        <v>1127481344</v>
      </c>
      <c r="N6136" s="7" t="n">
        <v>0</v>
      </c>
      <c r="O6136" s="7" t="n">
        <v>0</v>
      </c>
      <c r="P6136" s="7" t="n">
        <v>0.100000001490116</v>
      </c>
      <c r="Q6136" s="7" t="n">
        <v>0.100000001490116</v>
      </c>
      <c r="R6136" s="7" t="n">
        <v>0.100000001490116</v>
      </c>
      <c r="S6136" s="7" t="n">
        <v>255</v>
      </c>
    </row>
    <row r="6137" spans="1:19">
      <c r="A6137" t="s">
        <v>4</v>
      </c>
      <c r="B6137" s="4" t="s">
        <v>5</v>
      </c>
      <c r="C6137" s="4" t="s">
        <v>11</v>
      </c>
      <c r="D6137" s="4" t="s">
        <v>12</v>
      </c>
      <c r="E6137" s="4" t="s">
        <v>12</v>
      </c>
      <c r="F6137" s="4" t="s">
        <v>12</v>
      </c>
      <c r="G6137" s="4" t="s">
        <v>12</v>
      </c>
    </row>
    <row r="6138" spans="1:19">
      <c r="A6138" t="n">
        <v>57275</v>
      </c>
      <c r="B6138" s="37" t="n">
        <v>46</v>
      </c>
      <c r="C6138" s="7" t="n">
        <v>30</v>
      </c>
      <c r="D6138" s="7" t="n">
        <v>9.35000038146973</v>
      </c>
      <c r="E6138" s="7" t="n">
        <v>0</v>
      </c>
      <c r="F6138" s="7" t="n">
        <v>32.7400016784668</v>
      </c>
      <c r="G6138" s="7" t="n">
        <v>89.3000030517578</v>
      </c>
    </row>
    <row r="6139" spans="1:19">
      <c r="A6139" t="s">
        <v>4</v>
      </c>
      <c r="B6139" s="4" t="s">
        <v>5</v>
      </c>
      <c r="C6139" s="4" t="s">
        <v>11</v>
      </c>
      <c r="D6139" s="4" t="s">
        <v>12</v>
      </c>
      <c r="E6139" s="4" t="s">
        <v>12</v>
      </c>
      <c r="F6139" s="4" t="s">
        <v>12</v>
      </c>
      <c r="G6139" s="4" t="s">
        <v>12</v>
      </c>
    </row>
    <row r="6140" spans="1:19">
      <c r="A6140" t="n">
        <v>57294</v>
      </c>
      <c r="B6140" s="37" t="n">
        <v>46</v>
      </c>
      <c r="C6140" s="7" t="n">
        <v>89</v>
      </c>
      <c r="D6140" s="7" t="n">
        <v>9.0600004196167</v>
      </c>
      <c r="E6140" s="7" t="n">
        <v>0</v>
      </c>
      <c r="F6140" s="7" t="n">
        <v>33.7999992370605</v>
      </c>
      <c r="G6140" s="7" t="n">
        <v>89.3000030517578</v>
      </c>
    </row>
    <row r="6141" spans="1:19">
      <c r="A6141" t="s">
        <v>4</v>
      </c>
      <c r="B6141" s="4" t="s">
        <v>5</v>
      </c>
      <c r="C6141" s="4" t="s">
        <v>11</v>
      </c>
      <c r="D6141" s="4" t="s">
        <v>12</v>
      </c>
      <c r="E6141" s="4" t="s">
        <v>12</v>
      </c>
      <c r="F6141" s="4" t="s">
        <v>12</v>
      </c>
      <c r="G6141" s="4" t="s">
        <v>12</v>
      </c>
    </row>
    <row r="6142" spans="1:19">
      <c r="A6142" t="n">
        <v>57313</v>
      </c>
      <c r="B6142" s="37" t="n">
        <v>46</v>
      </c>
      <c r="C6142" s="7" t="n">
        <v>83</v>
      </c>
      <c r="D6142" s="7" t="n">
        <v>0.379999995231628</v>
      </c>
      <c r="E6142" s="7" t="n">
        <v>1.5</v>
      </c>
      <c r="F6142" s="7" t="n">
        <v>21.0300006866455</v>
      </c>
      <c r="G6142" s="7" t="n">
        <v>89.3000030517578</v>
      </c>
    </row>
    <row r="6143" spans="1:19">
      <c r="A6143" t="s">
        <v>4</v>
      </c>
      <c r="B6143" s="4" t="s">
        <v>5</v>
      </c>
      <c r="C6143" s="4" t="s">
        <v>11</v>
      </c>
      <c r="D6143" s="4" t="s">
        <v>12</v>
      </c>
      <c r="E6143" s="4" t="s">
        <v>12</v>
      </c>
      <c r="F6143" s="4" t="s">
        <v>12</v>
      </c>
      <c r="G6143" s="4" t="s">
        <v>12</v>
      </c>
    </row>
    <row r="6144" spans="1:19">
      <c r="A6144" t="n">
        <v>57332</v>
      </c>
      <c r="B6144" s="37" t="n">
        <v>46</v>
      </c>
      <c r="C6144" s="7" t="n">
        <v>86</v>
      </c>
      <c r="D6144" s="7" t="n">
        <v>-0.449999988079071</v>
      </c>
      <c r="E6144" s="7" t="n">
        <v>1.5</v>
      </c>
      <c r="F6144" s="7" t="n">
        <v>21</v>
      </c>
      <c r="G6144" s="7" t="n">
        <v>270.700012207031</v>
      </c>
    </row>
    <row r="6145" spans="1:19">
      <c r="A6145" t="s">
        <v>4</v>
      </c>
      <c r="B6145" s="4" t="s">
        <v>5</v>
      </c>
      <c r="C6145" s="4" t="s">
        <v>11</v>
      </c>
      <c r="D6145" s="4" t="s">
        <v>12</v>
      </c>
      <c r="E6145" s="4" t="s">
        <v>12</v>
      </c>
      <c r="F6145" s="4" t="s">
        <v>12</v>
      </c>
      <c r="G6145" s="4" t="s">
        <v>12</v>
      </c>
    </row>
    <row r="6146" spans="1:19">
      <c r="A6146" t="n">
        <v>57351</v>
      </c>
      <c r="B6146" s="37" t="n">
        <v>46</v>
      </c>
      <c r="C6146" s="7" t="n">
        <v>118</v>
      </c>
      <c r="D6146" s="7" t="n">
        <v>2.71000003814697</v>
      </c>
      <c r="E6146" s="7" t="n">
        <v>0</v>
      </c>
      <c r="F6146" s="7" t="n">
        <v>33.1100006103516</v>
      </c>
      <c r="G6146" s="7" t="n">
        <v>299.299987792969</v>
      </c>
    </row>
    <row r="6147" spans="1:19">
      <c r="A6147" t="s">
        <v>4</v>
      </c>
      <c r="B6147" s="4" t="s">
        <v>5</v>
      </c>
      <c r="C6147" s="4" t="s">
        <v>11</v>
      </c>
      <c r="D6147" s="4" t="s">
        <v>12</v>
      </c>
      <c r="E6147" s="4" t="s">
        <v>12</v>
      </c>
      <c r="F6147" s="4" t="s">
        <v>12</v>
      </c>
      <c r="G6147" s="4" t="s">
        <v>12</v>
      </c>
    </row>
    <row r="6148" spans="1:19">
      <c r="A6148" t="n">
        <v>57370</v>
      </c>
      <c r="B6148" s="37" t="n">
        <v>46</v>
      </c>
      <c r="C6148" s="7" t="n">
        <v>95</v>
      </c>
      <c r="D6148" s="7" t="n">
        <v>4.76000022888184</v>
      </c>
      <c r="E6148" s="7" t="n">
        <v>0</v>
      </c>
      <c r="F6148" s="7" t="n">
        <v>34.0099983215332</v>
      </c>
      <c r="G6148" s="7" t="n">
        <v>300.299987792969</v>
      </c>
    </row>
    <row r="6149" spans="1:19">
      <c r="A6149" t="s">
        <v>4</v>
      </c>
      <c r="B6149" s="4" t="s">
        <v>5</v>
      </c>
      <c r="C6149" s="4" t="s">
        <v>11</v>
      </c>
      <c r="D6149" s="4" t="s">
        <v>12</v>
      </c>
      <c r="E6149" s="4" t="s">
        <v>12</v>
      </c>
      <c r="F6149" s="4" t="s">
        <v>12</v>
      </c>
      <c r="G6149" s="4" t="s">
        <v>12</v>
      </c>
    </row>
    <row r="6150" spans="1:19">
      <c r="A6150" t="n">
        <v>57389</v>
      </c>
      <c r="B6150" s="37" t="n">
        <v>46</v>
      </c>
      <c r="C6150" s="7" t="n">
        <v>119</v>
      </c>
      <c r="D6150" s="7" t="n">
        <v>-5.34000015258789</v>
      </c>
      <c r="E6150" s="7" t="n">
        <v>0</v>
      </c>
      <c r="F6150" s="7" t="n">
        <v>31.0300006866455</v>
      </c>
      <c r="G6150" s="7" t="n">
        <v>299.399993896484</v>
      </c>
    </row>
    <row r="6151" spans="1:19">
      <c r="A6151" t="s">
        <v>4</v>
      </c>
      <c r="B6151" s="4" t="s">
        <v>5</v>
      </c>
      <c r="C6151" s="4" t="s">
        <v>11</v>
      </c>
      <c r="D6151" s="4" t="s">
        <v>12</v>
      </c>
      <c r="E6151" s="4" t="s">
        <v>12</v>
      </c>
      <c r="F6151" s="4" t="s">
        <v>12</v>
      </c>
      <c r="G6151" s="4" t="s">
        <v>12</v>
      </c>
    </row>
    <row r="6152" spans="1:19">
      <c r="A6152" t="n">
        <v>57408</v>
      </c>
      <c r="B6152" s="37" t="n">
        <v>46</v>
      </c>
      <c r="C6152" s="7" t="n">
        <v>110</v>
      </c>
      <c r="D6152" s="7" t="n">
        <v>-4.15000009536743</v>
      </c>
      <c r="E6152" s="7" t="n">
        <v>0</v>
      </c>
      <c r="F6152" s="7" t="n">
        <v>30.4699993133545</v>
      </c>
      <c r="G6152" s="7" t="n">
        <v>296.5</v>
      </c>
    </row>
    <row r="6153" spans="1:19">
      <c r="A6153" t="s">
        <v>4</v>
      </c>
      <c r="B6153" s="4" t="s">
        <v>5</v>
      </c>
      <c r="C6153" s="4" t="s">
        <v>11</v>
      </c>
      <c r="D6153" s="4" t="s">
        <v>12</v>
      </c>
      <c r="E6153" s="4" t="s">
        <v>12</v>
      </c>
      <c r="F6153" s="4" t="s">
        <v>12</v>
      </c>
      <c r="G6153" s="4" t="s">
        <v>12</v>
      </c>
    </row>
    <row r="6154" spans="1:19">
      <c r="A6154" t="n">
        <v>57427</v>
      </c>
      <c r="B6154" s="37" t="n">
        <v>46</v>
      </c>
      <c r="C6154" s="7" t="n">
        <v>100</v>
      </c>
      <c r="D6154" s="7" t="n">
        <v>-12.5900001525879</v>
      </c>
      <c r="E6154" s="7" t="n">
        <v>0</v>
      </c>
      <c r="F6154" s="7" t="n">
        <v>35.5699996948242</v>
      </c>
      <c r="G6154" s="7" t="n">
        <v>245.899993896484</v>
      </c>
    </row>
    <row r="6155" spans="1:19">
      <c r="A6155" t="s">
        <v>4</v>
      </c>
      <c r="B6155" s="4" t="s">
        <v>5</v>
      </c>
      <c r="C6155" s="4" t="s">
        <v>11</v>
      </c>
      <c r="D6155" s="4" t="s">
        <v>12</v>
      </c>
      <c r="E6155" s="4" t="s">
        <v>12</v>
      </c>
      <c r="F6155" s="4" t="s">
        <v>12</v>
      </c>
      <c r="G6155" s="4" t="s">
        <v>12</v>
      </c>
    </row>
    <row r="6156" spans="1:19">
      <c r="A6156" t="n">
        <v>57446</v>
      </c>
      <c r="B6156" s="37" t="n">
        <v>46</v>
      </c>
      <c r="C6156" s="7" t="n">
        <v>88</v>
      </c>
      <c r="D6156" s="7" t="n">
        <v>-11.789999961853</v>
      </c>
      <c r="E6156" s="7" t="n">
        <v>0</v>
      </c>
      <c r="F6156" s="7" t="n">
        <v>32.4500007629395</v>
      </c>
      <c r="G6156" s="7" t="n">
        <v>274.600006103516</v>
      </c>
    </row>
    <row r="6157" spans="1:19">
      <c r="A6157" t="s">
        <v>4</v>
      </c>
      <c r="B6157" s="4" t="s">
        <v>5</v>
      </c>
      <c r="C6157" s="4" t="s">
        <v>11</v>
      </c>
      <c r="D6157" s="4" t="s">
        <v>12</v>
      </c>
      <c r="E6157" s="4" t="s">
        <v>12</v>
      </c>
      <c r="F6157" s="4" t="s">
        <v>12</v>
      </c>
      <c r="G6157" s="4" t="s">
        <v>12</v>
      </c>
    </row>
    <row r="6158" spans="1:19">
      <c r="A6158" t="n">
        <v>57465</v>
      </c>
      <c r="B6158" s="37" t="n">
        <v>46</v>
      </c>
      <c r="C6158" s="7" t="n">
        <v>92</v>
      </c>
      <c r="D6158" s="7" t="n">
        <v>8.06999969482422</v>
      </c>
      <c r="E6158" s="7" t="n">
        <v>0</v>
      </c>
      <c r="F6158" s="7" t="n">
        <v>29.5</v>
      </c>
      <c r="G6158" s="7" t="n">
        <v>71.1999969482422</v>
      </c>
    </row>
    <row r="6159" spans="1:19">
      <c r="A6159" t="s">
        <v>4</v>
      </c>
      <c r="B6159" s="4" t="s">
        <v>5</v>
      </c>
      <c r="C6159" s="4" t="s">
        <v>11</v>
      </c>
      <c r="D6159" s="4" t="s">
        <v>12</v>
      </c>
      <c r="E6159" s="4" t="s">
        <v>12</v>
      </c>
      <c r="F6159" s="4" t="s">
        <v>12</v>
      </c>
      <c r="G6159" s="4" t="s">
        <v>12</v>
      </c>
    </row>
    <row r="6160" spans="1:19">
      <c r="A6160" t="n">
        <v>57484</v>
      </c>
      <c r="B6160" s="37" t="n">
        <v>46</v>
      </c>
      <c r="C6160" s="7" t="n">
        <v>101</v>
      </c>
      <c r="D6160" s="7" t="n">
        <v>-10.9300003051758</v>
      </c>
      <c r="E6160" s="7" t="n">
        <v>0</v>
      </c>
      <c r="F6160" s="7" t="n">
        <v>34.310001373291</v>
      </c>
      <c r="G6160" s="7" t="n">
        <v>257.299987792969</v>
      </c>
    </row>
    <row r="6161" spans="1:7">
      <c r="A6161" t="s">
        <v>4</v>
      </c>
      <c r="B6161" s="4" t="s">
        <v>5</v>
      </c>
      <c r="C6161" s="4" t="s">
        <v>11</v>
      </c>
      <c r="D6161" s="4" t="s">
        <v>12</v>
      </c>
      <c r="E6161" s="4" t="s">
        <v>12</v>
      </c>
      <c r="F6161" s="4" t="s">
        <v>12</v>
      </c>
      <c r="G6161" s="4" t="s">
        <v>12</v>
      </c>
    </row>
    <row r="6162" spans="1:7">
      <c r="A6162" t="n">
        <v>57503</v>
      </c>
      <c r="B6162" s="37" t="n">
        <v>46</v>
      </c>
      <c r="C6162" s="7" t="n">
        <v>120</v>
      </c>
      <c r="D6162" s="7" t="n">
        <v>8.47000026702881</v>
      </c>
      <c r="E6162" s="7" t="n">
        <v>0</v>
      </c>
      <c r="F6162" s="7" t="n">
        <v>31.0400009155273</v>
      </c>
      <c r="G6162" s="7" t="n">
        <v>65.4000015258789</v>
      </c>
    </row>
    <row r="6163" spans="1:7">
      <c r="A6163" t="s">
        <v>4</v>
      </c>
      <c r="B6163" s="4" t="s">
        <v>5</v>
      </c>
      <c r="C6163" s="4" t="s">
        <v>11</v>
      </c>
      <c r="D6163" s="4" t="s">
        <v>12</v>
      </c>
      <c r="E6163" s="4" t="s">
        <v>12</v>
      </c>
      <c r="F6163" s="4" t="s">
        <v>12</v>
      </c>
      <c r="G6163" s="4" t="s">
        <v>12</v>
      </c>
    </row>
    <row r="6164" spans="1:7">
      <c r="A6164" t="n">
        <v>57522</v>
      </c>
      <c r="B6164" s="37" t="n">
        <v>46</v>
      </c>
      <c r="C6164" s="7" t="n">
        <v>82</v>
      </c>
      <c r="D6164" s="7" t="n">
        <v>-1.63999998569489</v>
      </c>
      <c r="E6164" s="7" t="n">
        <v>1.5</v>
      </c>
      <c r="F6164" s="7" t="n">
        <v>24.2600002288818</v>
      </c>
      <c r="G6164" s="7" t="n">
        <v>225.800003051758</v>
      </c>
    </row>
    <row r="6165" spans="1:7">
      <c r="A6165" t="s">
        <v>4</v>
      </c>
      <c r="B6165" s="4" t="s">
        <v>5</v>
      </c>
      <c r="C6165" s="4" t="s">
        <v>11</v>
      </c>
      <c r="D6165" s="4" t="s">
        <v>12</v>
      </c>
      <c r="E6165" s="4" t="s">
        <v>12</v>
      </c>
      <c r="F6165" s="4" t="s">
        <v>12</v>
      </c>
      <c r="G6165" s="4" t="s">
        <v>12</v>
      </c>
    </row>
    <row r="6166" spans="1:7">
      <c r="A6166" t="n">
        <v>57541</v>
      </c>
      <c r="B6166" s="37" t="n">
        <v>46</v>
      </c>
      <c r="C6166" s="7" t="n">
        <v>7006</v>
      </c>
      <c r="D6166" s="7" t="n">
        <v>1.23000001907349</v>
      </c>
      <c r="E6166" s="7" t="n">
        <v>1.5</v>
      </c>
      <c r="F6166" s="7" t="n">
        <v>23.8799991607666</v>
      </c>
      <c r="G6166" s="7" t="n">
        <v>139.899993896484</v>
      </c>
    </row>
    <row r="6167" spans="1:7">
      <c r="A6167" t="s">
        <v>4</v>
      </c>
      <c r="B6167" s="4" t="s">
        <v>5</v>
      </c>
      <c r="C6167" s="4" t="s">
        <v>11</v>
      </c>
      <c r="D6167" s="4" t="s">
        <v>12</v>
      </c>
      <c r="E6167" s="4" t="s">
        <v>12</v>
      </c>
      <c r="F6167" s="4" t="s">
        <v>12</v>
      </c>
      <c r="G6167" s="4" t="s">
        <v>12</v>
      </c>
    </row>
    <row r="6168" spans="1:7">
      <c r="A6168" t="n">
        <v>57560</v>
      </c>
      <c r="B6168" s="37" t="n">
        <v>46</v>
      </c>
      <c r="C6168" s="7" t="n">
        <v>1660</v>
      </c>
      <c r="D6168" s="7" t="n">
        <v>-6.13000011444092</v>
      </c>
      <c r="E6168" s="7" t="n">
        <v>1.47000002861023</v>
      </c>
      <c r="F6168" s="7" t="n">
        <v>20.2299995422363</v>
      </c>
      <c r="G6168" s="7" t="n">
        <v>45.7999992370605</v>
      </c>
    </row>
    <row r="6169" spans="1:7">
      <c r="A6169" t="s">
        <v>4</v>
      </c>
      <c r="B6169" s="4" t="s">
        <v>5</v>
      </c>
      <c r="C6169" s="4" t="s">
        <v>11</v>
      </c>
      <c r="D6169" s="4" t="s">
        <v>12</v>
      </c>
      <c r="E6169" s="4" t="s">
        <v>12</v>
      </c>
      <c r="F6169" s="4" t="s">
        <v>12</v>
      </c>
      <c r="G6169" s="4" t="s">
        <v>12</v>
      </c>
    </row>
    <row r="6170" spans="1:7">
      <c r="A6170" t="n">
        <v>57579</v>
      </c>
      <c r="B6170" s="37" t="n">
        <v>46</v>
      </c>
      <c r="C6170" s="7" t="n">
        <v>1661</v>
      </c>
      <c r="D6170" s="7" t="n">
        <v>-14.8299999237061</v>
      </c>
      <c r="E6170" s="7" t="n">
        <v>0</v>
      </c>
      <c r="F6170" s="7" t="n">
        <v>33.3300018310547</v>
      </c>
      <c r="G6170" s="7" t="n">
        <v>97.4000015258789</v>
      </c>
    </row>
    <row r="6171" spans="1:7">
      <c r="A6171" t="s">
        <v>4</v>
      </c>
      <c r="B6171" s="4" t="s">
        <v>5</v>
      </c>
      <c r="C6171" s="4" t="s">
        <v>11</v>
      </c>
      <c r="D6171" s="4" t="s">
        <v>12</v>
      </c>
      <c r="E6171" s="4" t="s">
        <v>12</v>
      </c>
      <c r="F6171" s="4" t="s">
        <v>12</v>
      </c>
      <c r="G6171" s="4" t="s">
        <v>12</v>
      </c>
    </row>
    <row r="6172" spans="1:7">
      <c r="A6172" t="n">
        <v>57598</v>
      </c>
      <c r="B6172" s="37" t="n">
        <v>46</v>
      </c>
      <c r="C6172" s="7" t="n">
        <v>1662</v>
      </c>
      <c r="D6172" s="7" t="n">
        <v>-0.159999996423721</v>
      </c>
      <c r="E6172" s="7" t="n">
        <v>0</v>
      </c>
      <c r="F6172" s="7" t="n">
        <v>36.1699981689453</v>
      </c>
      <c r="G6172" s="7" t="n">
        <v>180.5</v>
      </c>
    </row>
    <row r="6173" spans="1:7">
      <c r="A6173" t="s">
        <v>4</v>
      </c>
      <c r="B6173" s="4" t="s">
        <v>5</v>
      </c>
      <c r="C6173" s="4" t="s">
        <v>11</v>
      </c>
      <c r="D6173" s="4" t="s">
        <v>12</v>
      </c>
      <c r="E6173" s="4" t="s">
        <v>12</v>
      </c>
      <c r="F6173" s="4" t="s">
        <v>12</v>
      </c>
      <c r="G6173" s="4" t="s">
        <v>12</v>
      </c>
    </row>
    <row r="6174" spans="1:7">
      <c r="A6174" t="n">
        <v>57617</v>
      </c>
      <c r="B6174" s="37" t="n">
        <v>46</v>
      </c>
      <c r="C6174" s="7" t="n">
        <v>1663</v>
      </c>
      <c r="D6174" s="7" t="n">
        <v>13.7600002288818</v>
      </c>
      <c r="E6174" s="7" t="n">
        <v>0</v>
      </c>
      <c r="F6174" s="7" t="n">
        <v>34.0400009155273</v>
      </c>
      <c r="G6174" s="7" t="n">
        <v>279.799987792969</v>
      </c>
    </row>
    <row r="6175" spans="1:7">
      <c r="A6175" t="s">
        <v>4</v>
      </c>
      <c r="B6175" s="4" t="s">
        <v>5</v>
      </c>
      <c r="C6175" s="4" t="s">
        <v>11</v>
      </c>
      <c r="D6175" s="4" t="s">
        <v>12</v>
      </c>
      <c r="E6175" s="4" t="s">
        <v>12</v>
      </c>
      <c r="F6175" s="4" t="s">
        <v>12</v>
      </c>
      <c r="G6175" s="4" t="s">
        <v>12</v>
      </c>
    </row>
    <row r="6176" spans="1:7">
      <c r="A6176" t="n">
        <v>57636</v>
      </c>
      <c r="B6176" s="37" t="n">
        <v>46</v>
      </c>
      <c r="C6176" s="7" t="n">
        <v>1664</v>
      </c>
      <c r="D6176" s="7" t="n">
        <v>6.30000019073486</v>
      </c>
      <c r="E6176" s="7" t="n">
        <v>1.42999994754791</v>
      </c>
      <c r="F6176" s="7" t="n">
        <v>19.6299991607666</v>
      </c>
      <c r="G6176" s="7" t="n">
        <v>315.399993896484</v>
      </c>
    </row>
    <row r="6177" spans="1:7">
      <c r="A6177" t="s">
        <v>4</v>
      </c>
      <c r="B6177" s="4" t="s">
        <v>5</v>
      </c>
      <c r="C6177" s="4" t="s">
        <v>7</v>
      </c>
      <c r="D6177" s="4" t="s">
        <v>11</v>
      </c>
      <c r="E6177" s="4" t="s">
        <v>8</v>
      </c>
      <c r="F6177" s="4" t="s">
        <v>8</v>
      </c>
      <c r="G6177" s="4" t="s">
        <v>8</v>
      </c>
      <c r="H6177" s="4" t="s">
        <v>8</v>
      </c>
    </row>
    <row r="6178" spans="1:7">
      <c r="A6178" t="n">
        <v>57655</v>
      </c>
      <c r="B6178" s="30" t="n">
        <v>51</v>
      </c>
      <c r="C6178" s="7" t="n">
        <v>3</v>
      </c>
      <c r="D6178" s="7" t="n">
        <v>30</v>
      </c>
      <c r="E6178" s="7" t="s">
        <v>340</v>
      </c>
      <c r="F6178" s="7" t="s">
        <v>121</v>
      </c>
      <c r="G6178" s="7" t="s">
        <v>122</v>
      </c>
      <c r="H6178" s="7" t="s">
        <v>123</v>
      </c>
    </row>
    <row r="6179" spans="1:7">
      <c r="A6179" t="s">
        <v>4</v>
      </c>
      <c r="B6179" s="4" t="s">
        <v>5</v>
      </c>
      <c r="C6179" s="4" t="s">
        <v>7</v>
      </c>
      <c r="D6179" s="4" t="s">
        <v>11</v>
      </c>
      <c r="E6179" s="4" t="s">
        <v>8</v>
      </c>
      <c r="F6179" s="4" t="s">
        <v>8</v>
      </c>
      <c r="G6179" s="4" t="s">
        <v>8</v>
      </c>
      <c r="H6179" s="4" t="s">
        <v>8</v>
      </c>
    </row>
    <row r="6180" spans="1:7">
      <c r="A6180" t="n">
        <v>57668</v>
      </c>
      <c r="B6180" s="30" t="n">
        <v>51</v>
      </c>
      <c r="C6180" s="7" t="n">
        <v>3</v>
      </c>
      <c r="D6180" s="7" t="n">
        <v>89</v>
      </c>
      <c r="E6180" s="7" t="s">
        <v>120</v>
      </c>
      <c r="F6180" s="7" t="s">
        <v>121</v>
      </c>
      <c r="G6180" s="7" t="s">
        <v>122</v>
      </c>
      <c r="H6180" s="7" t="s">
        <v>123</v>
      </c>
    </row>
    <row r="6181" spans="1:7">
      <c r="A6181" t="s">
        <v>4</v>
      </c>
      <c r="B6181" s="4" t="s">
        <v>5</v>
      </c>
      <c r="C6181" s="4" t="s">
        <v>7</v>
      </c>
      <c r="D6181" s="4" t="s">
        <v>11</v>
      </c>
      <c r="E6181" s="4" t="s">
        <v>8</v>
      </c>
      <c r="F6181" s="4" t="s">
        <v>8</v>
      </c>
      <c r="G6181" s="4" t="s">
        <v>8</v>
      </c>
      <c r="H6181" s="4" t="s">
        <v>8</v>
      </c>
    </row>
    <row r="6182" spans="1:7">
      <c r="A6182" t="n">
        <v>57681</v>
      </c>
      <c r="B6182" s="30" t="n">
        <v>51</v>
      </c>
      <c r="C6182" s="7" t="n">
        <v>3</v>
      </c>
      <c r="D6182" s="7" t="n">
        <v>83</v>
      </c>
      <c r="E6182" s="7" t="s">
        <v>120</v>
      </c>
      <c r="F6182" s="7" t="s">
        <v>121</v>
      </c>
      <c r="G6182" s="7" t="s">
        <v>122</v>
      </c>
      <c r="H6182" s="7" t="s">
        <v>123</v>
      </c>
    </row>
    <row r="6183" spans="1:7">
      <c r="A6183" t="s">
        <v>4</v>
      </c>
      <c r="B6183" s="4" t="s">
        <v>5</v>
      </c>
      <c r="C6183" s="4" t="s">
        <v>7</v>
      </c>
      <c r="D6183" s="4" t="s">
        <v>11</v>
      </c>
      <c r="E6183" s="4" t="s">
        <v>8</v>
      </c>
      <c r="F6183" s="4" t="s">
        <v>8</v>
      </c>
      <c r="G6183" s="4" t="s">
        <v>8</v>
      </c>
      <c r="H6183" s="4" t="s">
        <v>8</v>
      </c>
    </row>
    <row r="6184" spans="1:7">
      <c r="A6184" t="n">
        <v>57694</v>
      </c>
      <c r="B6184" s="30" t="n">
        <v>51</v>
      </c>
      <c r="C6184" s="7" t="n">
        <v>3</v>
      </c>
      <c r="D6184" s="7" t="n">
        <v>86</v>
      </c>
      <c r="E6184" s="7" t="s">
        <v>120</v>
      </c>
      <c r="F6184" s="7" t="s">
        <v>121</v>
      </c>
      <c r="G6184" s="7" t="s">
        <v>122</v>
      </c>
      <c r="H6184" s="7" t="s">
        <v>123</v>
      </c>
    </row>
    <row r="6185" spans="1:7">
      <c r="A6185" t="s">
        <v>4</v>
      </c>
      <c r="B6185" s="4" t="s">
        <v>5</v>
      </c>
      <c r="C6185" s="4" t="s">
        <v>7</v>
      </c>
      <c r="D6185" s="4" t="s">
        <v>11</v>
      </c>
      <c r="E6185" s="4" t="s">
        <v>8</v>
      </c>
      <c r="F6185" s="4" t="s">
        <v>8</v>
      </c>
      <c r="G6185" s="4" t="s">
        <v>8</v>
      </c>
      <c r="H6185" s="4" t="s">
        <v>8</v>
      </c>
    </row>
    <row r="6186" spans="1:7">
      <c r="A6186" t="n">
        <v>57707</v>
      </c>
      <c r="B6186" s="30" t="n">
        <v>51</v>
      </c>
      <c r="C6186" s="7" t="n">
        <v>3</v>
      </c>
      <c r="D6186" s="7" t="n">
        <v>118</v>
      </c>
      <c r="E6186" s="7" t="s">
        <v>340</v>
      </c>
      <c r="F6186" s="7" t="s">
        <v>121</v>
      </c>
      <c r="G6186" s="7" t="s">
        <v>122</v>
      </c>
      <c r="H6186" s="7" t="s">
        <v>123</v>
      </c>
    </row>
    <row r="6187" spans="1:7">
      <c r="A6187" t="s">
        <v>4</v>
      </c>
      <c r="B6187" s="4" t="s">
        <v>5</v>
      </c>
      <c r="C6187" s="4" t="s">
        <v>7</v>
      </c>
      <c r="D6187" s="4" t="s">
        <v>11</v>
      </c>
      <c r="E6187" s="4" t="s">
        <v>8</v>
      </c>
      <c r="F6187" s="4" t="s">
        <v>8</v>
      </c>
      <c r="G6187" s="4" t="s">
        <v>8</v>
      </c>
      <c r="H6187" s="4" t="s">
        <v>8</v>
      </c>
    </row>
    <row r="6188" spans="1:7">
      <c r="A6188" t="n">
        <v>57720</v>
      </c>
      <c r="B6188" s="30" t="n">
        <v>51</v>
      </c>
      <c r="C6188" s="7" t="n">
        <v>3</v>
      </c>
      <c r="D6188" s="7" t="n">
        <v>95</v>
      </c>
      <c r="E6188" s="7" t="s">
        <v>340</v>
      </c>
      <c r="F6188" s="7" t="s">
        <v>121</v>
      </c>
      <c r="G6188" s="7" t="s">
        <v>122</v>
      </c>
      <c r="H6188" s="7" t="s">
        <v>123</v>
      </c>
    </row>
    <row r="6189" spans="1:7">
      <c r="A6189" t="s">
        <v>4</v>
      </c>
      <c r="B6189" s="4" t="s">
        <v>5</v>
      </c>
      <c r="C6189" s="4" t="s">
        <v>7</v>
      </c>
      <c r="D6189" s="4" t="s">
        <v>11</v>
      </c>
      <c r="E6189" s="4" t="s">
        <v>8</v>
      </c>
      <c r="F6189" s="4" t="s">
        <v>8</v>
      </c>
      <c r="G6189" s="4" t="s">
        <v>8</v>
      </c>
      <c r="H6189" s="4" t="s">
        <v>8</v>
      </c>
    </row>
    <row r="6190" spans="1:7">
      <c r="A6190" t="n">
        <v>57733</v>
      </c>
      <c r="B6190" s="30" t="n">
        <v>51</v>
      </c>
      <c r="C6190" s="7" t="n">
        <v>3</v>
      </c>
      <c r="D6190" s="7" t="n">
        <v>119</v>
      </c>
      <c r="E6190" s="7" t="s">
        <v>340</v>
      </c>
      <c r="F6190" s="7" t="s">
        <v>121</v>
      </c>
      <c r="G6190" s="7" t="s">
        <v>122</v>
      </c>
      <c r="H6190" s="7" t="s">
        <v>123</v>
      </c>
    </row>
    <row r="6191" spans="1:7">
      <c r="A6191" t="s">
        <v>4</v>
      </c>
      <c r="B6191" s="4" t="s">
        <v>5</v>
      </c>
      <c r="C6191" s="4" t="s">
        <v>7</v>
      </c>
      <c r="D6191" s="4" t="s">
        <v>11</v>
      </c>
      <c r="E6191" s="4" t="s">
        <v>8</v>
      </c>
      <c r="F6191" s="4" t="s">
        <v>8</v>
      </c>
      <c r="G6191" s="4" t="s">
        <v>8</v>
      </c>
      <c r="H6191" s="4" t="s">
        <v>8</v>
      </c>
    </row>
    <row r="6192" spans="1:7">
      <c r="A6192" t="n">
        <v>57746</v>
      </c>
      <c r="B6192" s="30" t="n">
        <v>51</v>
      </c>
      <c r="C6192" s="7" t="n">
        <v>3</v>
      </c>
      <c r="D6192" s="7" t="n">
        <v>110</v>
      </c>
      <c r="E6192" s="7" t="s">
        <v>340</v>
      </c>
      <c r="F6192" s="7" t="s">
        <v>121</v>
      </c>
      <c r="G6192" s="7" t="s">
        <v>122</v>
      </c>
      <c r="H6192" s="7" t="s">
        <v>123</v>
      </c>
    </row>
    <row r="6193" spans="1:8">
      <c r="A6193" t="s">
        <v>4</v>
      </c>
      <c r="B6193" s="4" t="s">
        <v>5</v>
      </c>
      <c r="C6193" s="4" t="s">
        <v>7</v>
      </c>
      <c r="D6193" s="4" t="s">
        <v>11</v>
      </c>
      <c r="E6193" s="4" t="s">
        <v>8</v>
      </c>
      <c r="F6193" s="4" t="s">
        <v>8</v>
      </c>
      <c r="G6193" s="4" t="s">
        <v>8</v>
      </c>
      <c r="H6193" s="4" t="s">
        <v>8</v>
      </c>
    </row>
    <row r="6194" spans="1:8">
      <c r="A6194" t="n">
        <v>57759</v>
      </c>
      <c r="B6194" s="30" t="n">
        <v>51</v>
      </c>
      <c r="C6194" s="7" t="n">
        <v>3</v>
      </c>
      <c r="D6194" s="7" t="n">
        <v>100</v>
      </c>
      <c r="E6194" s="7" t="s">
        <v>340</v>
      </c>
      <c r="F6194" s="7" t="s">
        <v>121</v>
      </c>
      <c r="G6194" s="7" t="s">
        <v>122</v>
      </c>
      <c r="H6194" s="7" t="s">
        <v>123</v>
      </c>
    </row>
    <row r="6195" spans="1:8">
      <c r="A6195" t="s">
        <v>4</v>
      </c>
      <c r="B6195" s="4" t="s">
        <v>5</v>
      </c>
      <c r="C6195" s="4" t="s">
        <v>7</v>
      </c>
      <c r="D6195" s="4" t="s">
        <v>11</v>
      </c>
      <c r="E6195" s="4" t="s">
        <v>8</v>
      </c>
      <c r="F6195" s="4" t="s">
        <v>8</v>
      </c>
      <c r="G6195" s="4" t="s">
        <v>8</v>
      </c>
      <c r="H6195" s="4" t="s">
        <v>8</v>
      </c>
    </row>
    <row r="6196" spans="1:8">
      <c r="A6196" t="n">
        <v>57772</v>
      </c>
      <c r="B6196" s="30" t="n">
        <v>51</v>
      </c>
      <c r="C6196" s="7" t="n">
        <v>3</v>
      </c>
      <c r="D6196" s="7" t="n">
        <v>88</v>
      </c>
      <c r="E6196" s="7" t="s">
        <v>120</v>
      </c>
      <c r="F6196" s="7" t="s">
        <v>121</v>
      </c>
      <c r="G6196" s="7" t="s">
        <v>122</v>
      </c>
      <c r="H6196" s="7" t="s">
        <v>123</v>
      </c>
    </row>
    <row r="6197" spans="1:8">
      <c r="A6197" t="s">
        <v>4</v>
      </c>
      <c r="B6197" s="4" t="s">
        <v>5</v>
      </c>
      <c r="C6197" s="4" t="s">
        <v>7</v>
      </c>
      <c r="D6197" s="4" t="s">
        <v>11</v>
      </c>
      <c r="E6197" s="4" t="s">
        <v>8</v>
      </c>
      <c r="F6197" s="4" t="s">
        <v>8</v>
      </c>
      <c r="G6197" s="4" t="s">
        <v>8</v>
      </c>
      <c r="H6197" s="4" t="s">
        <v>8</v>
      </c>
    </row>
    <row r="6198" spans="1:8">
      <c r="A6198" t="n">
        <v>57785</v>
      </c>
      <c r="B6198" s="30" t="n">
        <v>51</v>
      </c>
      <c r="C6198" s="7" t="n">
        <v>3</v>
      </c>
      <c r="D6198" s="7" t="n">
        <v>92</v>
      </c>
      <c r="E6198" s="7" t="s">
        <v>340</v>
      </c>
      <c r="F6198" s="7" t="s">
        <v>121</v>
      </c>
      <c r="G6198" s="7" t="s">
        <v>122</v>
      </c>
      <c r="H6198" s="7" t="s">
        <v>123</v>
      </c>
    </row>
    <row r="6199" spans="1:8">
      <c r="A6199" t="s">
        <v>4</v>
      </c>
      <c r="B6199" s="4" t="s">
        <v>5</v>
      </c>
      <c r="C6199" s="4" t="s">
        <v>7</v>
      </c>
      <c r="D6199" s="4" t="s">
        <v>11</v>
      </c>
      <c r="E6199" s="4" t="s">
        <v>8</v>
      </c>
      <c r="F6199" s="4" t="s">
        <v>8</v>
      </c>
      <c r="G6199" s="4" t="s">
        <v>8</v>
      </c>
      <c r="H6199" s="4" t="s">
        <v>8</v>
      </c>
    </row>
    <row r="6200" spans="1:8">
      <c r="A6200" t="n">
        <v>57798</v>
      </c>
      <c r="B6200" s="30" t="n">
        <v>51</v>
      </c>
      <c r="C6200" s="7" t="n">
        <v>3</v>
      </c>
      <c r="D6200" s="7" t="n">
        <v>101</v>
      </c>
      <c r="E6200" s="7" t="s">
        <v>340</v>
      </c>
      <c r="F6200" s="7" t="s">
        <v>121</v>
      </c>
      <c r="G6200" s="7" t="s">
        <v>122</v>
      </c>
      <c r="H6200" s="7" t="s">
        <v>123</v>
      </c>
    </row>
    <row r="6201" spans="1:8">
      <c r="A6201" t="s">
        <v>4</v>
      </c>
      <c r="B6201" s="4" t="s">
        <v>5</v>
      </c>
      <c r="C6201" s="4" t="s">
        <v>7</v>
      </c>
      <c r="D6201" s="4" t="s">
        <v>11</v>
      </c>
      <c r="E6201" s="4" t="s">
        <v>8</v>
      </c>
      <c r="F6201" s="4" t="s">
        <v>8</v>
      </c>
      <c r="G6201" s="4" t="s">
        <v>8</v>
      </c>
      <c r="H6201" s="4" t="s">
        <v>8</v>
      </c>
    </row>
    <row r="6202" spans="1:8">
      <c r="A6202" t="n">
        <v>57811</v>
      </c>
      <c r="B6202" s="30" t="n">
        <v>51</v>
      </c>
      <c r="C6202" s="7" t="n">
        <v>3</v>
      </c>
      <c r="D6202" s="7" t="n">
        <v>120</v>
      </c>
      <c r="E6202" s="7" t="s">
        <v>340</v>
      </c>
      <c r="F6202" s="7" t="s">
        <v>121</v>
      </c>
      <c r="G6202" s="7" t="s">
        <v>122</v>
      </c>
      <c r="H6202" s="7" t="s">
        <v>123</v>
      </c>
    </row>
    <row r="6203" spans="1:8">
      <c r="A6203" t="s">
        <v>4</v>
      </c>
      <c r="B6203" s="4" t="s">
        <v>5</v>
      </c>
      <c r="C6203" s="4" t="s">
        <v>7</v>
      </c>
      <c r="D6203" s="4" t="s">
        <v>11</v>
      </c>
      <c r="E6203" s="4" t="s">
        <v>8</v>
      </c>
      <c r="F6203" s="4" t="s">
        <v>8</v>
      </c>
      <c r="G6203" s="4" t="s">
        <v>8</v>
      </c>
      <c r="H6203" s="4" t="s">
        <v>8</v>
      </c>
    </row>
    <row r="6204" spans="1:8">
      <c r="A6204" t="n">
        <v>57824</v>
      </c>
      <c r="B6204" s="30" t="n">
        <v>51</v>
      </c>
      <c r="C6204" s="7" t="n">
        <v>3</v>
      </c>
      <c r="D6204" s="7" t="n">
        <v>82</v>
      </c>
      <c r="E6204" s="7" t="s">
        <v>120</v>
      </c>
      <c r="F6204" s="7" t="s">
        <v>121</v>
      </c>
      <c r="G6204" s="7" t="s">
        <v>122</v>
      </c>
      <c r="H6204" s="7" t="s">
        <v>123</v>
      </c>
    </row>
    <row r="6205" spans="1:8">
      <c r="A6205" t="s">
        <v>4</v>
      </c>
      <c r="B6205" s="4" t="s">
        <v>5</v>
      </c>
      <c r="C6205" s="4" t="s">
        <v>7</v>
      </c>
      <c r="D6205" s="4" t="s">
        <v>11</v>
      </c>
      <c r="E6205" s="4" t="s">
        <v>8</v>
      </c>
      <c r="F6205" s="4" t="s">
        <v>8</v>
      </c>
      <c r="G6205" s="4" t="s">
        <v>8</v>
      </c>
      <c r="H6205" s="4" t="s">
        <v>8</v>
      </c>
    </row>
    <row r="6206" spans="1:8">
      <c r="A6206" t="n">
        <v>57837</v>
      </c>
      <c r="B6206" s="30" t="n">
        <v>51</v>
      </c>
      <c r="C6206" s="7" t="n">
        <v>3</v>
      </c>
      <c r="D6206" s="7" t="n">
        <v>7006</v>
      </c>
      <c r="E6206" s="7" t="s">
        <v>120</v>
      </c>
      <c r="F6206" s="7" t="s">
        <v>121</v>
      </c>
      <c r="G6206" s="7" t="s">
        <v>122</v>
      </c>
      <c r="H6206" s="7" t="s">
        <v>123</v>
      </c>
    </row>
    <row r="6207" spans="1:8">
      <c r="A6207" t="s">
        <v>4</v>
      </c>
      <c r="B6207" s="4" t="s">
        <v>5</v>
      </c>
      <c r="C6207" s="4" t="s">
        <v>7</v>
      </c>
      <c r="D6207" s="4" t="s">
        <v>7</v>
      </c>
      <c r="E6207" s="4" t="s">
        <v>12</v>
      </c>
      <c r="F6207" s="4" t="s">
        <v>12</v>
      </c>
      <c r="G6207" s="4" t="s">
        <v>12</v>
      </c>
      <c r="H6207" s="4" t="s">
        <v>11</v>
      </c>
    </row>
    <row r="6208" spans="1:8">
      <c r="A6208" t="n">
        <v>57850</v>
      </c>
      <c r="B6208" s="38" t="n">
        <v>45</v>
      </c>
      <c r="C6208" s="7" t="n">
        <v>2</v>
      </c>
      <c r="D6208" s="7" t="n">
        <v>3</v>
      </c>
      <c r="E6208" s="7" t="n">
        <v>-0.280000001192093</v>
      </c>
      <c r="F6208" s="7" t="n">
        <v>2.07999992370605</v>
      </c>
      <c r="G6208" s="7" t="n">
        <v>29.2600002288818</v>
      </c>
      <c r="H6208" s="7" t="n">
        <v>0</v>
      </c>
    </row>
    <row r="6209" spans="1:8">
      <c r="A6209" t="s">
        <v>4</v>
      </c>
      <c r="B6209" s="4" t="s">
        <v>5</v>
      </c>
      <c r="C6209" s="4" t="s">
        <v>7</v>
      </c>
      <c r="D6209" s="4" t="s">
        <v>7</v>
      </c>
      <c r="E6209" s="4" t="s">
        <v>12</v>
      </c>
      <c r="F6209" s="4" t="s">
        <v>12</v>
      </c>
      <c r="G6209" s="4" t="s">
        <v>12</v>
      </c>
      <c r="H6209" s="4" t="s">
        <v>11</v>
      </c>
      <c r="I6209" s="4" t="s">
        <v>7</v>
      </c>
    </row>
    <row r="6210" spans="1:8">
      <c r="A6210" t="n">
        <v>57867</v>
      </c>
      <c r="B6210" s="38" t="n">
        <v>45</v>
      </c>
      <c r="C6210" s="7" t="n">
        <v>4</v>
      </c>
      <c r="D6210" s="7" t="n">
        <v>3</v>
      </c>
      <c r="E6210" s="7" t="n">
        <v>358.959991455078</v>
      </c>
      <c r="F6210" s="7" t="n">
        <v>300.910003662109</v>
      </c>
      <c r="G6210" s="7" t="n">
        <v>12</v>
      </c>
      <c r="H6210" s="7" t="n">
        <v>0</v>
      </c>
      <c r="I6210" s="7" t="n">
        <v>1</v>
      </c>
    </row>
    <row r="6211" spans="1:8">
      <c r="A6211" t="s">
        <v>4</v>
      </c>
      <c r="B6211" s="4" t="s">
        <v>5</v>
      </c>
      <c r="C6211" s="4" t="s">
        <v>7</v>
      </c>
      <c r="D6211" s="4" t="s">
        <v>7</v>
      </c>
      <c r="E6211" s="4" t="s">
        <v>12</v>
      </c>
      <c r="F6211" s="4" t="s">
        <v>11</v>
      </c>
    </row>
    <row r="6212" spans="1:8">
      <c r="A6212" t="n">
        <v>57885</v>
      </c>
      <c r="B6212" s="38" t="n">
        <v>45</v>
      </c>
      <c r="C6212" s="7" t="n">
        <v>5</v>
      </c>
      <c r="D6212" s="7" t="n">
        <v>3</v>
      </c>
      <c r="E6212" s="7" t="n">
        <v>22.7000007629395</v>
      </c>
      <c r="F6212" s="7" t="n">
        <v>0</v>
      </c>
    </row>
    <row r="6213" spans="1:8">
      <c r="A6213" t="s">
        <v>4</v>
      </c>
      <c r="B6213" s="4" t="s">
        <v>5</v>
      </c>
      <c r="C6213" s="4" t="s">
        <v>7</v>
      </c>
      <c r="D6213" s="4" t="s">
        <v>7</v>
      </c>
      <c r="E6213" s="4" t="s">
        <v>12</v>
      </c>
      <c r="F6213" s="4" t="s">
        <v>11</v>
      </c>
    </row>
    <row r="6214" spans="1:8">
      <c r="A6214" t="n">
        <v>57894</v>
      </c>
      <c r="B6214" s="38" t="n">
        <v>45</v>
      </c>
      <c r="C6214" s="7" t="n">
        <v>11</v>
      </c>
      <c r="D6214" s="7" t="n">
        <v>3</v>
      </c>
      <c r="E6214" s="7" t="n">
        <v>34.5999984741211</v>
      </c>
      <c r="F6214" s="7" t="n">
        <v>0</v>
      </c>
    </row>
    <row r="6215" spans="1:8">
      <c r="A6215" t="s">
        <v>4</v>
      </c>
      <c r="B6215" s="4" t="s">
        <v>5</v>
      </c>
      <c r="C6215" s="4" t="s">
        <v>7</v>
      </c>
      <c r="D6215" s="4" t="s">
        <v>7</v>
      </c>
      <c r="E6215" s="4" t="s">
        <v>12</v>
      </c>
      <c r="F6215" s="4" t="s">
        <v>12</v>
      </c>
      <c r="G6215" s="4" t="s">
        <v>12</v>
      </c>
      <c r="H6215" s="4" t="s">
        <v>11</v>
      </c>
    </row>
    <row r="6216" spans="1:8">
      <c r="A6216" t="n">
        <v>57903</v>
      </c>
      <c r="B6216" s="38" t="n">
        <v>45</v>
      </c>
      <c r="C6216" s="7" t="n">
        <v>2</v>
      </c>
      <c r="D6216" s="7" t="n">
        <v>3</v>
      </c>
      <c r="E6216" s="7" t="n">
        <v>-0.280000001192093</v>
      </c>
      <c r="F6216" s="7" t="n">
        <v>2.85999989509583</v>
      </c>
      <c r="G6216" s="7" t="n">
        <v>29.2600002288818</v>
      </c>
      <c r="H6216" s="7" t="n">
        <v>11000</v>
      </c>
    </row>
    <row r="6217" spans="1:8">
      <c r="A6217" t="s">
        <v>4</v>
      </c>
      <c r="B6217" s="4" t="s">
        <v>5</v>
      </c>
      <c r="C6217" s="4" t="s">
        <v>7</v>
      </c>
      <c r="D6217" s="4" t="s">
        <v>7</v>
      </c>
      <c r="E6217" s="4" t="s">
        <v>12</v>
      </c>
      <c r="F6217" s="4" t="s">
        <v>12</v>
      </c>
      <c r="G6217" s="4" t="s">
        <v>12</v>
      </c>
      <c r="H6217" s="4" t="s">
        <v>11</v>
      </c>
      <c r="I6217" s="4" t="s">
        <v>7</v>
      </c>
    </row>
    <row r="6218" spans="1:8">
      <c r="A6218" t="n">
        <v>57920</v>
      </c>
      <c r="B6218" s="38" t="n">
        <v>45</v>
      </c>
      <c r="C6218" s="7" t="n">
        <v>4</v>
      </c>
      <c r="D6218" s="7" t="n">
        <v>3</v>
      </c>
      <c r="E6218" s="7" t="n">
        <v>16.5300006866455</v>
      </c>
      <c r="F6218" s="7" t="n">
        <v>250.020004272461</v>
      </c>
      <c r="G6218" s="7" t="n">
        <v>12</v>
      </c>
      <c r="H6218" s="7" t="n">
        <v>11000</v>
      </c>
      <c r="I6218" s="7" t="n">
        <v>1</v>
      </c>
    </row>
    <row r="6219" spans="1:8">
      <c r="A6219" t="s">
        <v>4</v>
      </c>
      <c r="B6219" s="4" t="s">
        <v>5</v>
      </c>
      <c r="C6219" s="4" t="s">
        <v>7</v>
      </c>
      <c r="D6219" s="4" t="s">
        <v>7</v>
      </c>
      <c r="E6219" s="4" t="s">
        <v>12</v>
      </c>
      <c r="F6219" s="4" t="s">
        <v>11</v>
      </c>
    </row>
    <row r="6220" spans="1:8">
      <c r="A6220" t="n">
        <v>57938</v>
      </c>
      <c r="B6220" s="38" t="n">
        <v>45</v>
      </c>
      <c r="C6220" s="7" t="n">
        <v>5</v>
      </c>
      <c r="D6220" s="7" t="n">
        <v>3</v>
      </c>
      <c r="E6220" s="7" t="n">
        <v>30</v>
      </c>
      <c r="F6220" s="7" t="n">
        <v>11000</v>
      </c>
    </row>
    <row r="6221" spans="1:8">
      <c r="A6221" t="s">
        <v>4</v>
      </c>
      <c r="B6221" s="4" t="s">
        <v>5</v>
      </c>
      <c r="C6221" s="4" t="s">
        <v>7</v>
      </c>
      <c r="D6221" s="4" t="s">
        <v>11</v>
      </c>
      <c r="E6221" s="4" t="s">
        <v>11</v>
      </c>
      <c r="F6221" s="4" t="s">
        <v>13</v>
      </c>
    </row>
    <row r="6222" spans="1:8">
      <c r="A6222" t="n">
        <v>57947</v>
      </c>
      <c r="B6222" s="50" t="n">
        <v>84</v>
      </c>
      <c r="C6222" s="7" t="n">
        <v>0</v>
      </c>
      <c r="D6222" s="7" t="n">
        <v>0</v>
      </c>
      <c r="E6222" s="7" t="n">
        <v>0</v>
      </c>
      <c r="F6222" s="7" t="n">
        <v>1056964608</v>
      </c>
    </row>
    <row r="6223" spans="1:8">
      <c r="A6223" t="s">
        <v>4</v>
      </c>
      <c r="B6223" s="4" t="s">
        <v>5</v>
      </c>
      <c r="C6223" s="4" t="s">
        <v>11</v>
      </c>
      <c r="D6223" s="4" t="s">
        <v>7</v>
      </c>
      <c r="E6223" s="4" t="s">
        <v>7</v>
      </c>
      <c r="F6223" s="4" t="s">
        <v>8</v>
      </c>
    </row>
    <row r="6224" spans="1:8">
      <c r="A6224" t="n">
        <v>57957</v>
      </c>
      <c r="B6224" s="14" t="n">
        <v>20</v>
      </c>
      <c r="C6224" s="7" t="n">
        <v>0</v>
      </c>
      <c r="D6224" s="7" t="n">
        <v>3</v>
      </c>
      <c r="E6224" s="7" t="n">
        <v>11</v>
      </c>
      <c r="F6224" s="7" t="s">
        <v>384</v>
      </c>
    </row>
    <row r="6225" spans="1:9">
      <c r="A6225" t="s">
        <v>4</v>
      </c>
      <c r="B6225" s="4" t="s">
        <v>5</v>
      </c>
      <c r="C6225" s="4" t="s">
        <v>13</v>
      </c>
    </row>
    <row r="6226" spans="1:9">
      <c r="A6226" t="n">
        <v>57973</v>
      </c>
      <c r="B6226" s="55" t="n">
        <v>15</v>
      </c>
      <c r="C6226" s="7" t="n">
        <v>16384</v>
      </c>
    </row>
    <row r="6227" spans="1:9">
      <c r="A6227" t="s">
        <v>4</v>
      </c>
      <c r="B6227" s="4" t="s">
        <v>5</v>
      </c>
      <c r="C6227" s="4" t="s">
        <v>7</v>
      </c>
      <c r="D6227" s="4" t="s">
        <v>11</v>
      </c>
      <c r="E6227" s="4" t="s">
        <v>12</v>
      </c>
      <c r="F6227" s="4" t="s">
        <v>11</v>
      </c>
      <c r="G6227" s="4" t="s">
        <v>13</v>
      </c>
      <c r="H6227" s="4" t="s">
        <v>13</v>
      </c>
      <c r="I6227" s="4" t="s">
        <v>11</v>
      </c>
      <c r="J6227" s="4" t="s">
        <v>11</v>
      </c>
      <c r="K6227" s="4" t="s">
        <v>13</v>
      </c>
      <c r="L6227" s="4" t="s">
        <v>13</v>
      </c>
      <c r="M6227" s="4" t="s">
        <v>13</v>
      </c>
      <c r="N6227" s="4" t="s">
        <v>13</v>
      </c>
      <c r="O6227" s="4" t="s">
        <v>8</v>
      </c>
    </row>
    <row r="6228" spans="1:9">
      <c r="A6228" t="n">
        <v>57978</v>
      </c>
      <c r="B6228" s="9" t="n">
        <v>50</v>
      </c>
      <c r="C6228" s="7" t="n">
        <v>0</v>
      </c>
      <c r="D6228" s="7" t="n">
        <v>2135</v>
      </c>
      <c r="E6228" s="7" t="n">
        <v>0.699999988079071</v>
      </c>
      <c r="F6228" s="7" t="n">
        <v>1000</v>
      </c>
      <c r="G6228" s="7" t="n">
        <v>0</v>
      </c>
      <c r="H6228" s="7" t="n">
        <v>1077936128</v>
      </c>
      <c r="I6228" s="7" t="n">
        <v>0</v>
      </c>
      <c r="J6228" s="7" t="n">
        <v>65533</v>
      </c>
      <c r="K6228" s="7" t="n">
        <v>0</v>
      </c>
      <c r="L6228" s="7" t="n">
        <v>0</v>
      </c>
      <c r="M6228" s="7" t="n">
        <v>0</v>
      </c>
      <c r="N6228" s="7" t="n">
        <v>0</v>
      </c>
      <c r="O6228" s="7" t="s">
        <v>14</v>
      </c>
    </row>
    <row r="6229" spans="1:9">
      <c r="A6229" t="s">
        <v>4</v>
      </c>
      <c r="B6229" s="4" t="s">
        <v>5</v>
      </c>
      <c r="C6229" s="4" t="s">
        <v>7</v>
      </c>
      <c r="D6229" s="4" t="s">
        <v>7</v>
      </c>
      <c r="E6229" s="4" t="s">
        <v>7</v>
      </c>
      <c r="F6229" s="4" t="s">
        <v>7</v>
      </c>
    </row>
    <row r="6230" spans="1:9">
      <c r="A6230" t="n">
        <v>58017</v>
      </c>
      <c r="B6230" s="16" t="n">
        <v>14</v>
      </c>
      <c r="C6230" s="7" t="n">
        <v>0</v>
      </c>
      <c r="D6230" s="7" t="n">
        <v>64</v>
      </c>
      <c r="E6230" s="7" t="n">
        <v>0</v>
      </c>
      <c r="F6230" s="7" t="n">
        <v>0</v>
      </c>
    </row>
    <row r="6231" spans="1:9">
      <c r="A6231" t="s">
        <v>4</v>
      </c>
      <c r="B6231" s="4" t="s">
        <v>5</v>
      </c>
      <c r="C6231" s="4" t="s">
        <v>7</v>
      </c>
      <c r="D6231" s="4" t="s">
        <v>11</v>
      </c>
      <c r="E6231" s="4" t="s">
        <v>12</v>
      </c>
    </row>
    <row r="6232" spans="1:9">
      <c r="A6232" t="n">
        <v>58022</v>
      </c>
      <c r="B6232" s="18" t="n">
        <v>58</v>
      </c>
      <c r="C6232" s="7" t="n">
        <v>100</v>
      </c>
      <c r="D6232" s="7" t="n">
        <v>1000</v>
      </c>
      <c r="E6232" s="7" t="n">
        <v>1</v>
      </c>
    </row>
    <row r="6233" spans="1:9">
      <c r="A6233" t="s">
        <v>4</v>
      </c>
      <c r="B6233" s="4" t="s">
        <v>5</v>
      </c>
      <c r="C6233" s="4" t="s">
        <v>7</v>
      </c>
      <c r="D6233" s="4" t="s">
        <v>11</v>
      </c>
    </row>
    <row r="6234" spans="1:9">
      <c r="A6234" t="n">
        <v>58030</v>
      </c>
      <c r="B6234" s="18" t="n">
        <v>58</v>
      </c>
      <c r="C6234" s="7" t="n">
        <v>255</v>
      </c>
      <c r="D6234" s="7" t="n">
        <v>0</v>
      </c>
    </row>
    <row r="6235" spans="1:9">
      <c r="A6235" t="s">
        <v>4</v>
      </c>
      <c r="B6235" s="4" t="s">
        <v>5</v>
      </c>
      <c r="C6235" s="4" t="s">
        <v>13</v>
      </c>
    </row>
    <row r="6236" spans="1:9">
      <c r="A6236" t="n">
        <v>58034</v>
      </c>
      <c r="B6236" s="55" t="n">
        <v>15</v>
      </c>
      <c r="C6236" s="7" t="n">
        <v>16384</v>
      </c>
    </row>
    <row r="6237" spans="1:9">
      <c r="A6237" t="s">
        <v>4</v>
      </c>
      <c r="B6237" s="4" t="s">
        <v>5</v>
      </c>
      <c r="C6237" s="4" t="s">
        <v>7</v>
      </c>
      <c r="D6237" s="4" t="s">
        <v>11</v>
      </c>
      <c r="E6237" s="4" t="s">
        <v>12</v>
      </c>
      <c r="F6237" s="4" t="s">
        <v>11</v>
      </c>
      <c r="G6237" s="4" t="s">
        <v>13</v>
      </c>
      <c r="H6237" s="4" t="s">
        <v>13</v>
      </c>
      <c r="I6237" s="4" t="s">
        <v>11</v>
      </c>
      <c r="J6237" s="4" t="s">
        <v>11</v>
      </c>
      <c r="K6237" s="4" t="s">
        <v>13</v>
      </c>
      <c r="L6237" s="4" t="s">
        <v>13</v>
      </c>
      <c r="M6237" s="4" t="s">
        <v>13</v>
      </c>
      <c r="N6237" s="4" t="s">
        <v>13</v>
      </c>
      <c r="O6237" s="4" t="s">
        <v>8</v>
      </c>
    </row>
    <row r="6238" spans="1:9">
      <c r="A6238" t="n">
        <v>58039</v>
      </c>
      <c r="B6238" s="9" t="n">
        <v>50</v>
      </c>
      <c r="C6238" s="7" t="n">
        <v>0</v>
      </c>
      <c r="D6238" s="7" t="n">
        <v>4427</v>
      </c>
      <c r="E6238" s="7" t="n">
        <v>0.800000011920929</v>
      </c>
      <c r="F6238" s="7" t="n">
        <v>200</v>
      </c>
      <c r="G6238" s="7" t="n">
        <v>0</v>
      </c>
      <c r="H6238" s="7" t="n">
        <v>-1073741824</v>
      </c>
      <c r="I6238" s="7" t="n">
        <v>0</v>
      </c>
      <c r="J6238" s="7" t="n">
        <v>65533</v>
      </c>
      <c r="K6238" s="7" t="n">
        <v>0</v>
      </c>
      <c r="L6238" s="7" t="n">
        <v>0</v>
      </c>
      <c r="M6238" s="7" t="n">
        <v>0</v>
      </c>
      <c r="N6238" s="7" t="n">
        <v>0</v>
      </c>
      <c r="O6238" s="7" t="s">
        <v>14</v>
      </c>
    </row>
    <row r="6239" spans="1:9">
      <c r="A6239" t="s">
        <v>4</v>
      </c>
      <c r="B6239" s="4" t="s">
        <v>5</v>
      </c>
      <c r="C6239" s="4" t="s">
        <v>7</v>
      </c>
      <c r="D6239" s="4" t="s">
        <v>7</v>
      </c>
      <c r="E6239" s="4" t="s">
        <v>7</v>
      </c>
      <c r="F6239" s="4" t="s">
        <v>7</v>
      </c>
    </row>
    <row r="6240" spans="1:9">
      <c r="A6240" t="n">
        <v>58078</v>
      </c>
      <c r="B6240" s="16" t="n">
        <v>14</v>
      </c>
      <c r="C6240" s="7" t="n">
        <v>0</v>
      </c>
      <c r="D6240" s="7" t="n">
        <v>64</v>
      </c>
      <c r="E6240" s="7" t="n">
        <v>0</v>
      </c>
      <c r="F6240" s="7" t="n">
        <v>0</v>
      </c>
    </row>
    <row r="6241" spans="1:15">
      <c r="A6241" t="s">
        <v>4</v>
      </c>
      <c r="B6241" s="4" t="s">
        <v>5</v>
      </c>
      <c r="C6241" s="4" t="s">
        <v>11</v>
      </c>
    </row>
    <row r="6242" spans="1:15">
      <c r="A6242" t="n">
        <v>58083</v>
      </c>
      <c r="B6242" s="25" t="n">
        <v>16</v>
      </c>
      <c r="C6242" s="7" t="n">
        <v>1000</v>
      </c>
    </row>
    <row r="6243" spans="1:15">
      <c r="A6243" t="s">
        <v>4</v>
      </c>
      <c r="B6243" s="4" t="s">
        <v>5</v>
      </c>
      <c r="C6243" s="4" t="s">
        <v>13</v>
      </c>
    </row>
    <row r="6244" spans="1:15">
      <c r="A6244" t="n">
        <v>58086</v>
      </c>
      <c r="B6244" s="55" t="n">
        <v>15</v>
      </c>
      <c r="C6244" s="7" t="n">
        <v>16384</v>
      </c>
    </row>
    <row r="6245" spans="1:15">
      <c r="A6245" t="s">
        <v>4</v>
      </c>
      <c r="B6245" s="4" t="s">
        <v>5</v>
      </c>
      <c r="C6245" s="4" t="s">
        <v>7</v>
      </c>
      <c r="D6245" s="4" t="s">
        <v>11</v>
      </c>
      <c r="E6245" s="4" t="s">
        <v>12</v>
      </c>
      <c r="F6245" s="4" t="s">
        <v>11</v>
      </c>
      <c r="G6245" s="4" t="s">
        <v>13</v>
      </c>
      <c r="H6245" s="4" t="s">
        <v>13</v>
      </c>
      <c r="I6245" s="4" t="s">
        <v>11</v>
      </c>
      <c r="J6245" s="4" t="s">
        <v>11</v>
      </c>
      <c r="K6245" s="4" t="s">
        <v>13</v>
      </c>
      <c r="L6245" s="4" t="s">
        <v>13</v>
      </c>
      <c r="M6245" s="4" t="s">
        <v>13</v>
      </c>
      <c r="N6245" s="4" t="s">
        <v>13</v>
      </c>
      <c r="O6245" s="4" t="s">
        <v>8</v>
      </c>
    </row>
    <row r="6246" spans="1:15">
      <c r="A6246" t="n">
        <v>58091</v>
      </c>
      <c r="B6246" s="9" t="n">
        <v>50</v>
      </c>
      <c r="C6246" s="7" t="n">
        <v>0</v>
      </c>
      <c r="D6246" s="7" t="n">
        <v>4427</v>
      </c>
      <c r="E6246" s="7" t="n">
        <v>0.800000011920929</v>
      </c>
      <c r="F6246" s="7" t="n">
        <v>200</v>
      </c>
      <c r="G6246" s="7" t="n">
        <v>0</v>
      </c>
      <c r="H6246" s="7" t="n">
        <v>-1073741824</v>
      </c>
      <c r="I6246" s="7" t="n">
        <v>0</v>
      </c>
      <c r="J6246" s="7" t="n">
        <v>65533</v>
      </c>
      <c r="K6246" s="7" t="n">
        <v>0</v>
      </c>
      <c r="L6246" s="7" t="n">
        <v>0</v>
      </c>
      <c r="M6246" s="7" t="n">
        <v>0</v>
      </c>
      <c r="N6246" s="7" t="n">
        <v>0</v>
      </c>
      <c r="O6246" s="7" t="s">
        <v>14</v>
      </c>
    </row>
    <row r="6247" spans="1:15">
      <c r="A6247" t="s">
        <v>4</v>
      </c>
      <c r="B6247" s="4" t="s">
        <v>5</v>
      </c>
      <c r="C6247" s="4" t="s">
        <v>11</v>
      </c>
    </row>
    <row r="6248" spans="1:15">
      <c r="A6248" t="n">
        <v>58130</v>
      </c>
      <c r="B6248" s="25" t="n">
        <v>16</v>
      </c>
      <c r="C6248" s="7" t="n">
        <v>1000</v>
      </c>
    </row>
    <row r="6249" spans="1:15">
      <c r="A6249" t="s">
        <v>4</v>
      </c>
      <c r="B6249" s="4" t="s">
        <v>5</v>
      </c>
      <c r="C6249" s="4" t="s">
        <v>7</v>
      </c>
      <c r="D6249" s="4" t="s">
        <v>11</v>
      </c>
      <c r="E6249" s="4" t="s">
        <v>12</v>
      </c>
      <c r="F6249" s="4" t="s">
        <v>11</v>
      </c>
      <c r="G6249" s="4" t="s">
        <v>13</v>
      </c>
      <c r="H6249" s="4" t="s">
        <v>13</v>
      </c>
      <c r="I6249" s="4" t="s">
        <v>11</v>
      </c>
      <c r="J6249" s="4" t="s">
        <v>11</v>
      </c>
      <c r="K6249" s="4" t="s">
        <v>13</v>
      </c>
      <c r="L6249" s="4" t="s">
        <v>13</v>
      </c>
      <c r="M6249" s="4" t="s">
        <v>13</v>
      </c>
      <c r="N6249" s="4" t="s">
        <v>13</v>
      </c>
      <c r="O6249" s="4" t="s">
        <v>8</v>
      </c>
    </row>
    <row r="6250" spans="1:15">
      <c r="A6250" t="n">
        <v>58133</v>
      </c>
      <c r="B6250" s="9" t="n">
        <v>50</v>
      </c>
      <c r="C6250" s="7" t="n">
        <v>0</v>
      </c>
      <c r="D6250" s="7" t="n">
        <v>4427</v>
      </c>
      <c r="E6250" s="7" t="n">
        <v>0.800000011920929</v>
      </c>
      <c r="F6250" s="7" t="n">
        <v>200</v>
      </c>
      <c r="G6250" s="7" t="n">
        <v>0</v>
      </c>
      <c r="H6250" s="7" t="n">
        <v>-1073741824</v>
      </c>
      <c r="I6250" s="7" t="n">
        <v>0</v>
      </c>
      <c r="J6250" s="7" t="n">
        <v>65533</v>
      </c>
      <c r="K6250" s="7" t="n">
        <v>0</v>
      </c>
      <c r="L6250" s="7" t="n">
        <v>0</v>
      </c>
      <c r="M6250" s="7" t="n">
        <v>0</v>
      </c>
      <c r="N6250" s="7" t="n">
        <v>0</v>
      </c>
      <c r="O6250" s="7" t="s">
        <v>14</v>
      </c>
    </row>
    <row r="6251" spans="1:15">
      <c r="A6251" t="s">
        <v>4</v>
      </c>
      <c r="B6251" s="4" t="s">
        <v>5</v>
      </c>
      <c r="C6251" s="4" t="s">
        <v>11</v>
      </c>
    </row>
    <row r="6252" spans="1:15">
      <c r="A6252" t="n">
        <v>58172</v>
      </c>
      <c r="B6252" s="25" t="n">
        <v>16</v>
      </c>
      <c r="C6252" s="7" t="n">
        <v>1000</v>
      </c>
    </row>
    <row r="6253" spans="1:15">
      <c r="A6253" t="s">
        <v>4</v>
      </c>
      <c r="B6253" s="4" t="s">
        <v>5</v>
      </c>
      <c r="C6253" s="4" t="s">
        <v>7</v>
      </c>
      <c r="D6253" s="4" t="s">
        <v>11</v>
      </c>
      <c r="E6253" s="4" t="s">
        <v>12</v>
      </c>
      <c r="F6253" s="4" t="s">
        <v>11</v>
      </c>
      <c r="G6253" s="4" t="s">
        <v>13</v>
      </c>
      <c r="H6253" s="4" t="s">
        <v>13</v>
      </c>
      <c r="I6253" s="4" t="s">
        <v>11</v>
      </c>
      <c r="J6253" s="4" t="s">
        <v>11</v>
      </c>
      <c r="K6253" s="4" t="s">
        <v>13</v>
      </c>
      <c r="L6253" s="4" t="s">
        <v>13</v>
      </c>
      <c r="M6253" s="4" t="s">
        <v>13</v>
      </c>
      <c r="N6253" s="4" t="s">
        <v>13</v>
      </c>
      <c r="O6253" s="4" t="s">
        <v>8</v>
      </c>
    </row>
    <row r="6254" spans="1:15">
      <c r="A6254" t="n">
        <v>58175</v>
      </c>
      <c r="B6254" s="9" t="n">
        <v>50</v>
      </c>
      <c r="C6254" s="7" t="n">
        <v>0</v>
      </c>
      <c r="D6254" s="7" t="n">
        <v>14026</v>
      </c>
      <c r="E6254" s="7" t="n">
        <v>1</v>
      </c>
      <c r="F6254" s="7" t="n">
        <v>0</v>
      </c>
      <c r="G6254" s="7" t="n">
        <v>0</v>
      </c>
      <c r="H6254" s="7" t="n">
        <v>-1065353216</v>
      </c>
      <c r="I6254" s="7" t="n">
        <v>0</v>
      </c>
      <c r="J6254" s="7" t="n">
        <v>65533</v>
      </c>
      <c r="K6254" s="7" t="n">
        <v>0</v>
      </c>
      <c r="L6254" s="7" t="n">
        <v>0</v>
      </c>
      <c r="M6254" s="7" t="n">
        <v>0</v>
      </c>
      <c r="N6254" s="7" t="n">
        <v>0</v>
      </c>
      <c r="O6254" s="7" t="s">
        <v>14</v>
      </c>
    </row>
    <row r="6255" spans="1:15">
      <c r="A6255" t="s">
        <v>4</v>
      </c>
      <c r="B6255" s="4" t="s">
        <v>5</v>
      </c>
      <c r="C6255" s="4" t="s">
        <v>7</v>
      </c>
      <c r="D6255" s="4" t="s">
        <v>11</v>
      </c>
      <c r="E6255" s="4" t="s">
        <v>11</v>
      </c>
      <c r="F6255" s="4" t="s">
        <v>11</v>
      </c>
      <c r="G6255" s="4" t="s">
        <v>11</v>
      </c>
      <c r="H6255" s="4" t="s">
        <v>11</v>
      </c>
      <c r="I6255" s="4" t="s">
        <v>8</v>
      </c>
      <c r="J6255" s="4" t="s">
        <v>12</v>
      </c>
      <c r="K6255" s="4" t="s">
        <v>12</v>
      </c>
      <c r="L6255" s="4" t="s">
        <v>12</v>
      </c>
      <c r="M6255" s="4" t="s">
        <v>13</v>
      </c>
      <c r="N6255" s="4" t="s">
        <v>13</v>
      </c>
      <c r="O6255" s="4" t="s">
        <v>12</v>
      </c>
      <c r="P6255" s="4" t="s">
        <v>12</v>
      </c>
      <c r="Q6255" s="4" t="s">
        <v>12</v>
      </c>
      <c r="R6255" s="4" t="s">
        <v>12</v>
      </c>
      <c r="S6255" s="4" t="s">
        <v>7</v>
      </c>
    </row>
    <row r="6256" spans="1:15">
      <c r="A6256" t="n">
        <v>58214</v>
      </c>
      <c r="B6256" s="26" t="n">
        <v>39</v>
      </c>
      <c r="C6256" s="7" t="n">
        <v>12</v>
      </c>
      <c r="D6256" s="7" t="n">
        <v>65533</v>
      </c>
      <c r="E6256" s="7" t="n">
        <v>204</v>
      </c>
      <c r="F6256" s="7" t="n">
        <v>0</v>
      </c>
      <c r="G6256" s="7" t="n">
        <v>1660</v>
      </c>
      <c r="H6256" s="7" t="n">
        <v>3</v>
      </c>
      <c r="I6256" s="7" t="s">
        <v>183</v>
      </c>
      <c r="J6256" s="7" t="n">
        <v>0</v>
      </c>
      <c r="K6256" s="7" t="n">
        <v>0</v>
      </c>
      <c r="L6256" s="7" t="n">
        <v>0</v>
      </c>
      <c r="M6256" s="7" t="n">
        <v>0</v>
      </c>
      <c r="N6256" s="7" t="n">
        <v>0</v>
      </c>
      <c r="O6256" s="7" t="n">
        <v>0</v>
      </c>
      <c r="P6256" s="7" t="n">
        <v>2</v>
      </c>
      <c r="Q6256" s="7" t="n">
        <v>2</v>
      </c>
      <c r="R6256" s="7" t="n">
        <v>2</v>
      </c>
      <c r="S6256" s="7" t="n">
        <v>255</v>
      </c>
    </row>
    <row r="6257" spans="1:19">
      <c r="A6257" t="s">
        <v>4</v>
      </c>
      <c r="B6257" s="4" t="s">
        <v>5</v>
      </c>
      <c r="C6257" s="4" t="s">
        <v>11</v>
      </c>
    </row>
    <row r="6258" spans="1:19">
      <c r="A6258" t="n">
        <v>58275</v>
      </c>
      <c r="B6258" s="25" t="n">
        <v>16</v>
      </c>
      <c r="C6258" s="7" t="n">
        <v>1000</v>
      </c>
    </row>
    <row r="6259" spans="1:19">
      <c r="A6259" t="s">
        <v>4</v>
      </c>
      <c r="B6259" s="4" t="s">
        <v>5</v>
      </c>
      <c r="C6259" s="4" t="s">
        <v>7</v>
      </c>
      <c r="D6259" s="4" t="s">
        <v>11</v>
      </c>
      <c r="E6259" s="4" t="s">
        <v>12</v>
      </c>
      <c r="F6259" s="4" t="s">
        <v>11</v>
      </c>
      <c r="G6259" s="4" t="s">
        <v>13</v>
      </c>
      <c r="H6259" s="4" t="s">
        <v>13</v>
      </c>
      <c r="I6259" s="4" t="s">
        <v>11</v>
      </c>
      <c r="J6259" s="4" t="s">
        <v>11</v>
      </c>
      <c r="K6259" s="4" t="s">
        <v>13</v>
      </c>
      <c r="L6259" s="4" t="s">
        <v>13</v>
      </c>
      <c r="M6259" s="4" t="s">
        <v>13</v>
      </c>
      <c r="N6259" s="4" t="s">
        <v>13</v>
      </c>
      <c r="O6259" s="4" t="s">
        <v>8</v>
      </c>
    </row>
    <row r="6260" spans="1:19">
      <c r="A6260" t="n">
        <v>58278</v>
      </c>
      <c r="B6260" s="9" t="n">
        <v>50</v>
      </c>
      <c r="C6260" s="7" t="n">
        <v>0</v>
      </c>
      <c r="D6260" s="7" t="n">
        <v>2101</v>
      </c>
      <c r="E6260" s="7" t="n">
        <v>1</v>
      </c>
      <c r="F6260" s="7" t="n">
        <v>0</v>
      </c>
      <c r="G6260" s="7" t="n">
        <v>0</v>
      </c>
      <c r="H6260" s="7" t="n">
        <v>0</v>
      </c>
      <c r="I6260" s="7" t="n">
        <v>0</v>
      </c>
      <c r="J6260" s="7" t="n">
        <v>65533</v>
      </c>
      <c r="K6260" s="7" t="n">
        <v>0</v>
      </c>
      <c r="L6260" s="7" t="n">
        <v>0</v>
      </c>
      <c r="M6260" s="7" t="n">
        <v>0</v>
      </c>
      <c r="N6260" s="7" t="n">
        <v>0</v>
      </c>
      <c r="O6260" s="7" t="s">
        <v>14</v>
      </c>
    </row>
    <row r="6261" spans="1:19">
      <c r="A6261" t="s">
        <v>4</v>
      </c>
      <c r="B6261" s="4" t="s">
        <v>5</v>
      </c>
      <c r="C6261" s="4" t="s">
        <v>11</v>
      </c>
      <c r="D6261" s="4" t="s">
        <v>13</v>
      </c>
      <c r="E6261" s="4" t="s">
        <v>13</v>
      </c>
      <c r="F6261" s="4" t="s">
        <v>13</v>
      </c>
      <c r="G6261" s="4" t="s">
        <v>13</v>
      </c>
      <c r="H6261" s="4" t="s">
        <v>11</v>
      </c>
      <c r="I6261" s="4" t="s">
        <v>7</v>
      </c>
    </row>
    <row r="6262" spans="1:19">
      <c r="A6262" t="n">
        <v>58317</v>
      </c>
      <c r="B6262" s="31" t="n">
        <v>66</v>
      </c>
      <c r="C6262" s="7" t="n">
        <v>1660</v>
      </c>
      <c r="D6262" s="7" t="n">
        <v>1065353216</v>
      </c>
      <c r="E6262" s="7" t="n">
        <v>1065353216</v>
      </c>
      <c r="F6262" s="7" t="n">
        <v>1065353216</v>
      </c>
      <c r="G6262" s="7" t="n">
        <v>0</v>
      </c>
      <c r="H6262" s="7" t="n">
        <v>300</v>
      </c>
      <c r="I6262" s="7" t="n">
        <v>3</v>
      </c>
    </row>
    <row r="6263" spans="1:19">
      <c r="A6263" t="s">
        <v>4</v>
      </c>
      <c r="B6263" s="4" t="s">
        <v>5</v>
      </c>
      <c r="C6263" s="4" t="s">
        <v>7</v>
      </c>
      <c r="D6263" s="4" t="s">
        <v>11</v>
      </c>
      <c r="E6263" s="4" t="s">
        <v>7</v>
      </c>
    </row>
    <row r="6264" spans="1:19">
      <c r="A6264" t="n">
        <v>58339</v>
      </c>
      <c r="B6264" s="26" t="n">
        <v>39</v>
      </c>
      <c r="C6264" s="7" t="n">
        <v>13</v>
      </c>
      <c r="D6264" s="7" t="n">
        <v>65533</v>
      </c>
      <c r="E6264" s="7" t="n">
        <v>103</v>
      </c>
    </row>
    <row r="6265" spans="1:19">
      <c r="A6265" t="s">
        <v>4</v>
      </c>
      <c r="B6265" s="4" t="s">
        <v>5</v>
      </c>
      <c r="C6265" s="4" t="s">
        <v>7</v>
      </c>
      <c r="D6265" s="4" t="s">
        <v>11</v>
      </c>
      <c r="E6265" s="4" t="s">
        <v>12</v>
      </c>
      <c r="F6265" s="4" t="s">
        <v>11</v>
      </c>
      <c r="G6265" s="4" t="s">
        <v>13</v>
      </c>
      <c r="H6265" s="4" t="s">
        <v>13</v>
      </c>
      <c r="I6265" s="4" t="s">
        <v>11</v>
      </c>
      <c r="J6265" s="4" t="s">
        <v>11</v>
      </c>
      <c r="K6265" s="4" t="s">
        <v>13</v>
      </c>
      <c r="L6265" s="4" t="s">
        <v>13</v>
      </c>
      <c r="M6265" s="4" t="s">
        <v>13</v>
      </c>
      <c r="N6265" s="4" t="s">
        <v>13</v>
      </c>
      <c r="O6265" s="4" t="s">
        <v>8</v>
      </c>
    </row>
    <row r="6266" spans="1:19">
      <c r="A6266" t="n">
        <v>58344</v>
      </c>
      <c r="B6266" s="9" t="n">
        <v>50</v>
      </c>
      <c r="C6266" s="7" t="n">
        <v>0</v>
      </c>
      <c r="D6266" s="7" t="n">
        <v>14026</v>
      </c>
      <c r="E6266" s="7" t="n">
        <v>1</v>
      </c>
      <c r="F6266" s="7" t="n">
        <v>0</v>
      </c>
      <c r="G6266" s="7" t="n">
        <v>0</v>
      </c>
      <c r="H6266" s="7" t="n">
        <v>-1065353216</v>
      </c>
      <c r="I6266" s="7" t="n">
        <v>0</v>
      </c>
      <c r="J6266" s="7" t="n">
        <v>65533</v>
      </c>
      <c r="K6266" s="7" t="n">
        <v>0</v>
      </c>
      <c r="L6266" s="7" t="n">
        <v>0</v>
      </c>
      <c r="M6266" s="7" t="n">
        <v>0</v>
      </c>
      <c r="N6266" s="7" t="n">
        <v>0</v>
      </c>
      <c r="O6266" s="7" t="s">
        <v>14</v>
      </c>
    </row>
    <row r="6267" spans="1:19">
      <c r="A6267" t="s">
        <v>4</v>
      </c>
      <c r="B6267" s="4" t="s">
        <v>5</v>
      </c>
      <c r="C6267" s="4" t="s">
        <v>7</v>
      </c>
      <c r="D6267" s="4" t="s">
        <v>11</v>
      </c>
      <c r="E6267" s="4" t="s">
        <v>11</v>
      </c>
      <c r="F6267" s="4" t="s">
        <v>11</v>
      </c>
      <c r="G6267" s="4" t="s">
        <v>11</v>
      </c>
      <c r="H6267" s="4" t="s">
        <v>11</v>
      </c>
      <c r="I6267" s="4" t="s">
        <v>8</v>
      </c>
      <c r="J6267" s="4" t="s">
        <v>12</v>
      </c>
      <c r="K6267" s="4" t="s">
        <v>12</v>
      </c>
      <c r="L6267" s="4" t="s">
        <v>12</v>
      </c>
      <c r="M6267" s="4" t="s">
        <v>13</v>
      </c>
      <c r="N6267" s="4" t="s">
        <v>13</v>
      </c>
      <c r="O6267" s="4" t="s">
        <v>12</v>
      </c>
      <c r="P6267" s="4" t="s">
        <v>12</v>
      </c>
      <c r="Q6267" s="4" t="s">
        <v>12</v>
      </c>
      <c r="R6267" s="4" t="s">
        <v>12</v>
      </c>
      <c r="S6267" s="4" t="s">
        <v>7</v>
      </c>
    </row>
    <row r="6268" spans="1:19">
      <c r="A6268" t="n">
        <v>58383</v>
      </c>
      <c r="B6268" s="26" t="n">
        <v>39</v>
      </c>
      <c r="C6268" s="7" t="n">
        <v>12</v>
      </c>
      <c r="D6268" s="7" t="n">
        <v>65533</v>
      </c>
      <c r="E6268" s="7" t="n">
        <v>204</v>
      </c>
      <c r="F6268" s="7" t="n">
        <v>0</v>
      </c>
      <c r="G6268" s="7" t="n">
        <v>1661</v>
      </c>
      <c r="H6268" s="7" t="n">
        <v>3</v>
      </c>
      <c r="I6268" s="7" t="s">
        <v>183</v>
      </c>
      <c r="J6268" s="7" t="n">
        <v>0</v>
      </c>
      <c r="K6268" s="7" t="n">
        <v>0</v>
      </c>
      <c r="L6268" s="7" t="n">
        <v>0</v>
      </c>
      <c r="M6268" s="7" t="n">
        <v>0</v>
      </c>
      <c r="N6268" s="7" t="n">
        <v>0</v>
      </c>
      <c r="O6268" s="7" t="n">
        <v>0</v>
      </c>
      <c r="P6268" s="7" t="n">
        <v>2</v>
      </c>
      <c r="Q6268" s="7" t="n">
        <v>2</v>
      </c>
      <c r="R6268" s="7" t="n">
        <v>2</v>
      </c>
      <c r="S6268" s="7" t="n">
        <v>255</v>
      </c>
    </row>
    <row r="6269" spans="1:19">
      <c r="A6269" t="s">
        <v>4</v>
      </c>
      <c r="B6269" s="4" t="s">
        <v>5</v>
      </c>
      <c r="C6269" s="4" t="s">
        <v>11</v>
      </c>
    </row>
    <row r="6270" spans="1:19">
      <c r="A6270" t="n">
        <v>58444</v>
      </c>
      <c r="B6270" s="25" t="n">
        <v>16</v>
      </c>
      <c r="C6270" s="7" t="n">
        <v>800</v>
      </c>
    </row>
    <row r="6271" spans="1:19">
      <c r="A6271" t="s">
        <v>4</v>
      </c>
      <c r="B6271" s="4" t="s">
        <v>5</v>
      </c>
      <c r="C6271" s="4" t="s">
        <v>7</v>
      </c>
      <c r="D6271" s="4" t="s">
        <v>11</v>
      </c>
      <c r="E6271" s="4" t="s">
        <v>12</v>
      </c>
      <c r="F6271" s="4" t="s">
        <v>11</v>
      </c>
      <c r="G6271" s="4" t="s">
        <v>13</v>
      </c>
      <c r="H6271" s="4" t="s">
        <v>13</v>
      </c>
      <c r="I6271" s="4" t="s">
        <v>11</v>
      </c>
      <c r="J6271" s="4" t="s">
        <v>11</v>
      </c>
      <c r="K6271" s="4" t="s">
        <v>13</v>
      </c>
      <c r="L6271" s="4" t="s">
        <v>13</v>
      </c>
      <c r="M6271" s="4" t="s">
        <v>13</v>
      </c>
      <c r="N6271" s="4" t="s">
        <v>13</v>
      </c>
      <c r="O6271" s="4" t="s">
        <v>8</v>
      </c>
    </row>
    <row r="6272" spans="1:19">
      <c r="A6272" t="n">
        <v>58447</v>
      </c>
      <c r="B6272" s="9" t="n">
        <v>50</v>
      </c>
      <c r="C6272" s="7" t="n">
        <v>0</v>
      </c>
      <c r="D6272" s="7" t="n">
        <v>2101</v>
      </c>
      <c r="E6272" s="7" t="n">
        <v>1</v>
      </c>
      <c r="F6272" s="7" t="n">
        <v>0</v>
      </c>
      <c r="G6272" s="7" t="n">
        <v>0</v>
      </c>
      <c r="H6272" s="7" t="n">
        <v>0</v>
      </c>
      <c r="I6272" s="7" t="n">
        <v>0</v>
      </c>
      <c r="J6272" s="7" t="n">
        <v>65533</v>
      </c>
      <c r="K6272" s="7" t="n">
        <v>0</v>
      </c>
      <c r="L6272" s="7" t="n">
        <v>0</v>
      </c>
      <c r="M6272" s="7" t="n">
        <v>0</v>
      </c>
      <c r="N6272" s="7" t="n">
        <v>0</v>
      </c>
      <c r="O6272" s="7" t="s">
        <v>14</v>
      </c>
    </row>
    <row r="6273" spans="1:19">
      <c r="A6273" t="s">
        <v>4</v>
      </c>
      <c r="B6273" s="4" t="s">
        <v>5</v>
      </c>
      <c r="C6273" s="4" t="s">
        <v>11</v>
      </c>
      <c r="D6273" s="4" t="s">
        <v>13</v>
      </c>
      <c r="E6273" s="4" t="s">
        <v>13</v>
      </c>
      <c r="F6273" s="4" t="s">
        <v>13</v>
      </c>
      <c r="G6273" s="4" t="s">
        <v>13</v>
      </c>
      <c r="H6273" s="4" t="s">
        <v>11</v>
      </c>
      <c r="I6273" s="4" t="s">
        <v>7</v>
      </c>
    </row>
    <row r="6274" spans="1:19">
      <c r="A6274" t="n">
        <v>58486</v>
      </c>
      <c r="B6274" s="31" t="n">
        <v>66</v>
      </c>
      <c r="C6274" s="7" t="n">
        <v>1661</v>
      </c>
      <c r="D6274" s="7" t="n">
        <v>1065353216</v>
      </c>
      <c r="E6274" s="7" t="n">
        <v>1065353216</v>
      </c>
      <c r="F6274" s="7" t="n">
        <v>1065353216</v>
      </c>
      <c r="G6274" s="7" t="n">
        <v>0</v>
      </c>
      <c r="H6274" s="7" t="n">
        <v>300</v>
      </c>
      <c r="I6274" s="7" t="n">
        <v>3</v>
      </c>
    </row>
    <row r="6275" spans="1:19">
      <c r="A6275" t="s">
        <v>4</v>
      </c>
      <c r="B6275" s="4" t="s">
        <v>5</v>
      </c>
      <c r="C6275" s="4" t="s">
        <v>7</v>
      </c>
      <c r="D6275" s="4" t="s">
        <v>11</v>
      </c>
      <c r="E6275" s="4" t="s">
        <v>7</v>
      </c>
    </row>
    <row r="6276" spans="1:19">
      <c r="A6276" t="n">
        <v>58508</v>
      </c>
      <c r="B6276" s="26" t="n">
        <v>39</v>
      </c>
      <c r="C6276" s="7" t="n">
        <v>13</v>
      </c>
      <c r="D6276" s="7" t="n">
        <v>65533</v>
      </c>
      <c r="E6276" s="7" t="n">
        <v>104</v>
      </c>
    </row>
    <row r="6277" spans="1:19">
      <c r="A6277" t="s">
        <v>4</v>
      </c>
      <c r="B6277" s="4" t="s">
        <v>5</v>
      </c>
      <c r="C6277" s="4" t="s">
        <v>7</v>
      </c>
      <c r="D6277" s="4" t="s">
        <v>11</v>
      </c>
      <c r="E6277" s="4" t="s">
        <v>12</v>
      </c>
      <c r="F6277" s="4" t="s">
        <v>11</v>
      </c>
      <c r="G6277" s="4" t="s">
        <v>13</v>
      </c>
      <c r="H6277" s="4" t="s">
        <v>13</v>
      </c>
      <c r="I6277" s="4" t="s">
        <v>11</v>
      </c>
      <c r="J6277" s="4" t="s">
        <v>11</v>
      </c>
      <c r="K6277" s="4" t="s">
        <v>13</v>
      </c>
      <c r="L6277" s="4" t="s">
        <v>13</v>
      </c>
      <c r="M6277" s="4" t="s">
        <v>13</v>
      </c>
      <c r="N6277" s="4" t="s">
        <v>13</v>
      </c>
      <c r="O6277" s="4" t="s">
        <v>8</v>
      </c>
    </row>
    <row r="6278" spans="1:19">
      <c r="A6278" t="n">
        <v>58513</v>
      </c>
      <c r="B6278" s="9" t="n">
        <v>50</v>
      </c>
      <c r="C6278" s="7" t="n">
        <v>0</v>
      </c>
      <c r="D6278" s="7" t="n">
        <v>14026</v>
      </c>
      <c r="E6278" s="7" t="n">
        <v>1</v>
      </c>
      <c r="F6278" s="7" t="n">
        <v>0</v>
      </c>
      <c r="G6278" s="7" t="n">
        <v>0</v>
      </c>
      <c r="H6278" s="7" t="n">
        <v>-1065353216</v>
      </c>
      <c r="I6278" s="7" t="n">
        <v>0</v>
      </c>
      <c r="J6278" s="7" t="n">
        <v>65533</v>
      </c>
      <c r="K6278" s="7" t="n">
        <v>0</v>
      </c>
      <c r="L6278" s="7" t="n">
        <v>0</v>
      </c>
      <c r="M6278" s="7" t="n">
        <v>0</v>
      </c>
      <c r="N6278" s="7" t="n">
        <v>0</v>
      </c>
      <c r="O6278" s="7" t="s">
        <v>14</v>
      </c>
    </row>
    <row r="6279" spans="1:19">
      <c r="A6279" t="s">
        <v>4</v>
      </c>
      <c r="B6279" s="4" t="s">
        <v>5</v>
      </c>
      <c r="C6279" s="4" t="s">
        <v>7</v>
      </c>
      <c r="D6279" s="4" t="s">
        <v>11</v>
      </c>
      <c r="E6279" s="4" t="s">
        <v>11</v>
      </c>
      <c r="F6279" s="4" t="s">
        <v>11</v>
      </c>
      <c r="G6279" s="4" t="s">
        <v>11</v>
      </c>
      <c r="H6279" s="4" t="s">
        <v>11</v>
      </c>
      <c r="I6279" s="4" t="s">
        <v>8</v>
      </c>
      <c r="J6279" s="4" t="s">
        <v>12</v>
      </c>
      <c r="K6279" s="4" t="s">
        <v>12</v>
      </c>
      <c r="L6279" s="4" t="s">
        <v>12</v>
      </c>
      <c r="M6279" s="4" t="s">
        <v>13</v>
      </c>
      <c r="N6279" s="4" t="s">
        <v>13</v>
      </c>
      <c r="O6279" s="4" t="s">
        <v>12</v>
      </c>
      <c r="P6279" s="4" t="s">
        <v>12</v>
      </c>
      <c r="Q6279" s="4" t="s">
        <v>12</v>
      </c>
      <c r="R6279" s="4" t="s">
        <v>12</v>
      </c>
      <c r="S6279" s="4" t="s">
        <v>7</v>
      </c>
    </row>
    <row r="6280" spans="1:19">
      <c r="A6280" t="n">
        <v>58552</v>
      </c>
      <c r="B6280" s="26" t="n">
        <v>39</v>
      </c>
      <c r="C6280" s="7" t="n">
        <v>12</v>
      </c>
      <c r="D6280" s="7" t="n">
        <v>65533</v>
      </c>
      <c r="E6280" s="7" t="n">
        <v>204</v>
      </c>
      <c r="F6280" s="7" t="n">
        <v>0</v>
      </c>
      <c r="G6280" s="7" t="n">
        <v>1664</v>
      </c>
      <c r="H6280" s="7" t="n">
        <v>3</v>
      </c>
      <c r="I6280" s="7" t="s">
        <v>183</v>
      </c>
      <c r="J6280" s="7" t="n">
        <v>0</v>
      </c>
      <c r="K6280" s="7" t="n">
        <v>0</v>
      </c>
      <c r="L6280" s="7" t="n">
        <v>0</v>
      </c>
      <c r="M6280" s="7" t="n">
        <v>0</v>
      </c>
      <c r="N6280" s="7" t="n">
        <v>0</v>
      </c>
      <c r="O6280" s="7" t="n">
        <v>0</v>
      </c>
      <c r="P6280" s="7" t="n">
        <v>2</v>
      </c>
      <c r="Q6280" s="7" t="n">
        <v>2</v>
      </c>
      <c r="R6280" s="7" t="n">
        <v>2</v>
      </c>
      <c r="S6280" s="7" t="n">
        <v>255</v>
      </c>
    </row>
    <row r="6281" spans="1:19">
      <c r="A6281" t="s">
        <v>4</v>
      </c>
      <c r="B6281" s="4" t="s">
        <v>5</v>
      </c>
      <c r="C6281" s="4" t="s">
        <v>11</v>
      </c>
    </row>
    <row r="6282" spans="1:19">
      <c r="A6282" t="n">
        <v>58613</v>
      </c>
      <c r="B6282" s="25" t="n">
        <v>16</v>
      </c>
      <c r="C6282" s="7" t="n">
        <v>500</v>
      </c>
    </row>
    <row r="6283" spans="1:19">
      <c r="A6283" t="s">
        <v>4</v>
      </c>
      <c r="B6283" s="4" t="s">
        <v>5</v>
      </c>
      <c r="C6283" s="4" t="s">
        <v>7</v>
      </c>
      <c r="D6283" s="4" t="s">
        <v>11</v>
      </c>
      <c r="E6283" s="4" t="s">
        <v>12</v>
      </c>
      <c r="F6283" s="4" t="s">
        <v>11</v>
      </c>
      <c r="G6283" s="4" t="s">
        <v>13</v>
      </c>
      <c r="H6283" s="4" t="s">
        <v>13</v>
      </c>
      <c r="I6283" s="4" t="s">
        <v>11</v>
      </c>
      <c r="J6283" s="4" t="s">
        <v>11</v>
      </c>
      <c r="K6283" s="4" t="s">
        <v>13</v>
      </c>
      <c r="L6283" s="4" t="s">
        <v>13</v>
      </c>
      <c r="M6283" s="4" t="s">
        <v>13</v>
      </c>
      <c r="N6283" s="4" t="s">
        <v>13</v>
      </c>
      <c r="O6283" s="4" t="s">
        <v>8</v>
      </c>
    </row>
    <row r="6284" spans="1:19">
      <c r="A6284" t="n">
        <v>58616</v>
      </c>
      <c r="B6284" s="9" t="n">
        <v>50</v>
      </c>
      <c r="C6284" s="7" t="n">
        <v>0</v>
      </c>
      <c r="D6284" s="7" t="n">
        <v>2101</v>
      </c>
      <c r="E6284" s="7" t="n">
        <v>0.699999988079071</v>
      </c>
      <c r="F6284" s="7" t="n">
        <v>0</v>
      </c>
      <c r="G6284" s="7" t="n">
        <v>0</v>
      </c>
      <c r="H6284" s="7" t="n">
        <v>0</v>
      </c>
      <c r="I6284" s="7" t="n">
        <v>0</v>
      </c>
      <c r="J6284" s="7" t="n">
        <v>65533</v>
      </c>
      <c r="K6284" s="7" t="n">
        <v>0</v>
      </c>
      <c r="L6284" s="7" t="n">
        <v>0</v>
      </c>
      <c r="M6284" s="7" t="n">
        <v>0</v>
      </c>
      <c r="N6284" s="7" t="n">
        <v>0</v>
      </c>
      <c r="O6284" s="7" t="s">
        <v>14</v>
      </c>
    </row>
    <row r="6285" spans="1:19">
      <c r="A6285" t="s">
        <v>4</v>
      </c>
      <c r="B6285" s="4" t="s">
        <v>5</v>
      </c>
      <c r="C6285" s="4" t="s">
        <v>11</v>
      </c>
      <c r="D6285" s="4" t="s">
        <v>13</v>
      </c>
      <c r="E6285" s="4" t="s">
        <v>13</v>
      </c>
      <c r="F6285" s="4" t="s">
        <v>13</v>
      </c>
      <c r="G6285" s="4" t="s">
        <v>13</v>
      </c>
      <c r="H6285" s="4" t="s">
        <v>11</v>
      </c>
      <c r="I6285" s="4" t="s">
        <v>7</v>
      </c>
    </row>
    <row r="6286" spans="1:19">
      <c r="A6286" t="n">
        <v>58655</v>
      </c>
      <c r="B6286" s="31" t="n">
        <v>66</v>
      </c>
      <c r="C6286" s="7" t="n">
        <v>1664</v>
      </c>
      <c r="D6286" s="7" t="n">
        <v>1065353216</v>
      </c>
      <c r="E6286" s="7" t="n">
        <v>1065353216</v>
      </c>
      <c r="F6286" s="7" t="n">
        <v>1065353216</v>
      </c>
      <c r="G6286" s="7" t="n">
        <v>0</v>
      </c>
      <c r="H6286" s="7" t="n">
        <v>300</v>
      </c>
      <c r="I6286" s="7" t="n">
        <v>3</v>
      </c>
    </row>
    <row r="6287" spans="1:19">
      <c r="A6287" t="s">
        <v>4</v>
      </c>
      <c r="B6287" s="4" t="s">
        <v>5</v>
      </c>
      <c r="C6287" s="4" t="s">
        <v>7</v>
      </c>
      <c r="D6287" s="4" t="s">
        <v>11</v>
      </c>
      <c r="E6287" s="4" t="s">
        <v>7</v>
      </c>
    </row>
    <row r="6288" spans="1:19">
      <c r="A6288" t="n">
        <v>58677</v>
      </c>
      <c r="B6288" s="26" t="n">
        <v>39</v>
      </c>
      <c r="C6288" s="7" t="n">
        <v>13</v>
      </c>
      <c r="D6288" s="7" t="n">
        <v>65533</v>
      </c>
      <c r="E6288" s="7" t="n">
        <v>107</v>
      </c>
    </row>
    <row r="6289" spans="1:19">
      <c r="A6289" t="s">
        <v>4</v>
      </c>
      <c r="B6289" s="4" t="s">
        <v>5</v>
      </c>
      <c r="C6289" s="4" t="s">
        <v>7</v>
      </c>
      <c r="D6289" s="4" t="s">
        <v>11</v>
      </c>
      <c r="E6289" s="4" t="s">
        <v>12</v>
      </c>
      <c r="F6289" s="4" t="s">
        <v>11</v>
      </c>
      <c r="G6289" s="4" t="s">
        <v>13</v>
      </c>
      <c r="H6289" s="4" t="s">
        <v>13</v>
      </c>
      <c r="I6289" s="4" t="s">
        <v>11</v>
      </c>
      <c r="J6289" s="4" t="s">
        <v>11</v>
      </c>
      <c r="K6289" s="4" t="s">
        <v>13</v>
      </c>
      <c r="L6289" s="4" t="s">
        <v>13</v>
      </c>
      <c r="M6289" s="4" t="s">
        <v>13</v>
      </c>
      <c r="N6289" s="4" t="s">
        <v>13</v>
      </c>
      <c r="O6289" s="4" t="s">
        <v>8</v>
      </c>
    </row>
    <row r="6290" spans="1:19">
      <c r="A6290" t="n">
        <v>58682</v>
      </c>
      <c r="B6290" s="9" t="n">
        <v>50</v>
      </c>
      <c r="C6290" s="7" t="n">
        <v>0</v>
      </c>
      <c r="D6290" s="7" t="n">
        <v>14026</v>
      </c>
      <c r="E6290" s="7" t="n">
        <v>0.699999988079071</v>
      </c>
      <c r="F6290" s="7" t="n">
        <v>0</v>
      </c>
      <c r="G6290" s="7" t="n">
        <v>0</v>
      </c>
      <c r="H6290" s="7" t="n">
        <v>-1065353216</v>
      </c>
      <c r="I6290" s="7" t="n">
        <v>0</v>
      </c>
      <c r="J6290" s="7" t="n">
        <v>65533</v>
      </c>
      <c r="K6290" s="7" t="n">
        <v>0</v>
      </c>
      <c r="L6290" s="7" t="n">
        <v>0</v>
      </c>
      <c r="M6290" s="7" t="n">
        <v>0</v>
      </c>
      <c r="N6290" s="7" t="n">
        <v>0</v>
      </c>
      <c r="O6290" s="7" t="s">
        <v>14</v>
      </c>
    </row>
    <row r="6291" spans="1:19">
      <c r="A6291" t="s">
        <v>4</v>
      </c>
      <c r="B6291" s="4" t="s">
        <v>5</v>
      </c>
      <c r="C6291" s="4" t="s">
        <v>7</v>
      </c>
      <c r="D6291" s="4" t="s">
        <v>11</v>
      </c>
      <c r="E6291" s="4" t="s">
        <v>11</v>
      </c>
      <c r="F6291" s="4" t="s">
        <v>11</v>
      </c>
      <c r="G6291" s="4" t="s">
        <v>11</v>
      </c>
      <c r="H6291" s="4" t="s">
        <v>11</v>
      </c>
      <c r="I6291" s="4" t="s">
        <v>8</v>
      </c>
      <c r="J6291" s="4" t="s">
        <v>12</v>
      </c>
      <c r="K6291" s="4" t="s">
        <v>12</v>
      </c>
      <c r="L6291" s="4" t="s">
        <v>12</v>
      </c>
      <c r="M6291" s="4" t="s">
        <v>13</v>
      </c>
      <c r="N6291" s="4" t="s">
        <v>13</v>
      </c>
      <c r="O6291" s="4" t="s">
        <v>12</v>
      </c>
      <c r="P6291" s="4" t="s">
        <v>12</v>
      </c>
      <c r="Q6291" s="4" t="s">
        <v>12</v>
      </c>
      <c r="R6291" s="4" t="s">
        <v>12</v>
      </c>
      <c r="S6291" s="4" t="s">
        <v>7</v>
      </c>
    </row>
    <row r="6292" spans="1:19">
      <c r="A6292" t="n">
        <v>58721</v>
      </c>
      <c r="B6292" s="26" t="n">
        <v>39</v>
      </c>
      <c r="C6292" s="7" t="n">
        <v>12</v>
      </c>
      <c r="D6292" s="7" t="n">
        <v>65533</v>
      </c>
      <c r="E6292" s="7" t="n">
        <v>204</v>
      </c>
      <c r="F6292" s="7" t="n">
        <v>0</v>
      </c>
      <c r="G6292" s="7" t="n">
        <v>1662</v>
      </c>
      <c r="H6292" s="7" t="n">
        <v>3</v>
      </c>
      <c r="I6292" s="7" t="s">
        <v>183</v>
      </c>
      <c r="J6292" s="7" t="n">
        <v>0</v>
      </c>
      <c r="K6292" s="7" t="n">
        <v>0</v>
      </c>
      <c r="L6292" s="7" t="n">
        <v>0</v>
      </c>
      <c r="M6292" s="7" t="n">
        <v>0</v>
      </c>
      <c r="N6292" s="7" t="n">
        <v>0</v>
      </c>
      <c r="O6292" s="7" t="n">
        <v>0</v>
      </c>
      <c r="P6292" s="7" t="n">
        <v>2</v>
      </c>
      <c r="Q6292" s="7" t="n">
        <v>2</v>
      </c>
      <c r="R6292" s="7" t="n">
        <v>2</v>
      </c>
      <c r="S6292" s="7" t="n">
        <v>255</v>
      </c>
    </row>
    <row r="6293" spans="1:19">
      <c r="A6293" t="s">
        <v>4</v>
      </c>
      <c r="B6293" s="4" t="s">
        <v>5</v>
      </c>
      <c r="C6293" s="4" t="s">
        <v>11</v>
      </c>
    </row>
    <row r="6294" spans="1:19">
      <c r="A6294" t="n">
        <v>58782</v>
      </c>
      <c r="B6294" s="25" t="n">
        <v>16</v>
      </c>
      <c r="C6294" s="7" t="n">
        <v>700</v>
      </c>
    </row>
    <row r="6295" spans="1:19">
      <c r="A6295" t="s">
        <v>4</v>
      </c>
      <c r="B6295" s="4" t="s">
        <v>5</v>
      </c>
      <c r="C6295" s="4" t="s">
        <v>7</v>
      </c>
      <c r="D6295" s="4" t="s">
        <v>11</v>
      </c>
      <c r="E6295" s="4" t="s">
        <v>12</v>
      </c>
      <c r="F6295" s="4" t="s">
        <v>11</v>
      </c>
      <c r="G6295" s="4" t="s">
        <v>13</v>
      </c>
      <c r="H6295" s="4" t="s">
        <v>13</v>
      </c>
      <c r="I6295" s="4" t="s">
        <v>11</v>
      </c>
      <c r="J6295" s="4" t="s">
        <v>11</v>
      </c>
      <c r="K6295" s="4" t="s">
        <v>13</v>
      </c>
      <c r="L6295" s="4" t="s">
        <v>13</v>
      </c>
      <c r="M6295" s="4" t="s">
        <v>13</v>
      </c>
      <c r="N6295" s="4" t="s">
        <v>13</v>
      </c>
      <c r="O6295" s="4" t="s">
        <v>8</v>
      </c>
    </row>
    <row r="6296" spans="1:19">
      <c r="A6296" t="n">
        <v>58785</v>
      </c>
      <c r="B6296" s="9" t="n">
        <v>50</v>
      </c>
      <c r="C6296" s="7" t="n">
        <v>0</v>
      </c>
      <c r="D6296" s="7" t="n">
        <v>2101</v>
      </c>
      <c r="E6296" s="7" t="n">
        <v>0.699999988079071</v>
      </c>
      <c r="F6296" s="7" t="n">
        <v>0</v>
      </c>
      <c r="G6296" s="7" t="n">
        <v>0</v>
      </c>
      <c r="H6296" s="7" t="n">
        <v>0</v>
      </c>
      <c r="I6296" s="7" t="n">
        <v>0</v>
      </c>
      <c r="J6296" s="7" t="n">
        <v>65533</v>
      </c>
      <c r="K6296" s="7" t="n">
        <v>0</v>
      </c>
      <c r="L6296" s="7" t="n">
        <v>0</v>
      </c>
      <c r="M6296" s="7" t="n">
        <v>0</v>
      </c>
      <c r="N6296" s="7" t="n">
        <v>0</v>
      </c>
      <c r="O6296" s="7" t="s">
        <v>14</v>
      </c>
    </row>
    <row r="6297" spans="1:19">
      <c r="A6297" t="s">
        <v>4</v>
      </c>
      <c r="B6297" s="4" t="s">
        <v>5</v>
      </c>
      <c r="C6297" s="4" t="s">
        <v>11</v>
      </c>
      <c r="D6297" s="4" t="s">
        <v>13</v>
      </c>
      <c r="E6297" s="4" t="s">
        <v>13</v>
      </c>
      <c r="F6297" s="4" t="s">
        <v>13</v>
      </c>
      <c r="G6297" s="4" t="s">
        <v>13</v>
      </c>
      <c r="H6297" s="4" t="s">
        <v>11</v>
      </c>
      <c r="I6297" s="4" t="s">
        <v>7</v>
      </c>
    </row>
    <row r="6298" spans="1:19">
      <c r="A6298" t="n">
        <v>58824</v>
      </c>
      <c r="B6298" s="31" t="n">
        <v>66</v>
      </c>
      <c r="C6298" s="7" t="n">
        <v>1662</v>
      </c>
      <c r="D6298" s="7" t="n">
        <v>1065353216</v>
      </c>
      <c r="E6298" s="7" t="n">
        <v>1065353216</v>
      </c>
      <c r="F6298" s="7" t="n">
        <v>1065353216</v>
      </c>
      <c r="G6298" s="7" t="n">
        <v>0</v>
      </c>
      <c r="H6298" s="7" t="n">
        <v>300</v>
      </c>
      <c r="I6298" s="7" t="n">
        <v>3</v>
      </c>
    </row>
    <row r="6299" spans="1:19">
      <c r="A6299" t="s">
        <v>4</v>
      </c>
      <c r="B6299" s="4" t="s">
        <v>5</v>
      </c>
      <c r="C6299" s="4" t="s">
        <v>7</v>
      </c>
      <c r="D6299" s="4" t="s">
        <v>11</v>
      </c>
      <c r="E6299" s="4" t="s">
        <v>7</v>
      </c>
    </row>
    <row r="6300" spans="1:19">
      <c r="A6300" t="n">
        <v>58846</v>
      </c>
      <c r="B6300" s="26" t="n">
        <v>39</v>
      </c>
      <c r="C6300" s="7" t="n">
        <v>13</v>
      </c>
      <c r="D6300" s="7" t="n">
        <v>65533</v>
      </c>
      <c r="E6300" s="7" t="n">
        <v>105</v>
      </c>
    </row>
    <row r="6301" spans="1:19">
      <c r="A6301" t="s">
        <v>4</v>
      </c>
      <c r="B6301" s="4" t="s">
        <v>5</v>
      </c>
      <c r="C6301" s="4" t="s">
        <v>7</v>
      </c>
      <c r="D6301" s="4" t="s">
        <v>11</v>
      </c>
      <c r="E6301" s="4" t="s">
        <v>12</v>
      </c>
      <c r="F6301" s="4" t="s">
        <v>11</v>
      </c>
      <c r="G6301" s="4" t="s">
        <v>13</v>
      </c>
      <c r="H6301" s="4" t="s">
        <v>13</v>
      </c>
      <c r="I6301" s="4" t="s">
        <v>11</v>
      </c>
      <c r="J6301" s="4" t="s">
        <v>11</v>
      </c>
      <c r="K6301" s="4" t="s">
        <v>13</v>
      </c>
      <c r="L6301" s="4" t="s">
        <v>13</v>
      </c>
      <c r="M6301" s="4" t="s">
        <v>13</v>
      </c>
      <c r="N6301" s="4" t="s">
        <v>13</v>
      </c>
      <c r="O6301" s="4" t="s">
        <v>8</v>
      </c>
    </row>
    <row r="6302" spans="1:19">
      <c r="A6302" t="n">
        <v>58851</v>
      </c>
      <c r="B6302" s="9" t="n">
        <v>50</v>
      </c>
      <c r="C6302" s="7" t="n">
        <v>0</v>
      </c>
      <c r="D6302" s="7" t="n">
        <v>14026</v>
      </c>
      <c r="E6302" s="7" t="n">
        <v>0.699999988079071</v>
      </c>
      <c r="F6302" s="7" t="n">
        <v>0</v>
      </c>
      <c r="G6302" s="7" t="n">
        <v>0</v>
      </c>
      <c r="H6302" s="7" t="n">
        <v>-1065353216</v>
      </c>
      <c r="I6302" s="7" t="n">
        <v>0</v>
      </c>
      <c r="J6302" s="7" t="n">
        <v>65533</v>
      </c>
      <c r="K6302" s="7" t="n">
        <v>0</v>
      </c>
      <c r="L6302" s="7" t="n">
        <v>0</v>
      </c>
      <c r="M6302" s="7" t="n">
        <v>0</v>
      </c>
      <c r="N6302" s="7" t="n">
        <v>0</v>
      </c>
      <c r="O6302" s="7" t="s">
        <v>14</v>
      </c>
    </row>
    <row r="6303" spans="1:19">
      <c r="A6303" t="s">
        <v>4</v>
      </c>
      <c r="B6303" s="4" t="s">
        <v>5</v>
      </c>
      <c r="C6303" s="4" t="s">
        <v>7</v>
      </c>
      <c r="D6303" s="4" t="s">
        <v>11</v>
      </c>
      <c r="E6303" s="4" t="s">
        <v>11</v>
      </c>
      <c r="F6303" s="4" t="s">
        <v>11</v>
      </c>
      <c r="G6303" s="4" t="s">
        <v>11</v>
      </c>
      <c r="H6303" s="4" t="s">
        <v>11</v>
      </c>
      <c r="I6303" s="4" t="s">
        <v>8</v>
      </c>
      <c r="J6303" s="4" t="s">
        <v>12</v>
      </c>
      <c r="K6303" s="4" t="s">
        <v>12</v>
      </c>
      <c r="L6303" s="4" t="s">
        <v>12</v>
      </c>
      <c r="M6303" s="4" t="s">
        <v>13</v>
      </c>
      <c r="N6303" s="4" t="s">
        <v>13</v>
      </c>
      <c r="O6303" s="4" t="s">
        <v>12</v>
      </c>
      <c r="P6303" s="4" t="s">
        <v>12</v>
      </c>
      <c r="Q6303" s="4" t="s">
        <v>12</v>
      </c>
      <c r="R6303" s="4" t="s">
        <v>12</v>
      </c>
      <c r="S6303" s="4" t="s">
        <v>7</v>
      </c>
    </row>
    <row r="6304" spans="1:19">
      <c r="A6304" t="n">
        <v>58890</v>
      </c>
      <c r="B6304" s="26" t="n">
        <v>39</v>
      </c>
      <c r="C6304" s="7" t="n">
        <v>12</v>
      </c>
      <c r="D6304" s="7" t="n">
        <v>65533</v>
      </c>
      <c r="E6304" s="7" t="n">
        <v>204</v>
      </c>
      <c r="F6304" s="7" t="n">
        <v>0</v>
      </c>
      <c r="G6304" s="7" t="n">
        <v>1663</v>
      </c>
      <c r="H6304" s="7" t="n">
        <v>3</v>
      </c>
      <c r="I6304" s="7" t="s">
        <v>183</v>
      </c>
      <c r="J6304" s="7" t="n">
        <v>0</v>
      </c>
      <c r="K6304" s="7" t="n">
        <v>0</v>
      </c>
      <c r="L6304" s="7" t="n">
        <v>0</v>
      </c>
      <c r="M6304" s="7" t="n">
        <v>0</v>
      </c>
      <c r="N6304" s="7" t="n">
        <v>0</v>
      </c>
      <c r="O6304" s="7" t="n">
        <v>0</v>
      </c>
      <c r="P6304" s="7" t="n">
        <v>2</v>
      </c>
      <c r="Q6304" s="7" t="n">
        <v>2</v>
      </c>
      <c r="R6304" s="7" t="n">
        <v>2</v>
      </c>
      <c r="S6304" s="7" t="n">
        <v>255</v>
      </c>
    </row>
    <row r="6305" spans="1:19">
      <c r="A6305" t="s">
        <v>4</v>
      </c>
      <c r="B6305" s="4" t="s">
        <v>5</v>
      </c>
      <c r="C6305" s="4" t="s">
        <v>11</v>
      </c>
    </row>
    <row r="6306" spans="1:19">
      <c r="A6306" t="n">
        <v>58951</v>
      </c>
      <c r="B6306" s="25" t="n">
        <v>16</v>
      </c>
      <c r="C6306" s="7" t="n">
        <v>1000</v>
      </c>
    </row>
    <row r="6307" spans="1:19">
      <c r="A6307" t="s">
        <v>4</v>
      </c>
      <c r="B6307" s="4" t="s">
        <v>5</v>
      </c>
      <c r="C6307" s="4" t="s">
        <v>7</v>
      </c>
      <c r="D6307" s="4" t="s">
        <v>11</v>
      </c>
      <c r="E6307" s="4" t="s">
        <v>12</v>
      </c>
      <c r="F6307" s="4" t="s">
        <v>11</v>
      </c>
      <c r="G6307" s="4" t="s">
        <v>13</v>
      </c>
      <c r="H6307" s="4" t="s">
        <v>13</v>
      </c>
      <c r="I6307" s="4" t="s">
        <v>11</v>
      </c>
      <c r="J6307" s="4" t="s">
        <v>11</v>
      </c>
      <c r="K6307" s="4" t="s">
        <v>13</v>
      </c>
      <c r="L6307" s="4" t="s">
        <v>13</v>
      </c>
      <c r="M6307" s="4" t="s">
        <v>13</v>
      </c>
      <c r="N6307" s="4" t="s">
        <v>13</v>
      </c>
      <c r="O6307" s="4" t="s">
        <v>8</v>
      </c>
    </row>
    <row r="6308" spans="1:19">
      <c r="A6308" t="n">
        <v>58954</v>
      </c>
      <c r="B6308" s="9" t="n">
        <v>50</v>
      </c>
      <c r="C6308" s="7" t="n">
        <v>0</v>
      </c>
      <c r="D6308" s="7" t="n">
        <v>2101</v>
      </c>
      <c r="E6308" s="7" t="n">
        <v>0.699999988079071</v>
      </c>
      <c r="F6308" s="7" t="n">
        <v>0</v>
      </c>
      <c r="G6308" s="7" t="n">
        <v>0</v>
      </c>
      <c r="H6308" s="7" t="n">
        <v>0</v>
      </c>
      <c r="I6308" s="7" t="n">
        <v>0</v>
      </c>
      <c r="J6308" s="7" t="n">
        <v>65533</v>
      </c>
      <c r="K6308" s="7" t="n">
        <v>0</v>
      </c>
      <c r="L6308" s="7" t="n">
        <v>0</v>
      </c>
      <c r="M6308" s="7" t="n">
        <v>0</v>
      </c>
      <c r="N6308" s="7" t="n">
        <v>0</v>
      </c>
      <c r="O6308" s="7" t="s">
        <v>14</v>
      </c>
    </row>
    <row r="6309" spans="1:19">
      <c r="A6309" t="s">
        <v>4</v>
      </c>
      <c r="B6309" s="4" t="s">
        <v>5</v>
      </c>
      <c r="C6309" s="4" t="s">
        <v>11</v>
      </c>
      <c r="D6309" s="4" t="s">
        <v>13</v>
      </c>
      <c r="E6309" s="4" t="s">
        <v>13</v>
      </c>
      <c r="F6309" s="4" t="s">
        <v>13</v>
      </c>
      <c r="G6309" s="4" t="s">
        <v>13</v>
      </c>
      <c r="H6309" s="4" t="s">
        <v>11</v>
      </c>
      <c r="I6309" s="4" t="s">
        <v>7</v>
      </c>
    </row>
    <row r="6310" spans="1:19">
      <c r="A6310" t="n">
        <v>58993</v>
      </c>
      <c r="B6310" s="31" t="n">
        <v>66</v>
      </c>
      <c r="C6310" s="7" t="n">
        <v>1663</v>
      </c>
      <c r="D6310" s="7" t="n">
        <v>1065353216</v>
      </c>
      <c r="E6310" s="7" t="n">
        <v>1065353216</v>
      </c>
      <c r="F6310" s="7" t="n">
        <v>1065353216</v>
      </c>
      <c r="G6310" s="7" t="n">
        <v>0</v>
      </c>
      <c r="H6310" s="7" t="n">
        <v>300</v>
      </c>
      <c r="I6310" s="7" t="n">
        <v>3</v>
      </c>
    </row>
    <row r="6311" spans="1:19">
      <c r="A6311" t="s">
        <v>4</v>
      </c>
      <c r="B6311" s="4" t="s">
        <v>5</v>
      </c>
      <c r="C6311" s="4" t="s">
        <v>7</v>
      </c>
      <c r="D6311" s="4" t="s">
        <v>11</v>
      </c>
      <c r="E6311" s="4" t="s">
        <v>7</v>
      </c>
    </row>
    <row r="6312" spans="1:19">
      <c r="A6312" t="n">
        <v>59015</v>
      </c>
      <c r="B6312" s="26" t="n">
        <v>39</v>
      </c>
      <c r="C6312" s="7" t="n">
        <v>13</v>
      </c>
      <c r="D6312" s="7" t="n">
        <v>65533</v>
      </c>
      <c r="E6312" s="7" t="n">
        <v>106</v>
      </c>
    </row>
    <row r="6313" spans="1:19">
      <c r="A6313" t="s">
        <v>4</v>
      </c>
      <c r="B6313" s="4" t="s">
        <v>5</v>
      </c>
      <c r="C6313" s="4" t="s">
        <v>7</v>
      </c>
      <c r="D6313" s="4" t="s">
        <v>11</v>
      </c>
    </row>
    <row r="6314" spans="1:19">
      <c r="A6314" t="n">
        <v>59020</v>
      </c>
      <c r="B6314" s="38" t="n">
        <v>45</v>
      </c>
      <c r="C6314" s="7" t="n">
        <v>7</v>
      </c>
      <c r="D6314" s="7" t="n">
        <v>255</v>
      </c>
    </row>
    <row r="6315" spans="1:19">
      <c r="A6315" t="s">
        <v>4</v>
      </c>
      <c r="B6315" s="4" t="s">
        <v>5</v>
      </c>
      <c r="C6315" s="4" t="s">
        <v>7</v>
      </c>
      <c r="D6315" s="4" t="s">
        <v>11</v>
      </c>
      <c r="E6315" s="4" t="s">
        <v>13</v>
      </c>
      <c r="F6315" s="4" t="s">
        <v>11</v>
      </c>
    </row>
    <row r="6316" spans="1:19">
      <c r="A6316" t="n">
        <v>59024</v>
      </c>
      <c r="B6316" s="9" t="n">
        <v>50</v>
      </c>
      <c r="C6316" s="7" t="n">
        <v>3</v>
      </c>
      <c r="D6316" s="7" t="n">
        <v>2135</v>
      </c>
      <c r="E6316" s="7" t="n">
        <v>1056964608</v>
      </c>
      <c r="F6316" s="7" t="n">
        <v>1000</v>
      </c>
    </row>
    <row r="6317" spans="1:19">
      <c r="A6317" t="s">
        <v>4</v>
      </c>
      <c r="B6317" s="4" t="s">
        <v>5</v>
      </c>
      <c r="C6317" s="4" t="s">
        <v>7</v>
      </c>
      <c r="D6317" s="4" t="s">
        <v>7</v>
      </c>
      <c r="E6317" s="4" t="s">
        <v>12</v>
      </c>
      <c r="F6317" s="4" t="s">
        <v>12</v>
      </c>
      <c r="G6317" s="4" t="s">
        <v>12</v>
      </c>
      <c r="H6317" s="4" t="s">
        <v>11</v>
      </c>
    </row>
    <row r="6318" spans="1:19">
      <c r="A6318" t="n">
        <v>59034</v>
      </c>
      <c r="B6318" s="38" t="n">
        <v>45</v>
      </c>
      <c r="C6318" s="7" t="n">
        <v>2</v>
      </c>
      <c r="D6318" s="7" t="n">
        <v>3</v>
      </c>
      <c r="E6318" s="7" t="n">
        <v>10.4200000762939</v>
      </c>
      <c r="F6318" s="7" t="n">
        <v>1.55999994277954</v>
      </c>
      <c r="G6318" s="7" t="n">
        <v>33.6300010681152</v>
      </c>
      <c r="H6318" s="7" t="n">
        <v>0</v>
      </c>
    </row>
    <row r="6319" spans="1:19">
      <c r="A6319" t="s">
        <v>4</v>
      </c>
      <c r="B6319" s="4" t="s">
        <v>5</v>
      </c>
      <c r="C6319" s="4" t="s">
        <v>7</v>
      </c>
      <c r="D6319" s="4" t="s">
        <v>7</v>
      </c>
      <c r="E6319" s="4" t="s">
        <v>12</v>
      </c>
      <c r="F6319" s="4" t="s">
        <v>12</v>
      </c>
      <c r="G6319" s="4" t="s">
        <v>12</v>
      </c>
      <c r="H6319" s="4" t="s">
        <v>11</v>
      </c>
      <c r="I6319" s="4" t="s">
        <v>7</v>
      </c>
    </row>
    <row r="6320" spans="1:19">
      <c r="A6320" t="n">
        <v>59051</v>
      </c>
      <c r="B6320" s="38" t="n">
        <v>45</v>
      </c>
      <c r="C6320" s="7" t="n">
        <v>4</v>
      </c>
      <c r="D6320" s="7" t="n">
        <v>3</v>
      </c>
      <c r="E6320" s="7" t="n">
        <v>363.820007324219</v>
      </c>
      <c r="F6320" s="7" t="n">
        <v>71.2300033569336</v>
      </c>
      <c r="G6320" s="7" t="n">
        <v>12</v>
      </c>
      <c r="H6320" s="7" t="n">
        <v>0</v>
      </c>
      <c r="I6320" s="7" t="n">
        <v>1</v>
      </c>
    </row>
    <row r="6321" spans="1:15">
      <c r="A6321" t="s">
        <v>4</v>
      </c>
      <c r="B6321" s="4" t="s">
        <v>5</v>
      </c>
      <c r="C6321" s="4" t="s">
        <v>7</v>
      </c>
      <c r="D6321" s="4" t="s">
        <v>7</v>
      </c>
      <c r="E6321" s="4" t="s">
        <v>12</v>
      </c>
      <c r="F6321" s="4" t="s">
        <v>11</v>
      </c>
    </row>
    <row r="6322" spans="1:15">
      <c r="A6322" t="n">
        <v>59069</v>
      </c>
      <c r="B6322" s="38" t="n">
        <v>45</v>
      </c>
      <c r="C6322" s="7" t="n">
        <v>5</v>
      </c>
      <c r="D6322" s="7" t="n">
        <v>3</v>
      </c>
      <c r="E6322" s="7" t="n">
        <v>9.19999980926514</v>
      </c>
      <c r="F6322" s="7" t="n">
        <v>0</v>
      </c>
    </row>
    <row r="6323" spans="1:15">
      <c r="A6323" t="s">
        <v>4</v>
      </c>
      <c r="B6323" s="4" t="s">
        <v>5</v>
      </c>
      <c r="C6323" s="4" t="s">
        <v>7</v>
      </c>
      <c r="D6323" s="4" t="s">
        <v>7</v>
      </c>
      <c r="E6323" s="4" t="s">
        <v>12</v>
      </c>
      <c r="F6323" s="4" t="s">
        <v>11</v>
      </c>
    </row>
    <row r="6324" spans="1:15">
      <c r="A6324" t="n">
        <v>59078</v>
      </c>
      <c r="B6324" s="38" t="n">
        <v>45</v>
      </c>
      <c r="C6324" s="7" t="n">
        <v>11</v>
      </c>
      <c r="D6324" s="7" t="n">
        <v>3</v>
      </c>
      <c r="E6324" s="7" t="n">
        <v>14.6000003814697</v>
      </c>
      <c r="F6324" s="7" t="n">
        <v>0</v>
      </c>
    </row>
    <row r="6325" spans="1:15">
      <c r="A6325" t="s">
        <v>4</v>
      </c>
      <c r="B6325" s="4" t="s">
        <v>5</v>
      </c>
      <c r="C6325" s="4" t="s">
        <v>7</v>
      </c>
      <c r="D6325" s="4" t="s">
        <v>7</v>
      </c>
      <c r="E6325" s="4" t="s">
        <v>12</v>
      </c>
      <c r="F6325" s="4" t="s">
        <v>12</v>
      </c>
      <c r="G6325" s="4" t="s">
        <v>12</v>
      </c>
      <c r="H6325" s="4" t="s">
        <v>11</v>
      </c>
    </row>
    <row r="6326" spans="1:15">
      <c r="A6326" t="n">
        <v>59087</v>
      </c>
      <c r="B6326" s="38" t="n">
        <v>45</v>
      </c>
      <c r="C6326" s="7" t="n">
        <v>2</v>
      </c>
      <c r="D6326" s="7" t="n">
        <v>3</v>
      </c>
      <c r="E6326" s="7" t="n">
        <v>10.4200000762939</v>
      </c>
      <c r="F6326" s="7" t="n">
        <v>1.55999994277954</v>
      </c>
      <c r="G6326" s="7" t="n">
        <v>33.6300010681152</v>
      </c>
      <c r="H6326" s="7" t="n">
        <v>10000</v>
      </c>
    </row>
    <row r="6327" spans="1:15">
      <c r="A6327" t="s">
        <v>4</v>
      </c>
      <c r="B6327" s="4" t="s">
        <v>5</v>
      </c>
      <c r="C6327" s="4" t="s">
        <v>7</v>
      </c>
      <c r="D6327" s="4" t="s">
        <v>7</v>
      </c>
      <c r="E6327" s="4" t="s">
        <v>12</v>
      </c>
      <c r="F6327" s="4" t="s">
        <v>12</v>
      </c>
      <c r="G6327" s="4" t="s">
        <v>12</v>
      </c>
      <c r="H6327" s="4" t="s">
        <v>11</v>
      </c>
      <c r="I6327" s="4" t="s">
        <v>7</v>
      </c>
    </row>
    <row r="6328" spans="1:15">
      <c r="A6328" t="n">
        <v>59104</v>
      </c>
      <c r="B6328" s="38" t="n">
        <v>45</v>
      </c>
      <c r="C6328" s="7" t="n">
        <v>4</v>
      </c>
      <c r="D6328" s="7" t="n">
        <v>3</v>
      </c>
      <c r="E6328" s="7" t="n">
        <v>5.53000020980835</v>
      </c>
      <c r="F6328" s="7" t="n">
        <v>73.629997253418</v>
      </c>
      <c r="G6328" s="7" t="n">
        <v>12</v>
      </c>
      <c r="H6328" s="7" t="n">
        <v>10000</v>
      </c>
      <c r="I6328" s="7" t="n">
        <v>1</v>
      </c>
    </row>
    <row r="6329" spans="1:15">
      <c r="A6329" t="s">
        <v>4</v>
      </c>
      <c r="B6329" s="4" t="s">
        <v>5</v>
      </c>
      <c r="C6329" s="4" t="s">
        <v>7</v>
      </c>
      <c r="D6329" s="4" t="s">
        <v>7</v>
      </c>
      <c r="E6329" s="4" t="s">
        <v>12</v>
      </c>
      <c r="F6329" s="4" t="s">
        <v>11</v>
      </c>
    </row>
    <row r="6330" spans="1:15">
      <c r="A6330" t="n">
        <v>59122</v>
      </c>
      <c r="B6330" s="38" t="n">
        <v>45</v>
      </c>
      <c r="C6330" s="7" t="n">
        <v>5</v>
      </c>
      <c r="D6330" s="7" t="n">
        <v>3</v>
      </c>
      <c r="E6330" s="7" t="n">
        <v>10.3000001907349</v>
      </c>
      <c r="F6330" s="7" t="n">
        <v>10000</v>
      </c>
    </row>
    <row r="6331" spans="1:15">
      <c r="A6331" t="s">
        <v>4</v>
      </c>
      <c r="B6331" s="4" t="s">
        <v>5</v>
      </c>
      <c r="C6331" s="4" t="s">
        <v>7</v>
      </c>
      <c r="D6331" s="4" t="s">
        <v>7</v>
      </c>
      <c r="E6331" s="4" t="s">
        <v>12</v>
      </c>
      <c r="F6331" s="4" t="s">
        <v>11</v>
      </c>
    </row>
    <row r="6332" spans="1:15">
      <c r="A6332" t="n">
        <v>59131</v>
      </c>
      <c r="B6332" s="38" t="n">
        <v>45</v>
      </c>
      <c r="C6332" s="7" t="n">
        <v>11</v>
      </c>
      <c r="D6332" s="7" t="n">
        <v>3</v>
      </c>
      <c r="E6332" s="7" t="n">
        <v>14.6000003814697</v>
      </c>
      <c r="F6332" s="7" t="n">
        <v>10000</v>
      </c>
    </row>
    <row r="6333" spans="1:15">
      <c r="A6333" t="s">
        <v>4</v>
      </c>
      <c r="B6333" s="4" t="s">
        <v>5</v>
      </c>
      <c r="C6333" s="4" t="s">
        <v>7</v>
      </c>
      <c r="D6333" s="4" t="s">
        <v>11</v>
      </c>
      <c r="E6333" s="4" t="s">
        <v>8</v>
      </c>
    </row>
    <row r="6334" spans="1:15">
      <c r="A6334" t="n">
        <v>59140</v>
      </c>
      <c r="B6334" s="30" t="n">
        <v>51</v>
      </c>
      <c r="C6334" s="7" t="n">
        <v>4</v>
      </c>
      <c r="D6334" s="7" t="n">
        <v>30</v>
      </c>
      <c r="E6334" s="7" t="s">
        <v>256</v>
      </c>
    </row>
    <row r="6335" spans="1:15">
      <c r="A6335" t="s">
        <v>4</v>
      </c>
      <c r="B6335" s="4" t="s">
        <v>5</v>
      </c>
      <c r="C6335" s="4" t="s">
        <v>11</v>
      </c>
    </row>
    <row r="6336" spans="1:15">
      <c r="A6336" t="n">
        <v>59153</v>
      </c>
      <c r="B6336" s="25" t="n">
        <v>16</v>
      </c>
      <c r="C6336" s="7" t="n">
        <v>0</v>
      </c>
    </row>
    <row r="6337" spans="1:9">
      <c r="A6337" t="s">
        <v>4</v>
      </c>
      <c r="B6337" s="4" t="s">
        <v>5</v>
      </c>
      <c r="C6337" s="4" t="s">
        <v>11</v>
      </c>
      <c r="D6337" s="4" t="s">
        <v>7</v>
      </c>
      <c r="E6337" s="4" t="s">
        <v>13</v>
      </c>
      <c r="F6337" s="4" t="s">
        <v>185</v>
      </c>
      <c r="G6337" s="4" t="s">
        <v>7</v>
      </c>
      <c r="H6337" s="4" t="s">
        <v>7</v>
      </c>
    </row>
    <row r="6338" spans="1:9">
      <c r="A6338" t="n">
        <v>59156</v>
      </c>
      <c r="B6338" s="44" t="n">
        <v>26</v>
      </c>
      <c r="C6338" s="7" t="n">
        <v>30</v>
      </c>
      <c r="D6338" s="7" t="n">
        <v>17</v>
      </c>
      <c r="E6338" s="7" t="n">
        <v>64885</v>
      </c>
      <c r="F6338" s="7" t="s">
        <v>385</v>
      </c>
      <c r="G6338" s="7" t="n">
        <v>2</v>
      </c>
      <c r="H6338" s="7" t="n">
        <v>0</v>
      </c>
    </row>
    <row r="6339" spans="1:9">
      <c r="A6339" t="s">
        <v>4</v>
      </c>
      <c r="B6339" s="4" t="s">
        <v>5</v>
      </c>
    </row>
    <row r="6340" spans="1:9">
      <c r="A6340" t="n">
        <v>59191</v>
      </c>
      <c r="B6340" s="45" t="n">
        <v>28</v>
      </c>
    </row>
    <row r="6341" spans="1:9">
      <c r="A6341" t="s">
        <v>4</v>
      </c>
      <c r="B6341" s="4" t="s">
        <v>5</v>
      </c>
      <c r="C6341" s="4" t="s">
        <v>11</v>
      </c>
      <c r="D6341" s="4" t="s">
        <v>11</v>
      </c>
      <c r="E6341" s="4" t="s">
        <v>11</v>
      </c>
    </row>
    <row r="6342" spans="1:9">
      <c r="A6342" t="n">
        <v>59192</v>
      </c>
      <c r="B6342" s="51" t="n">
        <v>61</v>
      </c>
      <c r="C6342" s="7" t="n">
        <v>89</v>
      </c>
      <c r="D6342" s="7" t="n">
        <v>30</v>
      </c>
      <c r="E6342" s="7" t="n">
        <v>1000</v>
      </c>
    </row>
    <row r="6343" spans="1:9">
      <c r="A6343" t="s">
        <v>4</v>
      </c>
      <c r="B6343" s="4" t="s">
        <v>5</v>
      </c>
      <c r="C6343" s="4" t="s">
        <v>7</v>
      </c>
      <c r="D6343" s="4" t="s">
        <v>11</v>
      </c>
      <c r="E6343" s="4" t="s">
        <v>8</v>
      </c>
    </row>
    <row r="6344" spans="1:9">
      <c r="A6344" t="n">
        <v>59199</v>
      </c>
      <c r="B6344" s="30" t="n">
        <v>51</v>
      </c>
      <c r="C6344" s="7" t="n">
        <v>4</v>
      </c>
      <c r="D6344" s="7" t="n">
        <v>89</v>
      </c>
      <c r="E6344" s="7" t="s">
        <v>204</v>
      </c>
    </row>
    <row r="6345" spans="1:9">
      <c r="A6345" t="s">
        <v>4</v>
      </c>
      <c r="B6345" s="4" t="s">
        <v>5</v>
      </c>
      <c r="C6345" s="4" t="s">
        <v>11</v>
      </c>
    </row>
    <row r="6346" spans="1:9">
      <c r="A6346" t="n">
        <v>59212</v>
      </c>
      <c r="B6346" s="25" t="n">
        <v>16</v>
      </c>
      <c r="C6346" s="7" t="n">
        <v>0</v>
      </c>
    </row>
    <row r="6347" spans="1:9">
      <c r="A6347" t="s">
        <v>4</v>
      </c>
      <c r="B6347" s="4" t="s">
        <v>5</v>
      </c>
      <c r="C6347" s="4" t="s">
        <v>11</v>
      </c>
      <c r="D6347" s="4" t="s">
        <v>7</v>
      </c>
      <c r="E6347" s="4" t="s">
        <v>13</v>
      </c>
      <c r="F6347" s="4" t="s">
        <v>185</v>
      </c>
      <c r="G6347" s="4" t="s">
        <v>7</v>
      </c>
      <c r="H6347" s="4" t="s">
        <v>7</v>
      </c>
    </row>
    <row r="6348" spans="1:9">
      <c r="A6348" t="n">
        <v>59215</v>
      </c>
      <c r="B6348" s="44" t="n">
        <v>26</v>
      </c>
      <c r="C6348" s="7" t="n">
        <v>89</v>
      </c>
      <c r="D6348" s="7" t="n">
        <v>17</v>
      </c>
      <c r="E6348" s="7" t="n">
        <v>64886</v>
      </c>
      <c r="F6348" s="7" t="s">
        <v>386</v>
      </c>
      <c r="G6348" s="7" t="n">
        <v>2</v>
      </c>
      <c r="H6348" s="7" t="n">
        <v>0</v>
      </c>
    </row>
    <row r="6349" spans="1:9">
      <c r="A6349" t="s">
        <v>4</v>
      </c>
      <c r="B6349" s="4" t="s">
        <v>5</v>
      </c>
    </row>
    <row r="6350" spans="1:9">
      <c r="A6350" t="n">
        <v>59258</v>
      </c>
      <c r="B6350" s="45" t="n">
        <v>28</v>
      </c>
    </row>
    <row r="6351" spans="1:9">
      <c r="A6351" t="s">
        <v>4</v>
      </c>
      <c r="B6351" s="4" t="s">
        <v>5</v>
      </c>
      <c r="C6351" s="4" t="s">
        <v>7</v>
      </c>
      <c r="D6351" s="4" t="s">
        <v>11</v>
      </c>
      <c r="E6351" s="4" t="s">
        <v>8</v>
      </c>
    </row>
    <row r="6352" spans="1:9">
      <c r="A6352" t="n">
        <v>59259</v>
      </c>
      <c r="B6352" s="30" t="n">
        <v>51</v>
      </c>
      <c r="C6352" s="7" t="n">
        <v>4</v>
      </c>
      <c r="D6352" s="7" t="n">
        <v>120</v>
      </c>
      <c r="E6352" s="7" t="s">
        <v>204</v>
      </c>
    </row>
    <row r="6353" spans="1:8">
      <c r="A6353" t="s">
        <v>4</v>
      </c>
      <c r="B6353" s="4" t="s">
        <v>5</v>
      </c>
      <c r="C6353" s="4" t="s">
        <v>11</v>
      </c>
    </row>
    <row r="6354" spans="1:8">
      <c r="A6354" t="n">
        <v>59272</v>
      </c>
      <c r="B6354" s="25" t="n">
        <v>16</v>
      </c>
      <c r="C6354" s="7" t="n">
        <v>0</v>
      </c>
    </row>
    <row r="6355" spans="1:8">
      <c r="A6355" t="s">
        <v>4</v>
      </c>
      <c r="B6355" s="4" t="s">
        <v>5</v>
      </c>
      <c r="C6355" s="4" t="s">
        <v>11</v>
      </c>
      <c r="D6355" s="4" t="s">
        <v>7</v>
      </c>
      <c r="E6355" s="4" t="s">
        <v>13</v>
      </c>
      <c r="F6355" s="4" t="s">
        <v>185</v>
      </c>
      <c r="G6355" s="4" t="s">
        <v>7</v>
      </c>
      <c r="H6355" s="4" t="s">
        <v>7</v>
      </c>
    </row>
    <row r="6356" spans="1:8">
      <c r="A6356" t="n">
        <v>59275</v>
      </c>
      <c r="B6356" s="44" t="n">
        <v>26</v>
      </c>
      <c r="C6356" s="7" t="n">
        <v>120</v>
      </c>
      <c r="D6356" s="7" t="n">
        <v>17</v>
      </c>
      <c r="E6356" s="7" t="n">
        <v>64887</v>
      </c>
      <c r="F6356" s="7" t="s">
        <v>387</v>
      </c>
      <c r="G6356" s="7" t="n">
        <v>2</v>
      </c>
      <c r="H6356" s="7" t="n">
        <v>0</v>
      </c>
    </row>
    <row r="6357" spans="1:8">
      <c r="A6357" t="s">
        <v>4</v>
      </c>
      <c r="B6357" s="4" t="s">
        <v>5</v>
      </c>
    </row>
    <row r="6358" spans="1:8">
      <c r="A6358" t="n">
        <v>59358</v>
      </c>
      <c r="B6358" s="45" t="n">
        <v>28</v>
      </c>
    </row>
    <row r="6359" spans="1:8">
      <c r="A6359" t="s">
        <v>4</v>
      </c>
      <c r="B6359" s="4" t="s">
        <v>5</v>
      </c>
      <c r="C6359" s="4" t="s">
        <v>7</v>
      </c>
      <c r="D6359" s="4" t="s">
        <v>11</v>
      </c>
      <c r="E6359" s="4" t="s">
        <v>8</v>
      </c>
    </row>
    <row r="6360" spans="1:8">
      <c r="A6360" t="n">
        <v>59359</v>
      </c>
      <c r="B6360" s="30" t="n">
        <v>51</v>
      </c>
      <c r="C6360" s="7" t="n">
        <v>4</v>
      </c>
      <c r="D6360" s="7" t="n">
        <v>95</v>
      </c>
      <c r="E6360" s="7" t="s">
        <v>256</v>
      </c>
    </row>
    <row r="6361" spans="1:8">
      <c r="A6361" t="s">
        <v>4</v>
      </c>
      <c r="B6361" s="4" t="s">
        <v>5</v>
      </c>
      <c r="C6361" s="4" t="s">
        <v>11</v>
      </c>
    </row>
    <row r="6362" spans="1:8">
      <c r="A6362" t="n">
        <v>59372</v>
      </c>
      <c r="B6362" s="25" t="n">
        <v>16</v>
      </c>
      <c r="C6362" s="7" t="n">
        <v>0</v>
      </c>
    </row>
    <row r="6363" spans="1:8">
      <c r="A6363" t="s">
        <v>4</v>
      </c>
      <c r="B6363" s="4" t="s">
        <v>5</v>
      </c>
      <c r="C6363" s="4" t="s">
        <v>11</v>
      </c>
      <c r="D6363" s="4" t="s">
        <v>7</v>
      </c>
      <c r="E6363" s="4" t="s">
        <v>13</v>
      </c>
      <c r="F6363" s="4" t="s">
        <v>185</v>
      </c>
      <c r="G6363" s="4" t="s">
        <v>7</v>
      </c>
      <c r="H6363" s="4" t="s">
        <v>7</v>
      </c>
    </row>
    <row r="6364" spans="1:8">
      <c r="A6364" t="n">
        <v>59375</v>
      </c>
      <c r="B6364" s="44" t="n">
        <v>26</v>
      </c>
      <c r="C6364" s="7" t="n">
        <v>95</v>
      </c>
      <c r="D6364" s="7" t="n">
        <v>17</v>
      </c>
      <c r="E6364" s="7" t="n">
        <v>64888</v>
      </c>
      <c r="F6364" s="7" t="s">
        <v>388</v>
      </c>
      <c r="G6364" s="7" t="n">
        <v>2</v>
      </c>
      <c r="H6364" s="7" t="n">
        <v>0</v>
      </c>
    </row>
    <row r="6365" spans="1:8">
      <c r="A6365" t="s">
        <v>4</v>
      </c>
      <c r="B6365" s="4" t="s">
        <v>5</v>
      </c>
    </row>
    <row r="6366" spans="1:8">
      <c r="A6366" t="n">
        <v>59456</v>
      </c>
      <c r="B6366" s="45" t="n">
        <v>28</v>
      </c>
    </row>
    <row r="6367" spans="1:8">
      <c r="A6367" t="s">
        <v>4</v>
      </c>
      <c r="B6367" s="4" t="s">
        <v>5</v>
      </c>
      <c r="C6367" s="4" t="s">
        <v>11</v>
      </c>
      <c r="D6367" s="4" t="s">
        <v>7</v>
      </c>
    </row>
    <row r="6368" spans="1:8">
      <c r="A6368" t="n">
        <v>59457</v>
      </c>
      <c r="B6368" s="48" t="n">
        <v>89</v>
      </c>
      <c r="C6368" s="7" t="n">
        <v>65533</v>
      </c>
      <c r="D6368" s="7" t="n">
        <v>1</v>
      </c>
    </row>
    <row r="6369" spans="1:8">
      <c r="A6369" t="s">
        <v>4</v>
      </c>
      <c r="B6369" s="4" t="s">
        <v>5</v>
      </c>
      <c r="C6369" s="4" t="s">
        <v>7</v>
      </c>
      <c r="D6369" s="4" t="s">
        <v>11</v>
      </c>
      <c r="E6369" s="4" t="s">
        <v>12</v>
      </c>
    </row>
    <row r="6370" spans="1:8">
      <c r="A6370" t="n">
        <v>59461</v>
      </c>
      <c r="B6370" s="18" t="n">
        <v>58</v>
      </c>
      <c r="C6370" s="7" t="n">
        <v>101</v>
      </c>
      <c r="D6370" s="7" t="n">
        <v>500</v>
      </c>
      <c r="E6370" s="7" t="n">
        <v>1</v>
      </c>
    </row>
    <row r="6371" spans="1:8">
      <c r="A6371" t="s">
        <v>4</v>
      </c>
      <c r="B6371" s="4" t="s">
        <v>5</v>
      </c>
      <c r="C6371" s="4" t="s">
        <v>7</v>
      </c>
      <c r="D6371" s="4" t="s">
        <v>11</v>
      </c>
    </row>
    <row r="6372" spans="1:8">
      <c r="A6372" t="n">
        <v>59469</v>
      </c>
      <c r="B6372" s="18" t="n">
        <v>58</v>
      </c>
      <c r="C6372" s="7" t="n">
        <v>254</v>
      </c>
      <c r="D6372" s="7" t="n">
        <v>0</v>
      </c>
    </row>
    <row r="6373" spans="1:8">
      <c r="A6373" t="s">
        <v>4</v>
      </c>
      <c r="B6373" s="4" t="s">
        <v>5</v>
      </c>
      <c r="C6373" s="4" t="s">
        <v>7</v>
      </c>
      <c r="D6373" s="4" t="s">
        <v>7</v>
      </c>
      <c r="E6373" s="4" t="s">
        <v>12</v>
      </c>
      <c r="F6373" s="4" t="s">
        <v>12</v>
      </c>
      <c r="G6373" s="4" t="s">
        <v>12</v>
      </c>
      <c r="H6373" s="4" t="s">
        <v>11</v>
      </c>
    </row>
    <row r="6374" spans="1:8">
      <c r="A6374" t="n">
        <v>59473</v>
      </c>
      <c r="B6374" s="38" t="n">
        <v>45</v>
      </c>
      <c r="C6374" s="7" t="n">
        <v>2</v>
      </c>
      <c r="D6374" s="7" t="n">
        <v>3</v>
      </c>
      <c r="E6374" s="7" t="n">
        <v>-0.430000007152557</v>
      </c>
      <c r="F6374" s="7" t="n">
        <v>3.10999989509583</v>
      </c>
      <c r="G6374" s="7" t="n">
        <v>21.1900005340576</v>
      </c>
      <c r="H6374" s="7" t="n">
        <v>0</v>
      </c>
    </row>
    <row r="6375" spans="1:8">
      <c r="A6375" t="s">
        <v>4</v>
      </c>
      <c r="B6375" s="4" t="s">
        <v>5</v>
      </c>
      <c r="C6375" s="4" t="s">
        <v>7</v>
      </c>
      <c r="D6375" s="4" t="s">
        <v>7</v>
      </c>
      <c r="E6375" s="4" t="s">
        <v>12</v>
      </c>
      <c r="F6375" s="4" t="s">
        <v>12</v>
      </c>
      <c r="G6375" s="4" t="s">
        <v>12</v>
      </c>
      <c r="H6375" s="4" t="s">
        <v>11</v>
      </c>
      <c r="I6375" s="4" t="s">
        <v>7</v>
      </c>
    </row>
    <row r="6376" spans="1:8">
      <c r="A6376" t="n">
        <v>59490</v>
      </c>
      <c r="B6376" s="38" t="n">
        <v>45</v>
      </c>
      <c r="C6376" s="7" t="n">
        <v>4</v>
      </c>
      <c r="D6376" s="7" t="n">
        <v>3</v>
      </c>
      <c r="E6376" s="7" t="n">
        <v>354.529998779297</v>
      </c>
      <c r="F6376" s="7" t="n">
        <v>296.809997558594</v>
      </c>
      <c r="G6376" s="7" t="n">
        <v>12</v>
      </c>
      <c r="H6376" s="7" t="n">
        <v>0</v>
      </c>
      <c r="I6376" s="7" t="n">
        <v>1</v>
      </c>
    </row>
    <row r="6377" spans="1:8">
      <c r="A6377" t="s">
        <v>4</v>
      </c>
      <c r="B6377" s="4" t="s">
        <v>5</v>
      </c>
      <c r="C6377" s="4" t="s">
        <v>7</v>
      </c>
      <c r="D6377" s="4" t="s">
        <v>7</v>
      </c>
      <c r="E6377" s="4" t="s">
        <v>12</v>
      </c>
      <c r="F6377" s="4" t="s">
        <v>11</v>
      </c>
    </row>
    <row r="6378" spans="1:8">
      <c r="A6378" t="n">
        <v>59508</v>
      </c>
      <c r="B6378" s="38" t="n">
        <v>45</v>
      </c>
      <c r="C6378" s="7" t="n">
        <v>5</v>
      </c>
      <c r="D6378" s="7" t="n">
        <v>3</v>
      </c>
      <c r="E6378" s="7" t="n">
        <v>3</v>
      </c>
      <c r="F6378" s="7" t="n">
        <v>0</v>
      </c>
    </row>
    <row r="6379" spans="1:8">
      <c r="A6379" t="s">
        <v>4</v>
      </c>
      <c r="B6379" s="4" t="s">
        <v>5</v>
      </c>
      <c r="C6379" s="4" t="s">
        <v>7</v>
      </c>
      <c r="D6379" s="4" t="s">
        <v>7</v>
      </c>
      <c r="E6379" s="4" t="s">
        <v>12</v>
      </c>
      <c r="F6379" s="4" t="s">
        <v>11</v>
      </c>
    </row>
    <row r="6380" spans="1:8">
      <c r="A6380" t="n">
        <v>59517</v>
      </c>
      <c r="B6380" s="38" t="n">
        <v>45</v>
      </c>
      <c r="C6380" s="7" t="n">
        <v>11</v>
      </c>
      <c r="D6380" s="7" t="n">
        <v>3</v>
      </c>
      <c r="E6380" s="7" t="n">
        <v>23.2000007629395</v>
      </c>
      <c r="F6380" s="7" t="n">
        <v>0</v>
      </c>
    </row>
    <row r="6381" spans="1:8">
      <c r="A6381" t="s">
        <v>4</v>
      </c>
      <c r="B6381" s="4" t="s">
        <v>5</v>
      </c>
      <c r="C6381" s="4" t="s">
        <v>7</v>
      </c>
      <c r="D6381" s="4" t="s">
        <v>7</v>
      </c>
      <c r="E6381" s="4" t="s">
        <v>12</v>
      </c>
      <c r="F6381" s="4" t="s">
        <v>12</v>
      </c>
      <c r="G6381" s="4" t="s">
        <v>12</v>
      </c>
      <c r="H6381" s="4" t="s">
        <v>11</v>
      </c>
    </row>
    <row r="6382" spans="1:8">
      <c r="A6382" t="n">
        <v>59526</v>
      </c>
      <c r="B6382" s="38" t="n">
        <v>45</v>
      </c>
      <c r="C6382" s="7" t="n">
        <v>2</v>
      </c>
      <c r="D6382" s="7" t="n">
        <v>3</v>
      </c>
      <c r="E6382" s="7" t="n">
        <v>-0.340000003576279</v>
      </c>
      <c r="F6382" s="7" t="n">
        <v>3.10999989509583</v>
      </c>
      <c r="G6382" s="7" t="n">
        <v>21.2000007629395</v>
      </c>
      <c r="H6382" s="7" t="n">
        <v>10000</v>
      </c>
    </row>
    <row r="6383" spans="1:8">
      <c r="A6383" t="s">
        <v>4</v>
      </c>
      <c r="B6383" s="4" t="s">
        <v>5</v>
      </c>
      <c r="C6383" s="4" t="s">
        <v>7</v>
      </c>
      <c r="D6383" s="4" t="s">
        <v>7</v>
      </c>
      <c r="E6383" s="4" t="s">
        <v>12</v>
      </c>
      <c r="F6383" s="4" t="s">
        <v>12</v>
      </c>
      <c r="G6383" s="4" t="s">
        <v>12</v>
      </c>
      <c r="H6383" s="4" t="s">
        <v>11</v>
      </c>
      <c r="I6383" s="4" t="s">
        <v>7</v>
      </c>
    </row>
    <row r="6384" spans="1:8">
      <c r="A6384" t="n">
        <v>59543</v>
      </c>
      <c r="B6384" s="38" t="n">
        <v>45</v>
      </c>
      <c r="C6384" s="7" t="n">
        <v>4</v>
      </c>
      <c r="D6384" s="7" t="n">
        <v>3</v>
      </c>
      <c r="E6384" s="7" t="n">
        <v>354.529998779297</v>
      </c>
      <c r="F6384" s="7" t="n">
        <v>305.559997558594</v>
      </c>
      <c r="G6384" s="7" t="n">
        <v>12</v>
      </c>
      <c r="H6384" s="7" t="n">
        <v>10000</v>
      </c>
      <c r="I6384" s="7" t="n">
        <v>1</v>
      </c>
    </row>
    <row r="6385" spans="1:9">
      <c r="A6385" t="s">
        <v>4</v>
      </c>
      <c r="B6385" s="4" t="s">
        <v>5</v>
      </c>
      <c r="C6385" s="4" t="s">
        <v>7</v>
      </c>
      <c r="D6385" s="4" t="s">
        <v>7</v>
      </c>
      <c r="E6385" s="4" t="s">
        <v>12</v>
      </c>
      <c r="F6385" s="4" t="s">
        <v>11</v>
      </c>
    </row>
    <row r="6386" spans="1:9">
      <c r="A6386" t="n">
        <v>59561</v>
      </c>
      <c r="B6386" s="38" t="n">
        <v>45</v>
      </c>
      <c r="C6386" s="7" t="n">
        <v>5</v>
      </c>
      <c r="D6386" s="7" t="n">
        <v>3</v>
      </c>
      <c r="E6386" s="7" t="n">
        <v>2.70000004768372</v>
      </c>
      <c r="F6386" s="7" t="n">
        <v>10000</v>
      </c>
    </row>
    <row r="6387" spans="1:9">
      <c r="A6387" t="s">
        <v>4</v>
      </c>
      <c r="B6387" s="4" t="s">
        <v>5</v>
      </c>
      <c r="C6387" s="4" t="s">
        <v>7</v>
      </c>
      <c r="D6387" s="4" t="s">
        <v>7</v>
      </c>
      <c r="E6387" s="4" t="s">
        <v>12</v>
      </c>
      <c r="F6387" s="4" t="s">
        <v>11</v>
      </c>
    </row>
    <row r="6388" spans="1:9">
      <c r="A6388" t="n">
        <v>59570</v>
      </c>
      <c r="B6388" s="38" t="n">
        <v>45</v>
      </c>
      <c r="C6388" s="7" t="n">
        <v>11</v>
      </c>
      <c r="D6388" s="7" t="n">
        <v>3</v>
      </c>
      <c r="E6388" s="7" t="n">
        <v>23.2000007629395</v>
      </c>
      <c r="F6388" s="7" t="n">
        <v>10000</v>
      </c>
    </row>
    <row r="6389" spans="1:9">
      <c r="A6389" t="s">
        <v>4</v>
      </c>
      <c r="B6389" s="4" t="s">
        <v>5</v>
      </c>
      <c r="C6389" s="4" t="s">
        <v>7</v>
      </c>
      <c r="D6389" s="4" t="s">
        <v>11</v>
      </c>
    </row>
    <row r="6390" spans="1:9">
      <c r="A6390" t="n">
        <v>59579</v>
      </c>
      <c r="B6390" s="18" t="n">
        <v>58</v>
      </c>
      <c r="C6390" s="7" t="n">
        <v>255</v>
      </c>
      <c r="D6390" s="7" t="n">
        <v>0</v>
      </c>
    </row>
    <row r="6391" spans="1:9">
      <c r="A6391" t="s">
        <v>4</v>
      </c>
      <c r="B6391" s="4" t="s">
        <v>5</v>
      </c>
      <c r="C6391" s="4" t="s">
        <v>7</v>
      </c>
      <c r="D6391" s="4" t="s">
        <v>12</v>
      </c>
      <c r="E6391" s="4" t="s">
        <v>11</v>
      </c>
      <c r="F6391" s="4" t="s">
        <v>7</v>
      </c>
    </row>
    <row r="6392" spans="1:9">
      <c r="A6392" t="n">
        <v>59583</v>
      </c>
      <c r="B6392" s="43" t="n">
        <v>49</v>
      </c>
      <c r="C6392" s="7" t="n">
        <v>3</v>
      </c>
      <c r="D6392" s="7" t="n">
        <v>0.699999988079071</v>
      </c>
      <c r="E6392" s="7" t="n">
        <v>500</v>
      </c>
      <c r="F6392" s="7" t="n">
        <v>0</v>
      </c>
    </row>
    <row r="6393" spans="1:9">
      <c r="A6393" t="s">
        <v>4</v>
      </c>
      <c r="B6393" s="4" t="s">
        <v>5</v>
      </c>
      <c r="C6393" s="4" t="s">
        <v>11</v>
      </c>
      <c r="D6393" s="4" t="s">
        <v>12</v>
      </c>
      <c r="E6393" s="4" t="s">
        <v>12</v>
      </c>
      <c r="F6393" s="4" t="s">
        <v>12</v>
      </c>
      <c r="G6393" s="4" t="s">
        <v>11</v>
      </c>
      <c r="H6393" s="4" t="s">
        <v>11</v>
      </c>
    </row>
    <row r="6394" spans="1:9">
      <c r="A6394" t="n">
        <v>59592</v>
      </c>
      <c r="B6394" s="33" t="n">
        <v>60</v>
      </c>
      <c r="C6394" s="7" t="n">
        <v>86</v>
      </c>
      <c r="D6394" s="7" t="n">
        <v>30</v>
      </c>
      <c r="E6394" s="7" t="n">
        <v>0</v>
      </c>
      <c r="F6394" s="7" t="n">
        <v>0</v>
      </c>
      <c r="G6394" s="7" t="n">
        <v>500</v>
      </c>
      <c r="H6394" s="7" t="n">
        <v>0</v>
      </c>
    </row>
    <row r="6395" spans="1:9">
      <c r="A6395" t="s">
        <v>4</v>
      </c>
      <c r="B6395" s="4" t="s">
        <v>5</v>
      </c>
      <c r="C6395" s="4" t="s">
        <v>7</v>
      </c>
      <c r="D6395" s="4" t="s">
        <v>11</v>
      </c>
      <c r="E6395" s="4" t="s">
        <v>8</v>
      </c>
    </row>
    <row r="6396" spans="1:9">
      <c r="A6396" t="n">
        <v>59611</v>
      </c>
      <c r="B6396" s="30" t="n">
        <v>51</v>
      </c>
      <c r="C6396" s="7" t="n">
        <v>4</v>
      </c>
      <c r="D6396" s="7" t="n">
        <v>86</v>
      </c>
      <c r="E6396" s="7" t="s">
        <v>337</v>
      </c>
    </row>
    <row r="6397" spans="1:9">
      <c r="A6397" t="s">
        <v>4</v>
      </c>
      <c r="B6397" s="4" t="s">
        <v>5</v>
      </c>
      <c r="C6397" s="4" t="s">
        <v>11</v>
      </c>
    </row>
    <row r="6398" spans="1:9">
      <c r="A6398" t="n">
        <v>59625</v>
      </c>
      <c r="B6398" s="25" t="n">
        <v>16</v>
      </c>
      <c r="C6398" s="7" t="n">
        <v>0</v>
      </c>
    </row>
    <row r="6399" spans="1:9">
      <c r="A6399" t="s">
        <v>4</v>
      </c>
      <c r="B6399" s="4" t="s">
        <v>5</v>
      </c>
      <c r="C6399" s="4" t="s">
        <v>11</v>
      </c>
      <c r="D6399" s="4" t="s">
        <v>7</v>
      </c>
      <c r="E6399" s="4" t="s">
        <v>13</v>
      </c>
      <c r="F6399" s="4" t="s">
        <v>185</v>
      </c>
      <c r="G6399" s="4" t="s">
        <v>7</v>
      </c>
      <c r="H6399" s="4" t="s">
        <v>7</v>
      </c>
    </row>
    <row r="6400" spans="1:9">
      <c r="A6400" t="n">
        <v>59628</v>
      </c>
      <c r="B6400" s="44" t="n">
        <v>26</v>
      </c>
      <c r="C6400" s="7" t="n">
        <v>86</v>
      </c>
      <c r="D6400" s="7" t="n">
        <v>17</v>
      </c>
      <c r="E6400" s="7" t="n">
        <v>21304</v>
      </c>
      <c r="F6400" s="7" t="s">
        <v>389</v>
      </c>
      <c r="G6400" s="7" t="n">
        <v>2</v>
      </c>
      <c r="H6400" s="7" t="n">
        <v>0</v>
      </c>
    </row>
    <row r="6401" spans="1:8">
      <c r="A6401" t="s">
        <v>4</v>
      </c>
      <c r="B6401" s="4" t="s">
        <v>5</v>
      </c>
    </row>
    <row r="6402" spans="1:8">
      <c r="A6402" t="n">
        <v>59717</v>
      </c>
      <c r="B6402" s="45" t="n">
        <v>28</v>
      </c>
    </row>
    <row r="6403" spans="1:8">
      <c r="A6403" t="s">
        <v>4</v>
      </c>
      <c r="B6403" s="4" t="s">
        <v>5</v>
      </c>
      <c r="C6403" s="4" t="s">
        <v>11</v>
      </c>
      <c r="D6403" s="4" t="s">
        <v>12</v>
      </c>
      <c r="E6403" s="4" t="s">
        <v>12</v>
      </c>
      <c r="F6403" s="4" t="s">
        <v>12</v>
      </c>
      <c r="G6403" s="4" t="s">
        <v>11</v>
      </c>
      <c r="H6403" s="4" t="s">
        <v>11</v>
      </c>
    </row>
    <row r="6404" spans="1:8">
      <c r="A6404" t="n">
        <v>59718</v>
      </c>
      <c r="B6404" s="33" t="n">
        <v>60</v>
      </c>
      <c r="C6404" s="7" t="n">
        <v>83</v>
      </c>
      <c r="D6404" s="7" t="n">
        <v>-30</v>
      </c>
      <c r="E6404" s="7" t="n">
        <v>0</v>
      </c>
      <c r="F6404" s="7" t="n">
        <v>0</v>
      </c>
      <c r="G6404" s="7" t="n">
        <v>1000</v>
      </c>
      <c r="H6404" s="7" t="n">
        <v>0</v>
      </c>
    </row>
    <row r="6405" spans="1:8">
      <c r="A6405" t="s">
        <v>4</v>
      </c>
      <c r="B6405" s="4" t="s">
        <v>5</v>
      </c>
      <c r="C6405" s="4" t="s">
        <v>11</v>
      </c>
    </row>
    <row r="6406" spans="1:8">
      <c r="A6406" t="n">
        <v>59737</v>
      </c>
      <c r="B6406" s="25" t="n">
        <v>16</v>
      </c>
      <c r="C6406" s="7" t="n">
        <v>300</v>
      </c>
    </row>
    <row r="6407" spans="1:8">
      <c r="A6407" t="s">
        <v>4</v>
      </c>
      <c r="B6407" s="4" t="s">
        <v>5</v>
      </c>
      <c r="C6407" s="4" t="s">
        <v>7</v>
      </c>
      <c r="D6407" s="4" t="s">
        <v>11</v>
      </c>
      <c r="E6407" s="4" t="s">
        <v>8</v>
      </c>
    </row>
    <row r="6408" spans="1:8">
      <c r="A6408" t="n">
        <v>59740</v>
      </c>
      <c r="B6408" s="30" t="n">
        <v>51</v>
      </c>
      <c r="C6408" s="7" t="n">
        <v>4</v>
      </c>
      <c r="D6408" s="7" t="n">
        <v>83</v>
      </c>
      <c r="E6408" s="7" t="s">
        <v>390</v>
      </c>
    </row>
    <row r="6409" spans="1:8">
      <c r="A6409" t="s">
        <v>4</v>
      </c>
      <c r="B6409" s="4" t="s">
        <v>5</v>
      </c>
      <c r="C6409" s="4" t="s">
        <v>11</v>
      </c>
    </row>
    <row r="6410" spans="1:8">
      <c r="A6410" t="n">
        <v>59754</v>
      </c>
      <c r="B6410" s="25" t="n">
        <v>16</v>
      </c>
      <c r="C6410" s="7" t="n">
        <v>0</v>
      </c>
    </row>
    <row r="6411" spans="1:8">
      <c r="A6411" t="s">
        <v>4</v>
      </c>
      <c r="B6411" s="4" t="s">
        <v>5</v>
      </c>
      <c r="C6411" s="4" t="s">
        <v>11</v>
      </c>
      <c r="D6411" s="4" t="s">
        <v>7</v>
      </c>
      <c r="E6411" s="4" t="s">
        <v>13</v>
      </c>
      <c r="F6411" s="4" t="s">
        <v>185</v>
      </c>
      <c r="G6411" s="4" t="s">
        <v>7</v>
      </c>
      <c r="H6411" s="4" t="s">
        <v>7</v>
      </c>
    </row>
    <row r="6412" spans="1:8">
      <c r="A6412" t="n">
        <v>59757</v>
      </c>
      <c r="B6412" s="44" t="n">
        <v>26</v>
      </c>
      <c r="C6412" s="7" t="n">
        <v>83</v>
      </c>
      <c r="D6412" s="7" t="n">
        <v>17</v>
      </c>
      <c r="E6412" s="7" t="n">
        <v>26329</v>
      </c>
      <c r="F6412" s="7" t="s">
        <v>391</v>
      </c>
      <c r="G6412" s="7" t="n">
        <v>2</v>
      </c>
      <c r="H6412" s="7" t="n">
        <v>0</v>
      </c>
    </row>
    <row r="6413" spans="1:8">
      <c r="A6413" t="s">
        <v>4</v>
      </c>
      <c r="B6413" s="4" t="s">
        <v>5</v>
      </c>
      <c r="C6413" s="4" t="s">
        <v>11</v>
      </c>
    </row>
    <row r="6414" spans="1:8">
      <c r="A6414" t="n">
        <v>59851</v>
      </c>
      <c r="B6414" s="25" t="n">
        <v>16</v>
      </c>
      <c r="C6414" s="7" t="n">
        <v>2500</v>
      </c>
    </row>
    <row r="6415" spans="1:8">
      <c r="A6415" t="s">
        <v>4</v>
      </c>
      <c r="B6415" s="4" t="s">
        <v>5</v>
      </c>
      <c r="C6415" s="4" t="s">
        <v>7</v>
      </c>
      <c r="D6415" s="4" t="s">
        <v>11</v>
      </c>
      <c r="E6415" s="4" t="s">
        <v>8</v>
      </c>
      <c r="F6415" s="4" t="s">
        <v>8</v>
      </c>
      <c r="G6415" s="4" t="s">
        <v>8</v>
      </c>
      <c r="H6415" s="4" t="s">
        <v>8</v>
      </c>
    </row>
    <row r="6416" spans="1:8">
      <c r="A6416" t="n">
        <v>59854</v>
      </c>
      <c r="B6416" s="30" t="n">
        <v>51</v>
      </c>
      <c r="C6416" s="7" t="n">
        <v>3</v>
      </c>
      <c r="D6416" s="7" t="n">
        <v>83</v>
      </c>
      <c r="E6416" s="7" t="s">
        <v>392</v>
      </c>
      <c r="F6416" s="7" t="s">
        <v>393</v>
      </c>
      <c r="G6416" s="7" t="s">
        <v>122</v>
      </c>
      <c r="H6416" s="7" t="s">
        <v>123</v>
      </c>
    </row>
    <row r="6417" spans="1:8">
      <c r="A6417" t="s">
        <v>4</v>
      </c>
      <c r="B6417" s="4" t="s">
        <v>5</v>
      </c>
    </row>
    <row r="6418" spans="1:8">
      <c r="A6418" t="n">
        <v>59875</v>
      </c>
      <c r="B6418" s="45" t="n">
        <v>28</v>
      </c>
    </row>
    <row r="6419" spans="1:8">
      <c r="A6419" t="s">
        <v>4</v>
      </c>
      <c r="B6419" s="4" t="s">
        <v>5</v>
      </c>
      <c r="C6419" s="4" t="s">
        <v>11</v>
      </c>
      <c r="D6419" s="4" t="s">
        <v>7</v>
      </c>
    </row>
    <row r="6420" spans="1:8">
      <c r="A6420" t="n">
        <v>59876</v>
      </c>
      <c r="B6420" s="48" t="n">
        <v>89</v>
      </c>
      <c r="C6420" s="7" t="n">
        <v>65533</v>
      </c>
      <c r="D6420" s="7" t="n">
        <v>1</v>
      </c>
    </row>
    <row r="6421" spans="1:8">
      <c r="A6421" t="s">
        <v>4</v>
      </c>
      <c r="B6421" s="4" t="s">
        <v>5</v>
      </c>
      <c r="C6421" s="4" t="s">
        <v>7</v>
      </c>
      <c r="D6421" s="4" t="s">
        <v>11</v>
      </c>
      <c r="E6421" s="4" t="s">
        <v>12</v>
      </c>
    </row>
    <row r="6422" spans="1:8">
      <c r="A6422" t="n">
        <v>59880</v>
      </c>
      <c r="B6422" s="18" t="n">
        <v>58</v>
      </c>
      <c r="C6422" s="7" t="n">
        <v>101</v>
      </c>
      <c r="D6422" s="7" t="n">
        <v>300</v>
      </c>
      <c r="E6422" s="7" t="n">
        <v>1</v>
      </c>
    </row>
    <row r="6423" spans="1:8">
      <c r="A6423" t="s">
        <v>4</v>
      </c>
      <c r="B6423" s="4" t="s">
        <v>5</v>
      </c>
      <c r="C6423" s="4" t="s">
        <v>7</v>
      </c>
      <c r="D6423" s="4" t="s">
        <v>11</v>
      </c>
    </row>
    <row r="6424" spans="1:8">
      <c r="A6424" t="n">
        <v>59888</v>
      </c>
      <c r="B6424" s="18" t="n">
        <v>58</v>
      </c>
      <c r="C6424" s="7" t="n">
        <v>254</v>
      </c>
      <c r="D6424" s="7" t="n">
        <v>0</v>
      </c>
    </row>
    <row r="6425" spans="1:8">
      <c r="A6425" t="s">
        <v>4</v>
      </c>
      <c r="B6425" s="4" t="s">
        <v>5</v>
      </c>
      <c r="C6425" s="4" t="s">
        <v>7</v>
      </c>
      <c r="D6425" s="4" t="s">
        <v>7</v>
      </c>
      <c r="E6425" s="4" t="s">
        <v>12</v>
      </c>
      <c r="F6425" s="4" t="s">
        <v>12</v>
      </c>
      <c r="G6425" s="4" t="s">
        <v>12</v>
      </c>
      <c r="H6425" s="4" t="s">
        <v>11</v>
      </c>
    </row>
    <row r="6426" spans="1:8">
      <c r="A6426" t="n">
        <v>59892</v>
      </c>
      <c r="B6426" s="38" t="n">
        <v>45</v>
      </c>
      <c r="C6426" s="7" t="n">
        <v>2</v>
      </c>
      <c r="D6426" s="7" t="n">
        <v>3</v>
      </c>
      <c r="E6426" s="7" t="n">
        <v>0.379999995231628</v>
      </c>
      <c r="F6426" s="7" t="n">
        <v>3.10999989509583</v>
      </c>
      <c r="G6426" s="7" t="n">
        <v>21</v>
      </c>
      <c r="H6426" s="7" t="n">
        <v>0</v>
      </c>
    </row>
    <row r="6427" spans="1:8">
      <c r="A6427" t="s">
        <v>4</v>
      </c>
      <c r="B6427" s="4" t="s">
        <v>5</v>
      </c>
      <c r="C6427" s="4" t="s">
        <v>7</v>
      </c>
      <c r="D6427" s="4" t="s">
        <v>7</v>
      </c>
      <c r="E6427" s="4" t="s">
        <v>12</v>
      </c>
      <c r="F6427" s="4" t="s">
        <v>12</v>
      </c>
      <c r="G6427" s="4" t="s">
        <v>12</v>
      </c>
      <c r="H6427" s="4" t="s">
        <v>11</v>
      </c>
      <c r="I6427" s="4" t="s">
        <v>7</v>
      </c>
    </row>
    <row r="6428" spans="1:8">
      <c r="A6428" t="n">
        <v>59909</v>
      </c>
      <c r="B6428" s="38" t="n">
        <v>45</v>
      </c>
      <c r="C6428" s="7" t="n">
        <v>4</v>
      </c>
      <c r="D6428" s="7" t="n">
        <v>3</v>
      </c>
      <c r="E6428" s="7" t="n">
        <v>0.810000002384186</v>
      </c>
      <c r="F6428" s="7" t="n">
        <v>52.3300018310547</v>
      </c>
      <c r="G6428" s="7" t="n">
        <v>12</v>
      </c>
      <c r="H6428" s="7" t="n">
        <v>0</v>
      </c>
      <c r="I6428" s="7" t="n">
        <v>1</v>
      </c>
    </row>
    <row r="6429" spans="1:8">
      <c r="A6429" t="s">
        <v>4</v>
      </c>
      <c r="B6429" s="4" t="s">
        <v>5</v>
      </c>
      <c r="C6429" s="4" t="s">
        <v>7</v>
      </c>
      <c r="D6429" s="4" t="s">
        <v>7</v>
      </c>
      <c r="E6429" s="4" t="s">
        <v>12</v>
      </c>
      <c r="F6429" s="4" t="s">
        <v>11</v>
      </c>
    </row>
    <row r="6430" spans="1:8">
      <c r="A6430" t="n">
        <v>59927</v>
      </c>
      <c r="B6430" s="38" t="n">
        <v>45</v>
      </c>
      <c r="C6430" s="7" t="n">
        <v>5</v>
      </c>
      <c r="D6430" s="7" t="n">
        <v>3</v>
      </c>
      <c r="E6430" s="7" t="n">
        <v>2.90000009536743</v>
      </c>
      <c r="F6430" s="7" t="n">
        <v>0</v>
      </c>
    </row>
    <row r="6431" spans="1:8">
      <c r="A6431" t="s">
        <v>4</v>
      </c>
      <c r="B6431" s="4" t="s">
        <v>5</v>
      </c>
      <c r="C6431" s="4" t="s">
        <v>7</v>
      </c>
      <c r="D6431" s="4" t="s">
        <v>7</v>
      </c>
      <c r="E6431" s="4" t="s">
        <v>12</v>
      </c>
      <c r="F6431" s="4" t="s">
        <v>11</v>
      </c>
    </row>
    <row r="6432" spans="1:8">
      <c r="A6432" t="n">
        <v>59936</v>
      </c>
      <c r="B6432" s="38" t="n">
        <v>45</v>
      </c>
      <c r="C6432" s="7" t="n">
        <v>11</v>
      </c>
      <c r="D6432" s="7" t="n">
        <v>3</v>
      </c>
      <c r="E6432" s="7" t="n">
        <v>19.2000007629395</v>
      </c>
      <c r="F6432" s="7" t="n">
        <v>0</v>
      </c>
    </row>
    <row r="6433" spans="1:9">
      <c r="A6433" t="s">
        <v>4</v>
      </c>
      <c r="B6433" s="4" t="s">
        <v>5</v>
      </c>
      <c r="C6433" s="4" t="s">
        <v>7</v>
      </c>
      <c r="D6433" s="4" t="s">
        <v>7</v>
      </c>
      <c r="E6433" s="4" t="s">
        <v>12</v>
      </c>
      <c r="F6433" s="4" t="s">
        <v>11</v>
      </c>
    </row>
    <row r="6434" spans="1:9">
      <c r="A6434" t="n">
        <v>59945</v>
      </c>
      <c r="B6434" s="38" t="n">
        <v>45</v>
      </c>
      <c r="C6434" s="7" t="n">
        <v>5</v>
      </c>
      <c r="D6434" s="7" t="n">
        <v>3</v>
      </c>
      <c r="E6434" s="7" t="n">
        <v>2.5</v>
      </c>
      <c r="F6434" s="7" t="n">
        <v>5000</v>
      </c>
    </row>
    <row r="6435" spans="1:9">
      <c r="A6435" t="s">
        <v>4</v>
      </c>
      <c r="B6435" s="4" t="s">
        <v>5</v>
      </c>
      <c r="C6435" s="4" t="s">
        <v>11</v>
      </c>
      <c r="D6435" s="4" t="s">
        <v>7</v>
      </c>
      <c r="E6435" s="4" t="s">
        <v>8</v>
      </c>
      <c r="F6435" s="4" t="s">
        <v>12</v>
      </c>
      <c r="G6435" s="4" t="s">
        <v>12</v>
      </c>
      <c r="H6435" s="4" t="s">
        <v>12</v>
      </c>
    </row>
    <row r="6436" spans="1:9">
      <c r="A6436" t="n">
        <v>59954</v>
      </c>
      <c r="B6436" s="29" t="n">
        <v>48</v>
      </c>
      <c r="C6436" s="7" t="n">
        <v>83</v>
      </c>
      <c r="D6436" s="7" t="n">
        <v>0</v>
      </c>
      <c r="E6436" s="7" t="s">
        <v>126</v>
      </c>
      <c r="F6436" s="7" t="n">
        <v>1</v>
      </c>
      <c r="G6436" s="7" t="n">
        <v>1</v>
      </c>
      <c r="H6436" s="7" t="n">
        <v>0</v>
      </c>
    </row>
    <row r="6437" spans="1:9">
      <c r="A6437" t="s">
        <v>4</v>
      </c>
      <c r="B6437" s="4" t="s">
        <v>5</v>
      </c>
      <c r="C6437" s="4" t="s">
        <v>7</v>
      </c>
      <c r="D6437" s="4" t="s">
        <v>11</v>
      </c>
      <c r="E6437" s="4" t="s">
        <v>8</v>
      </c>
      <c r="F6437" s="4" t="s">
        <v>8</v>
      </c>
      <c r="G6437" s="4" t="s">
        <v>8</v>
      </c>
      <c r="H6437" s="4" t="s">
        <v>8</v>
      </c>
    </row>
    <row r="6438" spans="1:9">
      <c r="A6438" t="n">
        <v>59980</v>
      </c>
      <c r="B6438" s="30" t="n">
        <v>51</v>
      </c>
      <c r="C6438" s="7" t="n">
        <v>3</v>
      </c>
      <c r="D6438" s="7" t="n">
        <v>83</v>
      </c>
      <c r="E6438" s="7" t="s">
        <v>276</v>
      </c>
      <c r="F6438" s="7" t="s">
        <v>123</v>
      </c>
      <c r="G6438" s="7" t="s">
        <v>122</v>
      </c>
      <c r="H6438" s="7" t="s">
        <v>123</v>
      </c>
    </row>
    <row r="6439" spans="1:9">
      <c r="A6439" t="s">
        <v>4</v>
      </c>
      <c r="B6439" s="4" t="s">
        <v>5</v>
      </c>
      <c r="C6439" s="4" t="s">
        <v>11</v>
      </c>
    </row>
    <row r="6440" spans="1:9">
      <c r="A6440" t="n">
        <v>59993</v>
      </c>
      <c r="B6440" s="25" t="n">
        <v>16</v>
      </c>
      <c r="C6440" s="7" t="n">
        <v>1000</v>
      </c>
    </row>
    <row r="6441" spans="1:9">
      <c r="A6441" t="s">
        <v>4</v>
      </c>
      <c r="B6441" s="4" t="s">
        <v>5</v>
      </c>
      <c r="C6441" s="4" t="s">
        <v>11</v>
      </c>
    </row>
    <row r="6442" spans="1:9">
      <c r="A6442" t="n">
        <v>59996</v>
      </c>
      <c r="B6442" s="25" t="n">
        <v>16</v>
      </c>
      <c r="C6442" s="7" t="n">
        <v>1000</v>
      </c>
    </row>
    <row r="6443" spans="1:9">
      <c r="A6443" t="s">
        <v>4</v>
      </c>
      <c r="B6443" s="4" t="s">
        <v>5</v>
      </c>
      <c r="C6443" s="4" t="s">
        <v>7</v>
      </c>
      <c r="D6443" s="4" t="s">
        <v>11</v>
      </c>
      <c r="E6443" s="4" t="s">
        <v>8</v>
      </c>
    </row>
    <row r="6444" spans="1:9">
      <c r="A6444" t="n">
        <v>59999</v>
      </c>
      <c r="B6444" s="30" t="n">
        <v>51</v>
      </c>
      <c r="C6444" s="7" t="n">
        <v>4</v>
      </c>
      <c r="D6444" s="7" t="n">
        <v>83</v>
      </c>
      <c r="E6444" s="7" t="s">
        <v>394</v>
      </c>
    </row>
    <row r="6445" spans="1:9">
      <c r="A6445" t="s">
        <v>4</v>
      </c>
      <c r="B6445" s="4" t="s">
        <v>5</v>
      </c>
      <c r="C6445" s="4" t="s">
        <v>11</v>
      </c>
    </row>
    <row r="6446" spans="1:9">
      <c r="A6446" t="n">
        <v>60013</v>
      </c>
      <c r="B6446" s="25" t="n">
        <v>16</v>
      </c>
      <c r="C6446" s="7" t="n">
        <v>0</v>
      </c>
    </row>
    <row r="6447" spans="1:9">
      <c r="A6447" t="s">
        <v>4</v>
      </c>
      <c r="B6447" s="4" t="s">
        <v>5</v>
      </c>
      <c r="C6447" s="4" t="s">
        <v>11</v>
      </c>
      <c r="D6447" s="4" t="s">
        <v>7</v>
      </c>
      <c r="E6447" s="4" t="s">
        <v>13</v>
      </c>
      <c r="F6447" s="4" t="s">
        <v>185</v>
      </c>
      <c r="G6447" s="4" t="s">
        <v>7</v>
      </c>
      <c r="H6447" s="4" t="s">
        <v>7</v>
      </c>
      <c r="I6447" s="4" t="s">
        <v>7</v>
      </c>
      <c r="J6447" s="4" t="s">
        <v>13</v>
      </c>
      <c r="K6447" s="4" t="s">
        <v>185</v>
      </c>
      <c r="L6447" s="4" t="s">
        <v>7</v>
      </c>
      <c r="M6447" s="4" t="s">
        <v>7</v>
      </c>
    </row>
    <row r="6448" spans="1:9">
      <c r="A6448" t="n">
        <v>60016</v>
      </c>
      <c r="B6448" s="44" t="n">
        <v>26</v>
      </c>
      <c r="C6448" s="7" t="n">
        <v>83</v>
      </c>
      <c r="D6448" s="7" t="n">
        <v>17</v>
      </c>
      <c r="E6448" s="7" t="n">
        <v>26330</v>
      </c>
      <c r="F6448" s="7" t="s">
        <v>395</v>
      </c>
      <c r="G6448" s="7" t="n">
        <v>2</v>
      </c>
      <c r="H6448" s="7" t="n">
        <v>3</v>
      </c>
      <c r="I6448" s="7" t="n">
        <v>17</v>
      </c>
      <c r="J6448" s="7" t="n">
        <v>26331</v>
      </c>
      <c r="K6448" s="7" t="s">
        <v>396</v>
      </c>
      <c r="L6448" s="7" t="n">
        <v>2</v>
      </c>
      <c r="M6448" s="7" t="n">
        <v>0</v>
      </c>
    </row>
    <row r="6449" spans="1:13">
      <c r="A6449" t="s">
        <v>4</v>
      </c>
      <c r="B6449" s="4" t="s">
        <v>5</v>
      </c>
    </row>
    <row r="6450" spans="1:13">
      <c r="A6450" t="n">
        <v>60193</v>
      </c>
      <c r="B6450" s="45" t="n">
        <v>28</v>
      </c>
    </row>
    <row r="6451" spans="1:13">
      <c r="A6451" t="s">
        <v>4</v>
      </c>
      <c r="B6451" s="4" t="s">
        <v>5</v>
      </c>
      <c r="C6451" s="4" t="s">
        <v>11</v>
      </c>
      <c r="D6451" s="4" t="s">
        <v>7</v>
      </c>
    </row>
    <row r="6452" spans="1:13">
      <c r="A6452" t="n">
        <v>60194</v>
      </c>
      <c r="B6452" s="48" t="n">
        <v>89</v>
      </c>
      <c r="C6452" s="7" t="n">
        <v>65533</v>
      </c>
      <c r="D6452" s="7" t="n">
        <v>1</v>
      </c>
    </row>
    <row r="6453" spans="1:13">
      <c r="A6453" t="s">
        <v>4</v>
      </c>
      <c r="B6453" s="4" t="s">
        <v>5</v>
      </c>
      <c r="C6453" s="4" t="s">
        <v>7</v>
      </c>
      <c r="D6453" s="4" t="s">
        <v>11</v>
      </c>
      <c r="E6453" s="4" t="s">
        <v>12</v>
      </c>
    </row>
    <row r="6454" spans="1:13">
      <c r="A6454" t="n">
        <v>60198</v>
      </c>
      <c r="B6454" s="18" t="n">
        <v>58</v>
      </c>
      <c r="C6454" s="7" t="n">
        <v>101</v>
      </c>
      <c r="D6454" s="7" t="n">
        <v>300</v>
      </c>
      <c r="E6454" s="7" t="n">
        <v>1</v>
      </c>
    </row>
    <row r="6455" spans="1:13">
      <c r="A6455" t="s">
        <v>4</v>
      </c>
      <c r="B6455" s="4" t="s">
        <v>5</v>
      </c>
      <c r="C6455" s="4" t="s">
        <v>7</v>
      </c>
      <c r="D6455" s="4" t="s">
        <v>11</v>
      </c>
    </row>
    <row r="6456" spans="1:13">
      <c r="A6456" t="n">
        <v>60206</v>
      </c>
      <c r="B6456" s="18" t="n">
        <v>58</v>
      </c>
      <c r="C6456" s="7" t="n">
        <v>254</v>
      </c>
      <c r="D6456" s="7" t="n">
        <v>0</v>
      </c>
    </row>
    <row r="6457" spans="1:13">
      <c r="A6457" t="s">
        <v>4</v>
      </c>
      <c r="B6457" s="4" t="s">
        <v>5</v>
      </c>
      <c r="C6457" s="4" t="s">
        <v>7</v>
      </c>
      <c r="D6457" s="4" t="s">
        <v>7</v>
      </c>
      <c r="E6457" s="4" t="s">
        <v>12</v>
      </c>
      <c r="F6457" s="4" t="s">
        <v>12</v>
      </c>
      <c r="G6457" s="4" t="s">
        <v>12</v>
      </c>
      <c r="H6457" s="4" t="s">
        <v>11</v>
      </c>
    </row>
    <row r="6458" spans="1:13">
      <c r="A6458" t="n">
        <v>60210</v>
      </c>
      <c r="B6458" s="38" t="n">
        <v>45</v>
      </c>
      <c r="C6458" s="7" t="n">
        <v>2</v>
      </c>
      <c r="D6458" s="7" t="n">
        <v>3</v>
      </c>
      <c r="E6458" s="7" t="n">
        <v>-0.330000013113022</v>
      </c>
      <c r="F6458" s="7" t="n">
        <v>3.10999989509583</v>
      </c>
      <c r="G6458" s="7" t="n">
        <v>23.2700004577637</v>
      </c>
      <c r="H6458" s="7" t="n">
        <v>0</v>
      </c>
    </row>
    <row r="6459" spans="1:13">
      <c r="A6459" t="s">
        <v>4</v>
      </c>
      <c r="B6459" s="4" t="s">
        <v>5</v>
      </c>
      <c r="C6459" s="4" t="s">
        <v>7</v>
      </c>
      <c r="D6459" s="4" t="s">
        <v>7</v>
      </c>
      <c r="E6459" s="4" t="s">
        <v>12</v>
      </c>
      <c r="F6459" s="4" t="s">
        <v>12</v>
      </c>
      <c r="G6459" s="4" t="s">
        <v>12</v>
      </c>
      <c r="H6459" s="4" t="s">
        <v>11</v>
      </c>
      <c r="I6459" s="4" t="s">
        <v>7</v>
      </c>
    </row>
    <row r="6460" spans="1:13">
      <c r="A6460" t="n">
        <v>60227</v>
      </c>
      <c r="B6460" s="38" t="n">
        <v>45</v>
      </c>
      <c r="C6460" s="7" t="n">
        <v>4</v>
      </c>
      <c r="D6460" s="7" t="n">
        <v>3</v>
      </c>
      <c r="E6460" s="7" t="n">
        <v>359.190002441406</v>
      </c>
      <c r="F6460" s="7" t="n">
        <v>310.309997558594</v>
      </c>
      <c r="G6460" s="7" t="n">
        <v>8</v>
      </c>
      <c r="H6460" s="7" t="n">
        <v>0</v>
      </c>
      <c r="I6460" s="7" t="n">
        <v>1</v>
      </c>
    </row>
    <row r="6461" spans="1:13">
      <c r="A6461" t="s">
        <v>4</v>
      </c>
      <c r="B6461" s="4" t="s">
        <v>5</v>
      </c>
      <c r="C6461" s="4" t="s">
        <v>7</v>
      </c>
      <c r="D6461" s="4" t="s">
        <v>7</v>
      </c>
      <c r="E6461" s="4" t="s">
        <v>12</v>
      </c>
      <c r="F6461" s="4" t="s">
        <v>11</v>
      </c>
    </row>
    <row r="6462" spans="1:13">
      <c r="A6462" t="n">
        <v>60245</v>
      </c>
      <c r="B6462" s="38" t="n">
        <v>45</v>
      </c>
      <c r="C6462" s="7" t="n">
        <v>5</v>
      </c>
      <c r="D6462" s="7" t="n">
        <v>3</v>
      </c>
      <c r="E6462" s="7" t="n">
        <v>8.19999980926514</v>
      </c>
      <c r="F6462" s="7" t="n">
        <v>0</v>
      </c>
    </row>
    <row r="6463" spans="1:13">
      <c r="A6463" t="s">
        <v>4</v>
      </c>
      <c r="B6463" s="4" t="s">
        <v>5</v>
      </c>
      <c r="C6463" s="4" t="s">
        <v>7</v>
      </c>
      <c r="D6463" s="4" t="s">
        <v>7</v>
      </c>
      <c r="E6463" s="4" t="s">
        <v>12</v>
      </c>
      <c r="F6463" s="4" t="s">
        <v>11</v>
      </c>
    </row>
    <row r="6464" spans="1:13">
      <c r="A6464" t="n">
        <v>60254</v>
      </c>
      <c r="B6464" s="38" t="n">
        <v>45</v>
      </c>
      <c r="C6464" s="7" t="n">
        <v>11</v>
      </c>
      <c r="D6464" s="7" t="n">
        <v>3</v>
      </c>
      <c r="E6464" s="7" t="n">
        <v>17.3999996185303</v>
      </c>
      <c r="F6464" s="7" t="n">
        <v>0</v>
      </c>
    </row>
    <row r="6465" spans="1:9">
      <c r="A6465" t="s">
        <v>4</v>
      </c>
      <c r="B6465" s="4" t="s">
        <v>5</v>
      </c>
      <c r="C6465" s="4" t="s">
        <v>7</v>
      </c>
      <c r="D6465" s="4" t="s">
        <v>7</v>
      </c>
      <c r="E6465" s="4" t="s">
        <v>12</v>
      </c>
      <c r="F6465" s="4" t="s">
        <v>12</v>
      </c>
      <c r="G6465" s="4" t="s">
        <v>12</v>
      </c>
      <c r="H6465" s="4" t="s">
        <v>11</v>
      </c>
    </row>
    <row r="6466" spans="1:9">
      <c r="A6466" t="n">
        <v>60263</v>
      </c>
      <c r="B6466" s="38" t="n">
        <v>45</v>
      </c>
      <c r="C6466" s="7" t="n">
        <v>2</v>
      </c>
      <c r="D6466" s="7" t="n">
        <v>3</v>
      </c>
      <c r="E6466" s="7" t="n">
        <v>0.920000016689301</v>
      </c>
      <c r="F6466" s="7" t="n">
        <v>3.05999994277954</v>
      </c>
      <c r="G6466" s="7" t="n">
        <v>23.6299991607666</v>
      </c>
      <c r="H6466" s="7" t="n">
        <v>0</v>
      </c>
    </row>
    <row r="6467" spans="1:9">
      <c r="A6467" t="s">
        <v>4</v>
      </c>
      <c r="B6467" s="4" t="s">
        <v>5</v>
      </c>
      <c r="C6467" s="4" t="s">
        <v>7</v>
      </c>
      <c r="D6467" s="4" t="s">
        <v>7</v>
      </c>
      <c r="E6467" s="4" t="s">
        <v>12</v>
      </c>
      <c r="F6467" s="4" t="s">
        <v>12</v>
      </c>
      <c r="G6467" s="4" t="s">
        <v>12</v>
      </c>
      <c r="H6467" s="4" t="s">
        <v>11</v>
      </c>
      <c r="I6467" s="4" t="s">
        <v>7</v>
      </c>
    </row>
    <row r="6468" spans="1:9">
      <c r="A6468" t="n">
        <v>60280</v>
      </c>
      <c r="B6468" s="38" t="n">
        <v>45</v>
      </c>
      <c r="C6468" s="7" t="n">
        <v>4</v>
      </c>
      <c r="D6468" s="7" t="n">
        <v>3</v>
      </c>
      <c r="E6468" s="7" t="n">
        <v>354.529998779297</v>
      </c>
      <c r="F6468" s="7" t="n">
        <v>63.2700004577637</v>
      </c>
      <c r="G6468" s="7" t="n">
        <v>8</v>
      </c>
      <c r="H6468" s="7" t="n">
        <v>0</v>
      </c>
      <c r="I6468" s="7" t="n">
        <v>1</v>
      </c>
    </row>
    <row r="6469" spans="1:9">
      <c r="A6469" t="s">
        <v>4</v>
      </c>
      <c r="B6469" s="4" t="s">
        <v>5</v>
      </c>
      <c r="C6469" s="4" t="s">
        <v>7</v>
      </c>
      <c r="D6469" s="4" t="s">
        <v>7</v>
      </c>
      <c r="E6469" s="4" t="s">
        <v>12</v>
      </c>
      <c r="F6469" s="4" t="s">
        <v>11</v>
      </c>
    </row>
    <row r="6470" spans="1:9">
      <c r="A6470" t="n">
        <v>60298</v>
      </c>
      <c r="B6470" s="38" t="n">
        <v>45</v>
      </c>
      <c r="C6470" s="7" t="n">
        <v>5</v>
      </c>
      <c r="D6470" s="7" t="n">
        <v>3</v>
      </c>
      <c r="E6470" s="7" t="n">
        <v>5</v>
      </c>
      <c r="F6470" s="7" t="n">
        <v>0</v>
      </c>
    </row>
    <row r="6471" spans="1:9">
      <c r="A6471" t="s">
        <v>4</v>
      </c>
      <c r="B6471" s="4" t="s">
        <v>5</v>
      </c>
      <c r="C6471" s="4" t="s">
        <v>7</v>
      </c>
      <c r="D6471" s="4" t="s">
        <v>7</v>
      </c>
      <c r="E6471" s="4" t="s">
        <v>12</v>
      </c>
      <c r="F6471" s="4" t="s">
        <v>11</v>
      </c>
    </row>
    <row r="6472" spans="1:9">
      <c r="A6472" t="n">
        <v>60307</v>
      </c>
      <c r="B6472" s="38" t="n">
        <v>45</v>
      </c>
      <c r="C6472" s="7" t="n">
        <v>11</v>
      </c>
      <c r="D6472" s="7" t="n">
        <v>3</v>
      </c>
      <c r="E6472" s="7" t="n">
        <v>24.7999992370605</v>
      </c>
      <c r="F6472" s="7" t="n">
        <v>0</v>
      </c>
    </row>
    <row r="6473" spans="1:9">
      <c r="A6473" t="s">
        <v>4</v>
      </c>
      <c r="B6473" s="4" t="s">
        <v>5</v>
      </c>
      <c r="C6473" s="4" t="s">
        <v>7</v>
      </c>
      <c r="D6473" s="4" t="s">
        <v>7</v>
      </c>
      <c r="E6473" s="4" t="s">
        <v>12</v>
      </c>
      <c r="F6473" s="4" t="s">
        <v>11</v>
      </c>
    </row>
    <row r="6474" spans="1:9">
      <c r="A6474" t="n">
        <v>60316</v>
      </c>
      <c r="B6474" s="38" t="n">
        <v>45</v>
      </c>
      <c r="C6474" s="7" t="n">
        <v>5</v>
      </c>
      <c r="D6474" s="7" t="n">
        <v>3</v>
      </c>
      <c r="E6474" s="7" t="n">
        <v>5.80000019073486</v>
      </c>
      <c r="F6474" s="7" t="n">
        <v>6000</v>
      </c>
    </row>
    <row r="6475" spans="1:9">
      <c r="A6475" t="s">
        <v>4</v>
      </c>
      <c r="B6475" s="4" t="s">
        <v>5</v>
      </c>
      <c r="C6475" s="4" t="s">
        <v>11</v>
      </c>
      <c r="D6475" s="4" t="s">
        <v>12</v>
      </c>
      <c r="E6475" s="4" t="s">
        <v>12</v>
      </c>
      <c r="F6475" s="4" t="s">
        <v>12</v>
      </c>
      <c r="G6475" s="4" t="s">
        <v>12</v>
      </c>
    </row>
    <row r="6476" spans="1:9">
      <c r="A6476" t="n">
        <v>60325</v>
      </c>
      <c r="B6476" s="37" t="n">
        <v>46</v>
      </c>
      <c r="C6476" s="7" t="n">
        <v>82</v>
      </c>
      <c r="D6476" s="7" t="n">
        <v>-1.63999998569489</v>
      </c>
      <c r="E6476" s="7" t="n">
        <v>1.5</v>
      </c>
      <c r="F6476" s="7" t="n">
        <v>24.2600002288818</v>
      </c>
      <c r="G6476" s="7" t="n">
        <v>162.800003051758</v>
      </c>
    </row>
    <row r="6477" spans="1:9">
      <c r="A6477" t="s">
        <v>4</v>
      </c>
      <c r="B6477" s="4" t="s">
        <v>5</v>
      </c>
      <c r="C6477" s="4" t="s">
        <v>11</v>
      </c>
      <c r="D6477" s="4" t="s">
        <v>12</v>
      </c>
      <c r="E6477" s="4" t="s">
        <v>12</v>
      </c>
      <c r="F6477" s="4" t="s">
        <v>12</v>
      </c>
      <c r="G6477" s="4" t="s">
        <v>12</v>
      </c>
    </row>
    <row r="6478" spans="1:9">
      <c r="A6478" t="n">
        <v>60344</v>
      </c>
      <c r="B6478" s="37" t="n">
        <v>46</v>
      </c>
      <c r="C6478" s="7" t="n">
        <v>7006</v>
      </c>
      <c r="D6478" s="7" t="n">
        <v>1.23000001907349</v>
      </c>
      <c r="E6478" s="7" t="n">
        <v>1.5</v>
      </c>
      <c r="F6478" s="7" t="n">
        <v>23.8799991607666</v>
      </c>
      <c r="G6478" s="7" t="n">
        <v>205.800003051758</v>
      </c>
    </row>
    <row r="6479" spans="1:9">
      <c r="A6479" t="s">
        <v>4</v>
      </c>
      <c r="B6479" s="4" t="s">
        <v>5</v>
      </c>
      <c r="C6479" s="4" t="s">
        <v>7</v>
      </c>
      <c r="D6479" s="4" t="s">
        <v>11</v>
      </c>
    </row>
    <row r="6480" spans="1:9">
      <c r="A6480" t="n">
        <v>60363</v>
      </c>
      <c r="B6480" s="18" t="n">
        <v>58</v>
      </c>
      <c r="C6480" s="7" t="n">
        <v>255</v>
      </c>
      <c r="D6480" s="7" t="n">
        <v>0</v>
      </c>
    </row>
    <row r="6481" spans="1:9">
      <c r="A6481" t="s">
        <v>4</v>
      </c>
      <c r="B6481" s="4" t="s">
        <v>5</v>
      </c>
      <c r="C6481" s="4" t="s">
        <v>11</v>
      </c>
      <c r="D6481" s="4" t="s">
        <v>7</v>
      </c>
      <c r="E6481" s="4" t="s">
        <v>12</v>
      </c>
      <c r="F6481" s="4" t="s">
        <v>11</v>
      </c>
    </row>
    <row r="6482" spans="1:9">
      <c r="A6482" t="n">
        <v>60367</v>
      </c>
      <c r="B6482" s="53" t="n">
        <v>59</v>
      </c>
      <c r="C6482" s="7" t="n">
        <v>82</v>
      </c>
      <c r="D6482" s="7" t="n">
        <v>16</v>
      </c>
      <c r="E6482" s="7" t="n">
        <v>0.150000005960464</v>
      </c>
      <c r="F6482" s="7" t="n">
        <v>0</v>
      </c>
    </row>
    <row r="6483" spans="1:9">
      <c r="A6483" t="s">
        <v>4</v>
      </c>
      <c r="B6483" s="4" t="s">
        <v>5</v>
      </c>
      <c r="C6483" s="4" t="s">
        <v>11</v>
      </c>
      <c r="D6483" s="4" t="s">
        <v>7</v>
      </c>
      <c r="E6483" s="4" t="s">
        <v>12</v>
      </c>
      <c r="F6483" s="4" t="s">
        <v>11</v>
      </c>
    </row>
    <row r="6484" spans="1:9">
      <c r="A6484" t="n">
        <v>60377</v>
      </c>
      <c r="B6484" s="53" t="n">
        <v>59</v>
      </c>
      <c r="C6484" s="7" t="n">
        <v>7006</v>
      </c>
      <c r="D6484" s="7" t="n">
        <v>16</v>
      </c>
      <c r="E6484" s="7" t="n">
        <v>0.150000005960464</v>
      </c>
      <c r="F6484" s="7" t="n">
        <v>0</v>
      </c>
    </row>
    <row r="6485" spans="1:9">
      <c r="A6485" t="s">
        <v>4</v>
      </c>
      <c r="B6485" s="4" t="s">
        <v>5</v>
      </c>
      <c r="C6485" s="4" t="s">
        <v>11</v>
      </c>
      <c r="D6485" s="4" t="s">
        <v>7</v>
      </c>
      <c r="E6485" s="4" t="s">
        <v>12</v>
      </c>
      <c r="F6485" s="4" t="s">
        <v>11</v>
      </c>
    </row>
    <row r="6486" spans="1:9">
      <c r="A6486" t="n">
        <v>60387</v>
      </c>
      <c r="B6486" s="53" t="n">
        <v>59</v>
      </c>
      <c r="C6486" s="7" t="n">
        <v>86</v>
      </c>
      <c r="D6486" s="7" t="n">
        <v>16</v>
      </c>
      <c r="E6486" s="7" t="n">
        <v>0.150000005960464</v>
      </c>
      <c r="F6486" s="7" t="n">
        <v>0</v>
      </c>
    </row>
    <row r="6487" spans="1:9">
      <c r="A6487" t="s">
        <v>4</v>
      </c>
      <c r="B6487" s="4" t="s">
        <v>5</v>
      </c>
      <c r="C6487" s="4" t="s">
        <v>11</v>
      </c>
    </row>
    <row r="6488" spans="1:9">
      <c r="A6488" t="n">
        <v>60397</v>
      </c>
      <c r="B6488" s="25" t="n">
        <v>16</v>
      </c>
      <c r="C6488" s="7" t="n">
        <v>1000</v>
      </c>
    </row>
    <row r="6489" spans="1:9">
      <c r="A6489" t="s">
        <v>4</v>
      </c>
      <c r="B6489" s="4" t="s">
        <v>5</v>
      </c>
      <c r="C6489" s="4" t="s">
        <v>7</v>
      </c>
      <c r="D6489" s="4" t="s">
        <v>11</v>
      </c>
      <c r="E6489" s="4" t="s">
        <v>8</v>
      </c>
    </row>
    <row r="6490" spans="1:9">
      <c r="A6490" t="n">
        <v>60400</v>
      </c>
      <c r="B6490" s="30" t="n">
        <v>51</v>
      </c>
      <c r="C6490" s="7" t="n">
        <v>4</v>
      </c>
      <c r="D6490" s="7" t="n">
        <v>82</v>
      </c>
      <c r="E6490" s="7" t="s">
        <v>369</v>
      </c>
    </row>
    <row r="6491" spans="1:9">
      <c r="A6491" t="s">
        <v>4</v>
      </c>
      <c r="B6491" s="4" t="s">
        <v>5</v>
      </c>
      <c r="C6491" s="4" t="s">
        <v>11</v>
      </c>
    </row>
    <row r="6492" spans="1:9">
      <c r="A6492" t="n">
        <v>60414</v>
      </c>
      <c r="B6492" s="25" t="n">
        <v>16</v>
      </c>
      <c r="C6492" s="7" t="n">
        <v>0</v>
      </c>
    </row>
    <row r="6493" spans="1:9">
      <c r="A6493" t="s">
        <v>4</v>
      </c>
      <c r="B6493" s="4" t="s">
        <v>5</v>
      </c>
      <c r="C6493" s="4" t="s">
        <v>11</v>
      </c>
      <c r="D6493" s="4" t="s">
        <v>7</v>
      </c>
      <c r="E6493" s="4" t="s">
        <v>13</v>
      </c>
      <c r="F6493" s="4" t="s">
        <v>185</v>
      </c>
      <c r="G6493" s="4" t="s">
        <v>7</v>
      </c>
      <c r="H6493" s="4" t="s">
        <v>7</v>
      </c>
    </row>
    <row r="6494" spans="1:9">
      <c r="A6494" t="n">
        <v>60417</v>
      </c>
      <c r="B6494" s="44" t="n">
        <v>26</v>
      </c>
      <c r="C6494" s="7" t="n">
        <v>82</v>
      </c>
      <c r="D6494" s="7" t="n">
        <v>17</v>
      </c>
      <c r="E6494" s="7" t="n">
        <v>24322</v>
      </c>
      <c r="F6494" s="7" t="s">
        <v>397</v>
      </c>
      <c r="G6494" s="7" t="n">
        <v>2</v>
      </c>
      <c r="H6494" s="7" t="n">
        <v>0</v>
      </c>
    </row>
    <row r="6495" spans="1:9">
      <c r="A6495" t="s">
        <v>4</v>
      </c>
      <c r="B6495" s="4" t="s">
        <v>5</v>
      </c>
    </row>
    <row r="6496" spans="1:9">
      <c r="A6496" t="n">
        <v>60436</v>
      </c>
      <c r="B6496" s="45" t="n">
        <v>28</v>
      </c>
    </row>
    <row r="6497" spans="1:8">
      <c r="A6497" t="s">
        <v>4</v>
      </c>
      <c r="B6497" s="4" t="s">
        <v>5</v>
      </c>
      <c r="C6497" s="4" t="s">
        <v>11</v>
      </c>
      <c r="D6497" s="4" t="s">
        <v>7</v>
      </c>
    </row>
    <row r="6498" spans="1:8">
      <c r="A6498" t="n">
        <v>60437</v>
      </c>
      <c r="B6498" s="48" t="n">
        <v>89</v>
      </c>
      <c r="C6498" s="7" t="n">
        <v>65533</v>
      </c>
      <c r="D6498" s="7" t="n">
        <v>1</v>
      </c>
    </row>
    <row r="6499" spans="1:8">
      <c r="A6499" t="s">
        <v>4</v>
      </c>
      <c r="B6499" s="4" t="s">
        <v>5</v>
      </c>
      <c r="C6499" s="4" t="s">
        <v>7</v>
      </c>
      <c r="D6499" s="4" t="s">
        <v>11</v>
      </c>
      <c r="E6499" s="4" t="s">
        <v>8</v>
      </c>
    </row>
    <row r="6500" spans="1:8">
      <c r="A6500" t="n">
        <v>60441</v>
      </c>
      <c r="B6500" s="30" t="n">
        <v>51</v>
      </c>
      <c r="C6500" s="7" t="n">
        <v>4</v>
      </c>
      <c r="D6500" s="7" t="n">
        <v>86</v>
      </c>
      <c r="E6500" s="7" t="s">
        <v>363</v>
      </c>
    </row>
    <row r="6501" spans="1:8">
      <c r="A6501" t="s">
        <v>4</v>
      </c>
      <c r="B6501" s="4" t="s">
        <v>5</v>
      </c>
      <c r="C6501" s="4" t="s">
        <v>11</v>
      </c>
    </row>
    <row r="6502" spans="1:8">
      <c r="A6502" t="n">
        <v>60455</v>
      </c>
      <c r="B6502" s="25" t="n">
        <v>16</v>
      </c>
      <c r="C6502" s="7" t="n">
        <v>0</v>
      </c>
    </row>
    <row r="6503" spans="1:8">
      <c r="A6503" t="s">
        <v>4</v>
      </c>
      <c r="B6503" s="4" t="s">
        <v>5</v>
      </c>
      <c r="C6503" s="4" t="s">
        <v>11</v>
      </c>
      <c r="D6503" s="4" t="s">
        <v>7</v>
      </c>
      <c r="E6503" s="4" t="s">
        <v>13</v>
      </c>
      <c r="F6503" s="4" t="s">
        <v>185</v>
      </c>
      <c r="G6503" s="4" t="s">
        <v>7</v>
      </c>
      <c r="H6503" s="4" t="s">
        <v>7</v>
      </c>
    </row>
    <row r="6504" spans="1:8">
      <c r="A6504" t="n">
        <v>60458</v>
      </c>
      <c r="B6504" s="44" t="n">
        <v>26</v>
      </c>
      <c r="C6504" s="7" t="n">
        <v>86</v>
      </c>
      <c r="D6504" s="7" t="n">
        <v>17</v>
      </c>
      <c r="E6504" s="7" t="n">
        <v>21305</v>
      </c>
      <c r="F6504" s="7" t="s">
        <v>398</v>
      </c>
      <c r="G6504" s="7" t="n">
        <v>2</v>
      </c>
      <c r="H6504" s="7" t="n">
        <v>0</v>
      </c>
    </row>
    <row r="6505" spans="1:8">
      <c r="A6505" t="s">
        <v>4</v>
      </c>
      <c r="B6505" s="4" t="s">
        <v>5</v>
      </c>
    </row>
    <row r="6506" spans="1:8">
      <c r="A6506" t="n">
        <v>60483</v>
      </c>
      <c r="B6506" s="45" t="n">
        <v>28</v>
      </c>
    </row>
    <row r="6507" spans="1:8">
      <c r="A6507" t="s">
        <v>4</v>
      </c>
      <c r="B6507" s="4" t="s">
        <v>5</v>
      </c>
      <c r="C6507" s="4" t="s">
        <v>11</v>
      </c>
      <c r="D6507" s="4" t="s">
        <v>7</v>
      </c>
    </row>
    <row r="6508" spans="1:8">
      <c r="A6508" t="n">
        <v>60484</v>
      </c>
      <c r="B6508" s="48" t="n">
        <v>89</v>
      </c>
      <c r="C6508" s="7" t="n">
        <v>65533</v>
      </c>
      <c r="D6508" s="7" t="n">
        <v>1</v>
      </c>
    </row>
    <row r="6509" spans="1:8">
      <c r="A6509" t="s">
        <v>4</v>
      </c>
      <c r="B6509" s="4" t="s">
        <v>5</v>
      </c>
      <c r="C6509" s="4" t="s">
        <v>7</v>
      </c>
      <c r="D6509" s="4" t="s">
        <v>11</v>
      </c>
      <c r="E6509" s="4" t="s">
        <v>8</v>
      </c>
    </row>
    <row r="6510" spans="1:8">
      <c r="A6510" t="n">
        <v>60488</v>
      </c>
      <c r="B6510" s="30" t="n">
        <v>51</v>
      </c>
      <c r="C6510" s="7" t="n">
        <v>4</v>
      </c>
      <c r="D6510" s="7" t="n">
        <v>7006</v>
      </c>
      <c r="E6510" s="7" t="s">
        <v>337</v>
      </c>
    </row>
    <row r="6511" spans="1:8">
      <c r="A6511" t="s">
        <v>4</v>
      </c>
      <c r="B6511" s="4" t="s">
        <v>5</v>
      </c>
      <c r="C6511" s="4" t="s">
        <v>11</v>
      </c>
    </row>
    <row r="6512" spans="1:8">
      <c r="A6512" t="n">
        <v>60502</v>
      </c>
      <c r="B6512" s="25" t="n">
        <v>16</v>
      </c>
      <c r="C6512" s="7" t="n">
        <v>0</v>
      </c>
    </row>
    <row r="6513" spans="1:8">
      <c r="A6513" t="s">
        <v>4</v>
      </c>
      <c r="B6513" s="4" t="s">
        <v>5</v>
      </c>
      <c r="C6513" s="4" t="s">
        <v>11</v>
      </c>
      <c r="D6513" s="4" t="s">
        <v>7</v>
      </c>
      <c r="E6513" s="4" t="s">
        <v>13</v>
      </c>
      <c r="F6513" s="4" t="s">
        <v>185</v>
      </c>
      <c r="G6513" s="4" t="s">
        <v>7</v>
      </c>
      <c r="H6513" s="4" t="s">
        <v>7</v>
      </c>
    </row>
    <row r="6514" spans="1:8">
      <c r="A6514" t="n">
        <v>60505</v>
      </c>
      <c r="B6514" s="44" t="n">
        <v>26</v>
      </c>
      <c r="C6514" s="7" t="n">
        <v>7006</v>
      </c>
      <c r="D6514" s="7" t="n">
        <v>17</v>
      </c>
      <c r="E6514" s="7" t="n">
        <v>35313</v>
      </c>
      <c r="F6514" s="7" t="s">
        <v>399</v>
      </c>
      <c r="G6514" s="7" t="n">
        <v>2</v>
      </c>
      <c r="H6514" s="7" t="n">
        <v>0</v>
      </c>
    </row>
    <row r="6515" spans="1:8">
      <c r="A6515" t="s">
        <v>4</v>
      </c>
      <c r="B6515" s="4" t="s">
        <v>5</v>
      </c>
    </row>
    <row r="6516" spans="1:8">
      <c r="A6516" t="n">
        <v>60535</v>
      </c>
      <c r="B6516" s="45" t="n">
        <v>28</v>
      </c>
    </row>
    <row r="6517" spans="1:8">
      <c r="A6517" t="s">
        <v>4</v>
      </c>
      <c r="B6517" s="4" t="s">
        <v>5</v>
      </c>
      <c r="C6517" s="4" t="s">
        <v>11</v>
      </c>
      <c r="D6517" s="4" t="s">
        <v>7</v>
      </c>
    </row>
    <row r="6518" spans="1:8">
      <c r="A6518" t="n">
        <v>60536</v>
      </c>
      <c r="B6518" s="48" t="n">
        <v>89</v>
      </c>
      <c r="C6518" s="7" t="n">
        <v>65533</v>
      </c>
      <c r="D6518" s="7" t="n">
        <v>1</v>
      </c>
    </row>
    <row r="6519" spans="1:8">
      <c r="A6519" t="s">
        <v>4</v>
      </c>
      <c r="B6519" s="4" t="s">
        <v>5</v>
      </c>
      <c r="C6519" s="4" t="s">
        <v>7</v>
      </c>
      <c r="D6519" s="4" t="s">
        <v>11</v>
      </c>
      <c r="E6519" s="4" t="s">
        <v>12</v>
      </c>
    </row>
    <row r="6520" spans="1:8">
      <c r="A6520" t="n">
        <v>60540</v>
      </c>
      <c r="B6520" s="18" t="n">
        <v>58</v>
      </c>
      <c r="C6520" s="7" t="n">
        <v>101</v>
      </c>
      <c r="D6520" s="7" t="n">
        <v>500</v>
      </c>
      <c r="E6520" s="7" t="n">
        <v>1</v>
      </c>
    </row>
    <row r="6521" spans="1:8">
      <c r="A6521" t="s">
        <v>4</v>
      </c>
      <c r="B6521" s="4" t="s">
        <v>5</v>
      </c>
      <c r="C6521" s="4" t="s">
        <v>7</v>
      </c>
      <c r="D6521" s="4" t="s">
        <v>11</v>
      </c>
    </row>
    <row r="6522" spans="1:8">
      <c r="A6522" t="n">
        <v>60548</v>
      </c>
      <c r="B6522" s="18" t="n">
        <v>58</v>
      </c>
      <c r="C6522" s="7" t="n">
        <v>254</v>
      </c>
      <c r="D6522" s="7" t="n">
        <v>0</v>
      </c>
    </row>
    <row r="6523" spans="1:8">
      <c r="A6523" t="s">
        <v>4</v>
      </c>
      <c r="B6523" s="4" t="s">
        <v>5</v>
      </c>
      <c r="C6523" s="4" t="s">
        <v>7</v>
      </c>
      <c r="D6523" s="4" t="s">
        <v>11</v>
      </c>
      <c r="E6523" s="4" t="s">
        <v>8</v>
      </c>
      <c r="F6523" s="4" t="s">
        <v>8</v>
      </c>
      <c r="G6523" s="4" t="s">
        <v>8</v>
      </c>
      <c r="H6523" s="4" t="s">
        <v>8</v>
      </c>
    </row>
    <row r="6524" spans="1:8">
      <c r="A6524" t="n">
        <v>60552</v>
      </c>
      <c r="B6524" s="30" t="n">
        <v>51</v>
      </c>
      <c r="C6524" s="7" t="n">
        <v>3</v>
      </c>
      <c r="D6524" s="7" t="n">
        <v>7006</v>
      </c>
      <c r="E6524" s="7" t="s">
        <v>276</v>
      </c>
      <c r="F6524" s="7" t="s">
        <v>123</v>
      </c>
      <c r="G6524" s="7" t="s">
        <v>122</v>
      </c>
      <c r="H6524" s="7" t="s">
        <v>123</v>
      </c>
    </row>
    <row r="6525" spans="1:8">
      <c r="A6525" t="s">
        <v>4</v>
      </c>
      <c r="B6525" s="4" t="s">
        <v>5</v>
      </c>
      <c r="C6525" s="4" t="s">
        <v>7</v>
      </c>
      <c r="D6525" s="4" t="s">
        <v>11</v>
      </c>
      <c r="E6525" s="4" t="s">
        <v>8</v>
      </c>
      <c r="F6525" s="4" t="s">
        <v>8</v>
      </c>
      <c r="G6525" s="4" t="s">
        <v>8</v>
      </c>
      <c r="H6525" s="4" t="s">
        <v>8</v>
      </c>
    </row>
    <row r="6526" spans="1:8">
      <c r="A6526" t="n">
        <v>60565</v>
      </c>
      <c r="B6526" s="30" t="n">
        <v>51</v>
      </c>
      <c r="C6526" s="7" t="n">
        <v>3</v>
      </c>
      <c r="D6526" s="7" t="n">
        <v>82</v>
      </c>
      <c r="E6526" s="7" t="s">
        <v>276</v>
      </c>
      <c r="F6526" s="7" t="s">
        <v>123</v>
      </c>
      <c r="G6526" s="7" t="s">
        <v>122</v>
      </c>
      <c r="H6526" s="7" t="s">
        <v>123</v>
      </c>
    </row>
    <row r="6527" spans="1:8">
      <c r="A6527" t="s">
        <v>4</v>
      </c>
      <c r="B6527" s="4" t="s">
        <v>5</v>
      </c>
      <c r="C6527" s="4" t="s">
        <v>7</v>
      </c>
      <c r="D6527" s="4" t="s">
        <v>7</v>
      </c>
      <c r="E6527" s="4" t="s">
        <v>12</v>
      </c>
      <c r="F6527" s="4" t="s">
        <v>12</v>
      </c>
      <c r="G6527" s="4" t="s">
        <v>12</v>
      </c>
      <c r="H6527" s="4" t="s">
        <v>11</v>
      </c>
    </row>
    <row r="6528" spans="1:8">
      <c r="A6528" t="n">
        <v>60578</v>
      </c>
      <c r="B6528" s="38" t="n">
        <v>45</v>
      </c>
      <c r="C6528" s="7" t="n">
        <v>2</v>
      </c>
      <c r="D6528" s="7" t="n">
        <v>3</v>
      </c>
      <c r="E6528" s="7" t="n">
        <v>0.230000004172325</v>
      </c>
      <c r="F6528" s="7" t="n">
        <v>3.16000008583069</v>
      </c>
      <c r="G6528" s="7" t="n">
        <v>24.1000003814697</v>
      </c>
      <c r="H6528" s="7" t="n">
        <v>0</v>
      </c>
    </row>
    <row r="6529" spans="1:8">
      <c r="A6529" t="s">
        <v>4</v>
      </c>
      <c r="B6529" s="4" t="s">
        <v>5</v>
      </c>
      <c r="C6529" s="4" t="s">
        <v>7</v>
      </c>
      <c r="D6529" s="4" t="s">
        <v>7</v>
      </c>
      <c r="E6529" s="4" t="s">
        <v>12</v>
      </c>
      <c r="F6529" s="4" t="s">
        <v>12</v>
      </c>
      <c r="G6529" s="4" t="s">
        <v>12</v>
      </c>
      <c r="H6529" s="4" t="s">
        <v>11</v>
      </c>
      <c r="I6529" s="4" t="s">
        <v>7</v>
      </c>
    </row>
    <row r="6530" spans="1:8">
      <c r="A6530" t="n">
        <v>60595</v>
      </c>
      <c r="B6530" s="38" t="n">
        <v>45</v>
      </c>
      <c r="C6530" s="7" t="n">
        <v>4</v>
      </c>
      <c r="D6530" s="7" t="n">
        <v>3</v>
      </c>
      <c r="E6530" s="7" t="n">
        <v>358.070007324219</v>
      </c>
      <c r="F6530" s="7" t="n">
        <v>85.1500015258789</v>
      </c>
      <c r="G6530" s="7" t="n">
        <v>348</v>
      </c>
      <c r="H6530" s="7" t="n">
        <v>0</v>
      </c>
      <c r="I6530" s="7" t="n">
        <v>0</v>
      </c>
    </row>
    <row r="6531" spans="1:8">
      <c r="A6531" t="s">
        <v>4</v>
      </c>
      <c r="B6531" s="4" t="s">
        <v>5</v>
      </c>
      <c r="C6531" s="4" t="s">
        <v>7</v>
      </c>
      <c r="D6531" s="4" t="s">
        <v>7</v>
      </c>
      <c r="E6531" s="4" t="s">
        <v>12</v>
      </c>
      <c r="F6531" s="4" t="s">
        <v>11</v>
      </c>
    </row>
    <row r="6532" spans="1:8">
      <c r="A6532" t="n">
        <v>60613</v>
      </c>
      <c r="B6532" s="38" t="n">
        <v>45</v>
      </c>
      <c r="C6532" s="7" t="n">
        <v>5</v>
      </c>
      <c r="D6532" s="7" t="n">
        <v>3</v>
      </c>
      <c r="E6532" s="7" t="n">
        <v>5.69999980926514</v>
      </c>
      <c r="F6532" s="7" t="n">
        <v>0</v>
      </c>
    </row>
    <row r="6533" spans="1:8">
      <c r="A6533" t="s">
        <v>4</v>
      </c>
      <c r="B6533" s="4" t="s">
        <v>5</v>
      </c>
      <c r="C6533" s="4" t="s">
        <v>7</v>
      </c>
      <c r="D6533" s="4" t="s">
        <v>7</v>
      </c>
      <c r="E6533" s="4" t="s">
        <v>12</v>
      </c>
      <c r="F6533" s="4" t="s">
        <v>11</v>
      </c>
    </row>
    <row r="6534" spans="1:8">
      <c r="A6534" t="n">
        <v>60622</v>
      </c>
      <c r="B6534" s="38" t="n">
        <v>45</v>
      </c>
      <c r="C6534" s="7" t="n">
        <v>11</v>
      </c>
      <c r="D6534" s="7" t="n">
        <v>3</v>
      </c>
      <c r="E6534" s="7" t="n">
        <v>14.1000003814697</v>
      </c>
      <c r="F6534" s="7" t="n">
        <v>0</v>
      </c>
    </row>
    <row r="6535" spans="1:8">
      <c r="A6535" t="s">
        <v>4</v>
      </c>
      <c r="B6535" s="4" t="s">
        <v>5</v>
      </c>
      <c r="C6535" s="4" t="s">
        <v>7</v>
      </c>
      <c r="D6535" s="4" t="s">
        <v>7</v>
      </c>
      <c r="E6535" s="4" t="s">
        <v>12</v>
      </c>
      <c r="F6535" s="4" t="s">
        <v>11</v>
      </c>
    </row>
    <row r="6536" spans="1:8">
      <c r="A6536" t="n">
        <v>60631</v>
      </c>
      <c r="B6536" s="38" t="n">
        <v>45</v>
      </c>
      <c r="C6536" s="7" t="n">
        <v>5</v>
      </c>
      <c r="D6536" s="7" t="n">
        <v>3</v>
      </c>
      <c r="E6536" s="7" t="n">
        <v>4.80000019073486</v>
      </c>
      <c r="F6536" s="7" t="n">
        <v>10000</v>
      </c>
    </row>
    <row r="6537" spans="1:8">
      <c r="A6537" t="s">
        <v>4</v>
      </c>
      <c r="B6537" s="4" t="s">
        <v>5</v>
      </c>
      <c r="C6537" s="4" t="s">
        <v>11</v>
      </c>
      <c r="D6537" s="4" t="s">
        <v>12</v>
      </c>
      <c r="E6537" s="4" t="s">
        <v>12</v>
      </c>
      <c r="F6537" s="4" t="s">
        <v>7</v>
      </c>
    </row>
    <row r="6538" spans="1:8">
      <c r="A6538" t="n">
        <v>60640</v>
      </c>
      <c r="B6538" s="56" t="n">
        <v>52</v>
      </c>
      <c r="C6538" s="7" t="n">
        <v>7006</v>
      </c>
      <c r="D6538" s="7" t="n">
        <v>0</v>
      </c>
      <c r="E6538" s="7" t="n">
        <v>5</v>
      </c>
      <c r="F6538" s="7" t="n">
        <v>0</v>
      </c>
    </row>
    <row r="6539" spans="1:8">
      <c r="A6539" t="s">
        <v>4</v>
      </c>
      <c r="B6539" s="4" t="s">
        <v>5</v>
      </c>
      <c r="C6539" s="4" t="s">
        <v>11</v>
      </c>
      <c r="D6539" s="4" t="s">
        <v>12</v>
      </c>
      <c r="E6539" s="4" t="s">
        <v>12</v>
      </c>
      <c r="F6539" s="4" t="s">
        <v>7</v>
      </c>
    </row>
    <row r="6540" spans="1:8">
      <c r="A6540" t="n">
        <v>60652</v>
      </c>
      <c r="B6540" s="56" t="n">
        <v>52</v>
      </c>
      <c r="C6540" s="7" t="n">
        <v>82</v>
      </c>
      <c r="D6540" s="7" t="n">
        <v>31.5</v>
      </c>
      <c r="E6540" s="7" t="n">
        <v>5</v>
      </c>
      <c r="F6540" s="7" t="n">
        <v>0</v>
      </c>
    </row>
    <row r="6541" spans="1:8">
      <c r="A6541" t="s">
        <v>4</v>
      </c>
      <c r="B6541" s="4" t="s">
        <v>5</v>
      </c>
      <c r="C6541" s="4" t="s">
        <v>11</v>
      </c>
      <c r="D6541" s="4" t="s">
        <v>12</v>
      </c>
      <c r="E6541" s="4" t="s">
        <v>12</v>
      </c>
      <c r="F6541" s="4" t="s">
        <v>7</v>
      </c>
    </row>
    <row r="6542" spans="1:8">
      <c r="A6542" t="n">
        <v>60664</v>
      </c>
      <c r="B6542" s="56" t="n">
        <v>52</v>
      </c>
      <c r="C6542" s="7" t="n">
        <v>30</v>
      </c>
      <c r="D6542" s="7" t="n">
        <v>180</v>
      </c>
      <c r="E6542" s="7" t="n">
        <v>0</v>
      </c>
      <c r="F6542" s="7" t="n">
        <v>0</v>
      </c>
    </row>
    <row r="6543" spans="1:8">
      <c r="A6543" t="s">
        <v>4</v>
      </c>
      <c r="B6543" s="4" t="s">
        <v>5</v>
      </c>
      <c r="C6543" s="4" t="s">
        <v>11</v>
      </c>
      <c r="D6543" s="4" t="s">
        <v>12</v>
      </c>
      <c r="E6543" s="4" t="s">
        <v>12</v>
      </c>
      <c r="F6543" s="4" t="s">
        <v>7</v>
      </c>
    </row>
    <row r="6544" spans="1:8">
      <c r="A6544" t="n">
        <v>60676</v>
      </c>
      <c r="B6544" s="56" t="n">
        <v>52</v>
      </c>
      <c r="C6544" s="7" t="n">
        <v>89</v>
      </c>
      <c r="D6544" s="7" t="n">
        <v>180</v>
      </c>
      <c r="E6544" s="7" t="n">
        <v>0</v>
      </c>
      <c r="F6544" s="7" t="n">
        <v>0</v>
      </c>
    </row>
    <row r="6545" spans="1:9">
      <c r="A6545" t="s">
        <v>4</v>
      </c>
      <c r="B6545" s="4" t="s">
        <v>5</v>
      </c>
      <c r="C6545" s="4" t="s">
        <v>11</v>
      </c>
      <c r="D6545" s="4" t="s">
        <v>12</v>
      </c>
      <c r="E6545" s="4" t="s">
        <v>12</v>
      </c>
      <c r="F6545" s="4" t="s">
        <v>7</v>
      </c>
    </row>
    <row r="6546" spans="1:9">
      <c r="A6546" t="n">
        <v>60688</v>
      </c>
      <c r="B6546" s="56" t="n">
        <v>52</v>
      </c>
      <c r="C6546" s="7" t="n">
        <v>118</v>
      </c>
      <c r="D6546" s="7" t="n">
        <v>180</v>
      </c>
      <c r="E6546" s="7" t="n">
        <v>0</v>
      </c>
      <c r="F6546" s="7" t="n">
        <v>0</v>
      </c>
    </row>
    <row r="6547" spans="1:9">
      <c r="A6547" t="s">
        <v>4</v>
      </c>
      <c r="B6547" s="4" t="s">
        <v>5</v>
      </c>
      <c r="C6547" s="4" t="s">
        <v>11</v>
      </c>
      <c r="D6547" s="4" t="s">
        <v>12</v>
      </c>
      <c r="E6547" s="4" t="s">
        <v>12</v>
      </c>
      <c r="F6547" s="4" t="s">
        <v>7</v>
      </c>
    </row>
    <row r="6548" spans="1:9">
      <c r="A6548" t="n">
        <v>60700</v>
      </c>
      <c r="B6548" s="56" t="n">
        <v>52</v>
      </c>
      <c r="C6548" s="7" t="n">
        <v>95</v>
      </c>
      <c r="D6548" s="7" t="n">
        <v>180</v>
      </c>
      <c r="E6548" s="7" t="n">
        <v>0</v>
      </c>
      <c r="F6548" s="7" t="n">
        <v>0</v>
      </c>
    </row>
    <row r="6549" spans="1:9">
      <c r="A6549" t="s">
        <v>4</v>
      </c>
      <c r="B6549" s="4" t="s">
        <v>5</v>
      </c>
      <c r="C6549" s="4" t="s">
        <v>11</v>
      </c>
      <c r="D6549" s="4" t="s">
        <v>12</v>
      </c>
      <c r="E6549" s="4" t="s">
        <v>12</v>
      </c>
      <c r="F6549" s="4" t="s">
        <v>7</v>
      </c>
    </row>
    <row r="6550" spans="1:9">
      <c r="A6550" t="n">
        <v>60712</v>
      </c>
      <c r="B6550" s="56" t="n">
        <v>52</v>
      </c>
      <c r="C6550" s="7" t="n">
        <v>119</v>
      </c>
      <c r="D6550" s="7" t="n">
        <v>180</v>
      </c>
      <c r="E6550" s="7" t="n">
        <v>0</v>
      </c>
      <c r="F6550" s="7" t="n">
        <v>0</v>
      </c>
    </row>
    <row r="6551" spans="1:9">
      <c r="A6551" t="s">
        <v>4</v>
      </c>
      <c r="B6551" s="4" t="s">
        <v>5</v>
      </c>
      <c r="C6551" s="4" t="s">
        <v>11</v>
      </c>
      <c r="D6551" s="4" t="s">
        <v>12</v>
      </c>
      <c r="E6551" s="4" t="s">
        <v>12</v>
      </c>
      <c r="F6551" s="4" t="s">
        <v>7</v>
      </c>
    </row>
    <row r="6552" spans="1:9">
      <c r="A6552" t="n">
        <v>60724</v>
      </c>
      <c r="B6552" s="56" t="n">
        <v>52</v>
      </c>
      <c r="C6552" s="7" t="n">
        <v>110</v>
      </c>
      <c r="D6552" s="7" t="n">
        <v>180</v>
      </c>
      <c r="E6552" s="7" t="n">
        <v>0</v>
      </c>
      <c r="F6552" s="7" t="n">
        <v>0</v>
      </c>
    </row>
    <row r="6553" spans="1:9">
      <c r="A6553" t="s">
        <v>4</v>
      </c>
      <c r="B6553" s="4" t="s">
        <v>5</v>
      </c>
      <c r="C6553" s="4" t="s">
        <v>11</v>
      </c>
      <c r="D6553" s="4" t="s">
        <v>12</v>
      </c>
      <c r="E6553" s="4" t="s">
        <v>12</v>
      </c>
      <c r="F6553" s="4" t="s">
        <v>7</v>
      </c>
    </row>
    <row r="6554" spans="1:9">
      <c r="A6554" t="n">
        <v>60736</v>
      </c>
      <c r="B6554" s="56" t="n">
        <v>52</v>
      </c>
      <c r="C6554" s="7" t="n">
        <v>100</v>
      </c>
      <c r="D6554" s="7" t="n">
        <v>180</v>
      </c>
      <c r="E6554" s="7" t="n">
        <v>0</v>
      </c>
      <c r="F6554" s="7" t="n">
        <v>0</v>
      </c>
    </row>
    <row r="6555" spans="1:9">
      <c r="A6555" t="s">
        <v>4</v>
      </c>
      <c r="B6555" s="4" t="s">
        <v>5</v>
      </c>
      <c r="C6555" s="4" t="s">
        <v>11</v>
      </c>
      <c r="D6555" s="4" t="s">
        <v>12</v>
      </c>
      <c r="E6555" s="4" t="s">
        <v>12</v>
      </c>
      <c r="F6555" s="4" t="s">
        <v>7</v>
      </c>
    </row>
    <row r="6556" spans="1:9">
      <c r="A6556" t="n">
        <v>60748</v>
      </c>
      <c r="B6556" s="56" t="n">
        <v>52</v>
      </c>
      <c r="C6556" s="7" t="n">
        <v>88</v>
      </c>
      <c r="D6556" s="7" t="n">
        <v>180</v>
      </c>
      <c r="E6556" s="7" t="n">
        <v>0</v>
      </c>
      <c r="F6556" s="7" t="n">
        <v>0</v>
      </c>
    </row>
    <row r="6557" spans="1:9">
      <c r="A6557" t="s">
        <v>4</v>
      </c>
      <c r="B6557" s="4" t="s">
        <v>5</v>
      </c>
      <c r="C6557" s="4" t="s">
        <v>11</v>
      </c>
      <c r="D6557" s="4" t="s">
        <v>12</v>
      </c>
      <c r="E6557" s="4" t="s">
        <v>12</v>
      </c>
      <c r="F6557" s="4" t="s">
        <v>7</v>
      </c>
    </row>
    <row r="6558" spans="1:9">
      <c r="A6558" t="n">
        <v>60760</v>
      </c>
      <c r="B6558" s="56" t="n">
        <v>52</v>
      </c>
      <c r="C6558" s="7" t="n">
        <v>92</v>
      </c>
      <c r="D6558" s="7" t="n">
        <v>180</v>
      </c>
      <c r="E6558" s="7" t="n">
        <v>0</v>
      </c>
      <c r="F6558" s="7" t="n">
        <v>0</v>
      </c>
    </row>
    <row r="6559" spans="1:9">
      <c r="A6559" t="s">
        <v>4</v>
      </c>
      <c r="B6559" s="4" t="s">
        <v>5</v>
      </c>
      <c r="C6559" s="4" t="s">
        <v>11</v>
      </c>
      <c r="D6559" s="4" t="s">
        <v>12</v>
      </c>
      <c r="E6559" s="4" t="s">
        <v>12</v>
      </c>
      <c r="F6559" s="4" t="s">
        <v>7</v>
      </c>
    </row>
    <row r="6560" spans="1:9">
      <c r="A6560" t="n">
        <v>60772</v>
      </c>
      <c r="B6560" s="56" t="n">
        <v>52</v>
      </c>
      <c r="C6560" s="7" t="n">
        <v>101</v>
      </c>
      <c r="D6560" s="7" t="n">
        <v>180</v>
      </c>
      <c r="E6560" s="7" t="n">
        <v>0</v>
      </c>
      <c r="F6560" s="7" t="n">
        <v>0</v>
      </c>
    </row>
    <row r="6561" spans="1:6">
      <c r="A6561" t="s">
        <v>4</v>
      </c>
      <c r="B6561" s="4" t="s">
        <v>5</v>
      </c>
      <c r="C6561" s="4" t="s">
        <v>11</v>
      </c>
      <c r="D6561" s="4" t="s">
        <v>12</v>
      </c>
      <c r="E6561" s="4" t="s">
        <v>12</v>
      </c>
      <c r="F6561" s="4" t="s">
        <v>7</v>
      </c>
    </row>
    <row r="6562" spans="1:6">
      <c r="A6562" t="n">
        <v>60784</v>
      </c>
      <c r="B6562" s="56" t="n">
        <v>52</v>
      </c>
      <c r="C6562" s="7" t="n">
        <v>120</v>
      </c>
      <c r="D6562" s="7" t="n">
        <v>180</v>
      </c>
      <c r="E6562" s="7" t="n">
        <v>0</v>
      </c>
      <c r="F6562" s="7" t="n">
        <v>0</v>
      </c>
    </row>
    <row r="6563" spans="1:6">
      <c r="A6563" t="s">
        <v>4</v>
      </c>
      <c r="B6563" s="4" t="s">
        <v>5</v>
      </c>
      <c r="C6563" s="4" t="s">
        <v>11</v>
      </c>
      <c r="D6563" s="4" t="s">
        <v>12</v>
      </c>
      <c r="E6563" s="4" t="s">
        <v>12</v>
      </c>
      <c r="F6563" s="4" t="s">
        <v>12</v>
      </c>
      <c r="G6563" s="4" t="s">
        <v>11</v>
      </c>
      <c r="H6563" s="4" t="s">
        <v>11</v>
      </c>
    </row>
    <row r="6564" spans="1:6">
      <c r="A6564" t="n">
        <v>60796</v>
      </c>
      <c r="B6564" s="33" t="n">
        <v>60</v>
      </c>
      <c r="C6564" s="7" t="n">
        <v>89</v>
      </c>
      <c r="D6564" s="7" t="n">
        <v>0</v>
      </c>
      <c r="E6564" s="7" t="n">
        <v>0</v>
      </c>
      <c r="F6564" s="7" t="n">
        <v>0</v>
      </c>
      <c r="G6564" s="7" t="n">
        <v>0</v>
      </c>
      <c r="H6564" s="7" t="n">
        <v>1</v>
      </c>
    </row>
    <row r="6565" spans="1:6">
      <c r="A6565" t="s">
        <v>4</v>
      </c>
      <c r="B6565" s="4" t="s">
        <v>5</v>
      </c>
      <c r="C6565" s="4" t="s">
        <v>11</v>
      </c>
      <c r="D6565" s="4" t="s">
        <v>12</v>
      </c>
      <c r="E6565" s="4" t="s">
        <v>12</v>
      </c>
      <c r="F6565" s="4" t="s">
        <v>12</v>
      </c>
      <c r="G6565" s="4" t="s">
        <v>11</v>
      </c>
      <c r="H6565" s="4" t="s">
        <v>11</v>
      </c>
    </row>
    <row r="6566" spans="1:6">
      <c r="A6566" t="n">
        <v>60815</v>
      </c>
      <c r="B6566" s="33" t="n">
        <v>60</v>
      </c>
      <c r="C6566" s="7" t="n">
        <v>89</v>
      </c>
      <c r="D6566" s="7" t="n">
        <v>0</v>
      </c>
      <c r="E6566" s="7" t="n">
        <v>0</v>
      </c>
      <c r="F6566" s="7" t="n">
        <v>0</v>
      </c>
      <c r="G6566" s="7" t="n">
        <v>0</v>
      </c>
      <c r="H6566" s="7" t="n">
        <v>0</v>
      </c>
    </row>
    <row r="6567" spans="1:6">
      <c r="A6567" t="s">
        <v>4</v>
      </c>
      <c r="B6567" s="4" t="s">
        <v>5</v>
      </c>
      <c r="C6567" s="4" t="s">
        <v>11</v>
      </c>
      <c r="D6567" s="4" t="s">
        <v>11</v>
      </c>
      <c r="E6567" s="4" t="s">
        <v>11</v>
      </c>
    </row>
    <row r="6568" spans="1:6">
      <c r="A6568" t="n">
        <v>60834</v>
      </c>
      <c r="B6568" s="51" t="n">
        <v>61</v>
      </c>
      <c r="C6568" s="7" t="n">
        <v>89</v>
      </c>
      <c r="D6568" s="7" t="n">
        <v>65533</v>
      </c>
      <c r="E6568" s="7" t="n">
        <v>0</v>
      </c>
    </row>
    <row r="6569" spans="1:6">
      <c r="A6569" t="s">
        <v>4</v>
      </c>
      <c r="B6569" s="4" t="s">
        <v>5</v>
      </c>
      <c r="C6569" s="4" t="s">
        <v>7</v>
      </c>
      <c r="D6569" s="4" t="s">
        <v>11</v>
      </c>
    </row>
    <row r="6570" spans="1:6">
      <c r="A6570" t="n">
        <v>60841</v>
      </c>
      <c r="B6570" s="18" t="n">
        <v>58</v>
      </c>
      <c r="C6570" s="7" t="n">
        <v>255</v>
      </c>
      <c r="D6570" s="7" t="n">
        <v>0</v>
      </c>
    </row>
    <row r="6571" spans="1:6">
      <c r="A6571" t="s">
        <v>4</v>
      </c>
      <c r="B6571" s="4" t="s">
        <v>5</v>
      </c>
      <c r="C6571" s="4" t="s">
        <v>11</v>
      </c>
    </row>
    <row r="6572" spans="1:6">
      <c r="A6572" t="n">
        <v>60845</v>
      </c>
      <c r="B6572" s="67" t="n">
        <v>54</v>
      </c>
      <c r="C6572" s="7" t="n">
        <v>7006</v>
      </c>
    </row>
    <row r="6573" spans="1:6">
      <c r="A6573" t="s">
        <v>4</v>
      </c>
      <c r="B6573" s="4" t="s">
        <v>5</v>
      </c>
      <c r="C6573" s="4" t="s">
        <v>7</v>
      </c>
      <c r="D6573" s="4" t="s">
        <v>12</v>
      </c>
      <c r="E6573" s="4" t="s">
        <v>12</v>
      </c>
      <c r="F6573" s="4" t="s">
        <v>12</v>
      </c>
    </row>
    <row r="6574" spans="1:6">
      <c r="A6574" t="n">
        <v>60848</v>
      </c>
      <c r="B6574" s="38" t="n">
        <v>45</v>
      </c>
      <c r="C6574" s="7" t="n">
        <v>9</v>
      </c>
      <c r="D6574" s="7" t="n">
        <v>0.100000001490116</v>
      </c>
      <c r="E6574" s="7" t="n">
        <v>0.100000001490116</v>
      </c>
      <c r="F6574" s="7" t="n">
        <v>0.200000002980232</v>
      </c>
    </row>
    <row r="6575" spans="1:6">
      <c r="A6575" t="s">
        <v>4</v>
      </c>
      <c r="B6575" s="4" t="s">
        <v>5</v>
      </c>
      <c r="C6575" s="4" t="s">
        <v>7</v>
      </c>
      <c r="D6575" s="4" t="s">
        <v>11</v>
      </c>
      <c r="E6575" s="4" t="s">
        <v>8</v>
      </c>
    </row>
    <row r="6576" spans="1:6">
      <c r="A6576" t="n">
        <v>60862</v>
      </c>
      <c r="B6576" s="30" t="n">
        <v>51</v>
      </c>
      <c r="C6576" s="7" t="n">
        <v>4</v>
      </c>
      <c r="D6576" s="7" t="n">
        <v>7006</v>
      </c>
      <c r="E6576" s="7" t="s">
        <v>201</v>
      </c>
    </row>
    <row r="6577" spans="1:8">
      <c r="A6577" t="s">
        <v>4</v>
      </c>
      <c r="B6577" s="4" t="s">
        <v>5</v>
      </c>
      <c r="C6577" s="4" t="s">
        <v>11</v>
      </c>
    </row>
    <row r="6578" spans="1:8">
      <c r="A6578" t="n">
        <v>60875</v>
      </c>
      <c r="B6578" s="25" t="n">
        <v>16</v>
      </c>
      <c r="C6578" s="7" t="n">
        <v>0</v>
      </c>
    </row>
    <row r="6579" spans="1:8">
      <c r="A6579" t="s">
        <v>4</v>
      </c>
      <c r="B6579" s="4" t="s">
        <v>5</v>
      </c>
      <c r="C6579" s="4" t="s">
        <v>11</v>
      </c>
      <c r="D6579" s="4" t="s">
        <v>7</v>
      </c>
      <c r="E6579" s="4" t="s">
        <v>13</v>
      </c>
      <c r="F6579" s="4" t="s">
        <v>185</v>
      </c>
      <c r="G6579" s="4" t="s">
        <v>7</v>
      </c>
      <c r="H6579" s="4" t="s">
        <v>7</v>
      </c>
    </row>
    <row r="6580" spans="1:8">
      <c r="A6580" t="n">
        <v>60878</v>
      </c>
      <c r="B6580" s="44" t="n">
        <v>26</v>
      </c>
      <c r="C6580" s="7" t="n">
        <v>7006</v>
      </c>
      <c r="D6580" s="7" t="n">
        <v>17</v>
      </c>
      <c r="E6580" s="7" t="n">
        <v>35314</v>
      </c>
      <c r="F6580" s="7" t="s">
        <v>400</v>
      </c>
      <c r="G6580" s="7" t="n">
        <v>2</v>
      </c>
      <c r="H6580" s="7" t="n">
        <v>0</v>
      </c>
    </row>
    <row r="6581" spans="1:8">
      <c r="A6581" t="s">
        <v>4</v>
      </c>
      <c r="B6581" s="4" t="s">
        <v>5</v>
      </c>
    </row>
    <row r="6582" spans="1:8">
      <c r="A6582" t="n">
        <v>60962</v>
      </c>
      <c r="B6582" s="45" t="n">
        <v>28</v>
      </c>
    </row>
    <row r="6583" spans="1:8">
      <c r="A6583" t="s">
        <v>4</v>
      </c>
      <c r="B6583" s="4" t="s">
        <v>5</v>
      </c>
      <c r="C6583" s="4" t="s">
        <v>11</v>
      </c>
    </row>
    <row r="6584" spans="1:8">
      <c r="A6584" t="n">
        <v>60963</v>
      </c>
      <c r="B6584" s="25" t="n">
        <v>16</v>
      </c>
      <c r="C6584" s="7" t="n">
        <v>400</v>
      </c>
    </row>
    <row r="6585" spans="1:8">
      <c r="A6585" t="s">
        <v>4</v>
      </c>
      <c r="B6585" s="4" t="s">
        <v>5</v>
      </c>
      <c r="C6585" s="4" t="s">
        <v>7</v>
      </c>
      <c r="D6585" s="4" t="s">
        <v>12</v>
      </c>
      <c r="E6585" s="4" t="s">
        <v>12</v>
      </c>
      <c r="F6585" s="4" t="s">
        <v>12</v>
      </c>
    </row>
    <row r="6586" spans="1:8">
      <c r="A6586" t="n">
        <v>60966</v>
      </c>
      <c r="B6586" s="38" t="n">
        <v>45</v>
      </c>
      <c r="C6586" s="7" t="n">
        <v>9</v>
      </c>
      <c r="D6586" s="7" t="n">
        <v>0.100000001490116</v>
      </c>
      <c r="E6586" s="7" t="n">
        <v>0.100000001490116</v>
      </c>
      <c r="F6586" s="7" t="n">
        <v>0.200000002980232</v>
      </c>
    </row>
    <row r="6587" spans="1:8">
      <c r="A6587" t="s">
        <v>4</v>
      </c>
      <c r="B6587" s="4" t="s">
        <v>5</v>
      </c>
      <c r="C6587" s="4" t="s">
        <v>7</v>
      </c>
      <c r="D6587" s="4" t="s">
        <v>11</v>
      </c>
      <c r="E6587" s="4" t="s">
        <v>8</v>
      </c>
    </row>
    <row r="6588" spans="1:8">
      <c r="A6588" t="n">
        <v>60980</v>
      </c>
      <c r="B6588" s="30" t="n">
        <v>51</v>
      </c>
      <c r="C6588" s="7" t="n">
        <v>4</v>
      </c>
      <c r="D6588" s="7" t="n">
        <v>82</v>
      </c>
      <c r="E6588" s="7" t="s">
        <v>201</v>
      </c>
    </row>
    <row r="6589" spans="1:8">
      <c r="A6589" t="s">
        <v>4</v>
      </c>
      <c r="B6589" s="4" t="s">
        <v>5</v>
      </c>
      <c r="C6589" s="4" t="s">
        <v>11</v>
      </c>
    </row>
    <row r="6590" spans="1:8">
      <c r="A6590" t="n">
        <v>60993</v>
      </c>
      <c r="B6590" s="25" t="n">
        <v>16</v>
      </c>
      <c r="C6590" s="7" t="n">
        <v>0</v>
      </c>
    </row>
    <row r="6591" spans="1:8">
      <c r="A6591" t="s">
        <v>4</v>
      </c>
      <c r="B6591" s="4" t="s">
        <v>5</v>
      </c>
      <c r="C6591" s="4" t="s">
        <v>11</v>
      </c>
      <c r="D6591" s="4" t="s">
        <v>7</v>
      </c>
      <c r="E6591" s="4" t="s">
        <v>13</v>
      </c>
      <c r="F6591" s="4" t="s">
        <v>185</v>
      </c>
      <c r="G6591" s="4" t="s">
        <v>7</v>
      </c>
      <c r="H6591" s="4" t="s">
        <v>7</v>
      </c>
    </row>
    <row r="6592" spans="1:8">
      <c r="A6592" t="n">
        <v>60996</v>
      </c>
      <c r="B6592" s="44" t="n">
        <v>26</v>
      </c>
      <c r="C6592" s="7" t="n">
        <v>82</v>
      </c>
      <c r="D6592" s="7" t="n">
        <v>17</v>
      </c>
      <c r="E6592" s="7" t="n">
        <v>24323</v>
      </c>
      <c r="F6592" s="7" t="s">
        <v>401</v>
      </c>
      <c r="G6592" s="7" t="n">
        <v>2</v>
      </c>
      <c r="H6592" s="7" t="n">
        <v>0</v>
      </c>
    </row>
    <row r="6593" spans="1:8">
      <c r="A6593" t="s">
        <v>4</v>
      </c>
      <c r="B6593" s="4" t="s">
        <v>5</v>
      </c>
    </row>
    <row r="6594" spans="1:8">
      <c r="A6594" t="n">
        <v>61050</v>
      </c>
      <c r="B6594" s="45" t="n">
        <v>28</v>
      </c>
    </row>
    <row r="6595" spans="1:8">
      <c r="A6595" t="s">
        <v>4</v>
      </c>
      <c r="B6595" s="4" t="s">
        <v>5</v>
      </c>
      <c r="C6595" s="4" t="s">
        <v>11</v>
      </c>
      <c r="D6595" s="4" t="s">
        <v>7</v>
      </c>
    </row>
    <row r="6596" spans="1:8">
      <c r="A6596" t="n">
        <v>61051</v>
      </c>
      <c r="B6596" s="48" t="n">
        <v>89</v>
      </c>
      <c r="C6596" s="7" t="n">
        <v>65533</v>
      </c>
      <c r="D6596" s="7" t="n">
        <v>1</v>
      </c>
    </row>
    <row r="6597" spans="1:8">
      <c r="A6597" t="s">
        <v>4</v>
      </c>
      <c r="B6597" s="4" t="s">
        <v>5</v>
      </c>
      <c r="C6597" s="4" t="s">
        <v>7</v>
      </c>
      <c r="D6597" s="4" t="s">
        <v>11</v>
      </c>
      <c r="E6597" s="4" t="s">
        <v>12</v>
      </c>
    </row>
    <row r="6598" spans="1:8">
      <c r="A6598" t="n">
        <v>61055</v>
      </c>
      <c r="B6598" s="18" t="n">
        <v>58</v>
      </c>
      <c r="C6598" s="7" t="n">
        <v>101</v>
      </c>
      <c r="D6598" s="7" t="n">
        <v>300</v>
      </c>
      <c r="E6598" s="7" t="n">
        <v>1</v>
      </c>
    </row>
    <row r="6599" spans="1:8">
      <c r="A6599" t="s">
        <v>4</v>
      </c>
      <c r="B6599" s="4" t="s">
        <v>5</v>
      </c>
      <c r="C6599" s="4" t="s">
        <v>7</v>
      </c>
      <c r="D6599" s="4" t="s">
        <v>11</v>
      </c>
    </row>
    <row r="6600" spans="1:8">
      <c r="A6600" t="n">
        <v>61063</v>
      </c>
      <c r="B6600" s="18" t="n">
        <v>58</v>
      </c>
      <c r="C6600" s="7" t="n">
        <v>254</v>
      </c>
      <c r="D6600" s="7" t="n">
        <v>0</v>
      </c>
    </row>
    <row r="6601" spans="1:8">
      <c r="A6601" t="s">
        <v>4</v>
      </c>
      <c r="B6601" s="4" t="s">
        <v>5</v>
      </c>
      <c r="C6601" s="4" t="s">
        <v>7</v>
      </c>
      <c r="D6601" s="4" t="s">
        <v>7</v>
      </c>
      <c r="E6601" s="4" t="s">
        <v>12</v>
      </c>
      <c r="F6601" s="4" t="s">
        <v>12</v>
      </c>
      <c r="G6601" s="4" t="s">
        <v>12</v>
      </c>
      <c r="H6601" s="4" t="s">
        <v>11</v>
      </c>
    </row>
    <row r="6602" spans="1:8">
      <c r="A6602" t="n">
        <v>61067</v>
      </c>
      <c r="B6602" s="38" t="n">
        <v>45</v>
      </c>
      <c r="C6602" s="7" t="n">
        <v>2</v>
      </c>
      <c r="D6602" s="7" t="n">
        <v>3</v>
      </c>
      <c r="E6602" s="7" t="n">
        <v>-1.39999997615814</v>
      </c>
      <c r="F6602" s="7" t="n">
        <v>1.75</v>
      </c>
      <c r="G6602" s="7" t="n">
        <v>31.8999996185303</v>
      </c>
      <c r="H6602" s="7" t="n">
        <v>0</v>
      </c>
    </row>
    <row r="6603" spans="1:8">
      <c r="A6603" t="s">
        <v>4</v>
      </c>
      <c r="B6603" s="4" t="s">
        <v>5</v>
      </c>
      <c r="C6603" s="4" t="s">
        <v>7</v>
      </c>
      <c r="D6603" s="4" t="s">
        <v>7</v>
      </c>
      <c r="E6603" s="4" t="s">
        <v>12</v>
      </c>
      <c r="F6603" s="4" t="s">
        <v>12</v>
      </c>
      <c r="G6603" s="4" t="s">
        <v>12</v>
      </c>
      <c r="H6603" s="4" t="s">
        <v>11</v>
      </c>
      <c r="I6603" s="4" t="s">
        <v>7</v>
      </c>
    </row>
    <row r="6604" spans="1:8">
      <c r="A6604" t="n">
        <v>61084</v>
      </c>
      <c r="B6604" s="38" t="n">
        <v>45</v>
      </c>
      <c r="C6604" s="7" t="n">
        <v>4</v>
      </c>
      <c r="D6604" s="7" t="n">
        <v>3</v>
      </c>
      <c r="E6604" s="7" t="n">
        <v>359.790008544922</v>
      </c>
      <c r="F6604" s="7" t="n">
        <v>94.9300003051758</v>
      </c>
      <c r="G6604" s="7" t="n">
        <v>348</v>
      </c>
      <c r="H6604" s="7" t="n">
        <v>0</v>
      </c>
      <c r="I6604" s="7" t="n">
        <v>1</v>
      </c>
    </row>
    <row r="6605" spans="1:8">
      <c r="A6605" t="s">
        <v>4</v>
      </c>
      <c r="B6605" s="4" t="s">
        <v>5</v>
      </c>
      <c r="C6605" s="4" t="s">
        <v>7</v>
      </c>
      <c r="D6605" s="4" t="s">
        <v>7</v>
      </c>
      <c r="E6605" s="4" t="s">
        <v>12</v>
      </c>
      <c r="F6605" s="4" t="s">
        <v>11</v>
      </c>
    </row>
    <row r="6606" spans="1:8">
      <c r="A6606" t="n">
        <v>61102</v>
      </c>
      <c r="B6606" s="38" t="n">
        <v>45</v>
      </c>
      <c r="C6606" s="7" t="n">
        <v>5</v>
      </c>
      <c r="D6606" s="7" t="n">
        <v>3</v>
      </c>
      <c r="E6606" s="7" t="n">
        <v>24.6000003814697</v>
      </c>
      <c r="F6606" s="7" t="n">
        <v>0</v>
      </c>
    </row>
    <row r="6607" spans="1:8">
      <c r="A6607" t="s">
        <v>4</v>
      </c>
      <c r="B6607" s="4" t="s">
        <v>5</v>
      </c>
      <c r="C6607" s="4" t="s">
        <v>7</v>
      </c>
      <c r="D6607" s="4" t="s">
        <v>7</v>
      </c>
      <c r="E6607" s="4" t="s">
        <v>12</v>
      </c>
      <c r="F6607" s="4" t="s">
        <v>11</v>
      </c>
    </row>
    <row r="6608" spans="1:8">
      <c r="A6608" t="n">
        <v>61111</v>
      </c>
      <c r="B6608" s="38" t="n">
        <v>45</v>
      </c>
      <c r="C6608" s="7" t="n">
        <v>11</v>
      </c>
      <c r="D6608" s="7" t="n">
        <v>3</v>
      </c>
      <c r="E6608" s="7" t="n">
        <v>11.8000001907349</v>
      </c>
      <c r="F6608" s="7" t="n">
        <v>0</v>
      </c>
    </row>
    <row r="6609" spans="1:9">
      <c r="A6609" t="s">
        <v>4</v>
      </c>
      <c r="B6609" s="4" t="s">
        <v>5</v>
      </c>
      <c r="C6609" s="4" t="s">
        <v>7</v>
      </c>
      <c r="D6609" s="4" t="s">
        <v>7</v>
      </c>
      <c r="E6609" s="4" t="s">
        <v>12</v>
      </c>
      <c r="F6609" s="4" t="s">
        <v>11</v>
      </c>
    </row>
    <row r="6610" spans="1:9">
      <c r="A6610" t="n">
        <v>61120</v>
      </c>
      <c r="B6610" s="38" t="n">
        <v>45</v>
      </c>
      <c r="C6610" s="7" t="n">
        <v>5</v>
      </c>
      <c r="D6610" s="7" t="n">
        <v>3</v>
      </c>
      <c r="E6610" s="7" t="n">
        <v>28.7999992370605</v>
      </c>
      <c r="F6610" s="7" t="n">
        <v>5000</v>
      </c>
    </row>
    <row r="6611" spans="1:9">
      <c r="A6611" t="s">
        <v>4</v>
      </c>
      <c r="B6611" s="4" t="s">
        <v>5</v>
      </c>
      <c r="C6611" s="4" t="s">
        <v>7</v>
      </c>
      <c r="D6611" s="4" t="s">
        <v>11</v>
      </c>
    </row>
    <row r="6612" spans="1:9">
      <c r="A6612" t="n">
        <v>61129</v>
      </c>
      <c r="B6612" s="18" t="n">
        <v>58</v>
      </c>
      <c r="C6612" s="7" t="n">
        <v>255</v>
      </c>
      <c r="D6612" s="7" t="n">
        <v>0</v>
      </c>
    </row>
    <row r="6613" spans="1:9">
      <c r="A6613" t="s">
        <v>4</v>
      </c>
      <c r="B6613" s="4" t="s">
        <v>5</v>
      </c>
      <c r="C6613" s="4" t="s">
        <v>11</v>
      </c>
    </row>
    <row r="6614" spans="1:9">
      <c r="A6614" t="n">
        <v>61133</v>
      </c>
      <c r="B6614" s="25" t="n">
        <v>16</v>
      </c>
      <c r="C6614" s="7" t="n">
        <v>500</v>
      </c>
    </row>
    <row r="6615" spans="1:9">
      <c r="A6615" t="s">
        <v>4</v>
      </c>
      <c r="B6615" s="4" t="s">
        <v>5</v>
      </c>
      <c r="C6615" s="4" t="s">
        <v>7</v>
      </c>
      <c r="D6615" s="4" t="s">
        <v>11</v>
      </c>
      <c r="E6615" s="4" t="s">
        <v>11</v>
      </c>
      <c r="F6615" s="4" t="s">
        <v>7</v>
      </c>
    </row>
    <row r="6616" spans="1:9">
      <c r="A6616" t="n">
        <v>61136</v>
      </c>
      <c r="B6616" s="47" t="n">
        <v>25</v>
      </c>
      <c r="C6616" s="7" t="n">
        <v>1</v>
      </c>
      <c r="D6616" s="7" t="n">
        <v>200</v>
      </c>
      <c r="E6616" s="7" t="n">
        <v>200</v>
      </c>
      <c r="F6616" s="7" t="n">
        <v>0</v>
      </c>
    </row>
    <row r="6617" spans="1:9">
      <c r="A6617" t="s">
        <v>4</v>
      </c>
      <c r="B6617" s="4" t="s">
        <v>5</v>
      </c>
      <c r="C6617" s="4" t="s">
        <v>7</v>
      </c>
      <c r="D6617" s="4" t="s">
        <v>12</v>
      </c>
      <c r="E6617" s="4" t="s">
        <v>12</v>
      </c>
      <c r="F6617" s="4" t="s">
        <v>12</v>
      </c>
    </row>
    <row r="6618" spans="1:9">
      <c r="A6618" t="n">
        <v>61143</v>
      </c>
      <c r="B6618" s="38" t="n">
        <v>45</v>
      </c>
      <c r="C6618" s="7" t="n">
        <v>9</v>
      </c>
      <c r="D6618" s="7" t="n">
        <v>0.200000002980232</v>
      </c>
      <c r="E6618" s="7" t="n">
        <v>0.200000002980232</v>
      </c>
      <c r="F6618" s="7" t="n">
        <v>0.5</v>
      </c>
    </row>
    <row r="6619" spans="1:9">
      <c r="A6619" t="s">
        <v>4</v>
      </c>
      <c r="B6619" s="4" t="s">
        <v>5</v>
      </c>
      <c r="C6619" s="4" t="s">
        <v>8</v>
      </c>
      <c r="D6619" s="4" t="s">
        <v>11</v>
      </c>
    </row>
    <row r="6620" spans="1:9">
      <c r="A6620" t="n">
        <v>61157</v>
      </c>
      <c r="B6620" s="46" t="n">
        <v>29</v>
      </c>
      <c r="C6620" s="7" t="s">
        <v>402</v>
      </c>
      <c r="D6620" s="7" t="n">
        <v>65533</v>
      </c>
    </row>
    <row r="6621" spans="1:9">
      <c r="A6621" t="s">
        <v>4</v>
      </c>
      <c r="B6621" s="4" t="s">
        <v>5</v>
      </c>
      <c r="C6621" s="4" t="s">
        <v>7</v>
      </c>
      <c r="D6621" s="4" t="s">
        <v>11</v>
      </c>
      <c r="E6621" s="4" t="s">
        <v>8</v>
      </c>
    </row>
    <row r="6622" spans="1:9">
      <c r="A6622" t="n">
        <v>61169</v>
      </c>
      <c r="B6622" s="30" t="n">
        <v>51</v>
      </c>
      <c r="C6622" s="7" t="n">
        <v>4</v>
      </c>
      <c r="D6622" s="7" t="n">
        <v>82</v>
      </c>
      <c r="E6622" s="7" t="s">
        <v>232</v>
      </c>
    </row>
    <row r="6623" spans="1:9">
      <c r="A6623" t="s">
        <v>4</v>
      </c>
      <c r="B6623" s="4" t="s">
        <v>5</v>
      </c>
      <c r="C6623" s="4" t="s">
        <v>11</v>
      </c>
    </row>
    <row r="6624" spans="1:9">
      <c r="A6624" t="n">
        <v>61182</v>
      </c>
      <c r="B6624" s="25" t="n">
        <v>16</v>
      </c>
      <c r="C6624" s="7" t="n">
        <v>0</v>
      </c>
    </row>
    <row r="6625" spans="1:6">
      <c r="A6625" t="s">
        <v>4</v>
      </c>
      <c r="B6625" s="4" t="s">
        <v>5</v>
      </c>
      <c r="C6625" s="4" t="s">
        <v>11</v>
      </c>
      <c r="D6625" s="4" t="s">
        <v>7</v>
      </c>
      <c r="E6625" s="4" t="s">
        <v>13</v>
      </c>
      <c r="F6625" s="4" t="s">
        <v>185</v>
      </c>
      <c r="G6625" s="4" t="s">
        <v>7</v>
      </c>
      <c r="H6625" s="4" t="s">
        <v>7</v>
      </c>
    </row>
    <row r="6626" spans="1:6">
      <c r="A6626" t="n">
        <v>61185</v>
      </c>
      <c r="B6626" s="44" t="n">
        <v>26</v>
      </c>
      <c r="C6626" s="7" t="n">
        <v>82</v>
      </c>
      <c r="D6626" s="7" t="n">
        <v>17</v>
      </c>
      <c r="E6626" s="7" t="n">
        <v>64889</v>
      </c>
      <c r="F6626" s="7" t="s">
        <v>403</v>
      </c>
      <c r="G6626" s="7" t="n">
        <v>2</v>
      </c>
      <c r="H6626" s="7" t="n">
        <v>0</v>
      </c>
    </row>
    <row r="6627" spans="1:6">
      <c r="A6627" t="s">
        <v>4</v>
      </c>
      <c r="B6627" s="4" t="s">
        <v>5</v>
      </c>
    </row>
    <row r="6628" spans="1:6">
      <c r="A6628" t="n">
        <v>61210</v>
      </c>
      <c r="B6628" s="45" t="n">
        <v>28</v>
      </c>
    </row>
    <row r="6629" spans="1:6">
      <c r="A6629" t="s">
        <v>4</v>
      </c>
      <c r="B6629" s="4" t="s">
        <v>5</v>
      </c>
      <c r="C6629" s="4" t="s">
        <v>8</v>
      </c>
      <c r="D6629" s="4" t="s">
        <v>11</v>
      </c>
    </row>
    <row r="6630" spans="1:6">
      <c r="A6630" t="n">
        <v>61211</v>
      </c>
      <c r="B6630" s="46" t="n">
        <v>29</v>
      </c>
      <c r="C6630" s="7" t="s">
        <v>14</v>
      </c>
      <c r="D6630" s="7" t="n">
        <v>65533</v>
      </c>
    </row>
    <row r="6631" spans="1:6">
      <c r="A6631" t="s">
        <v>4</v>
      </c>
      <c r="B6631" s="4" t="s">
        <v>5</v>
      </c>
      <c r="C6631" s="4" t="s">
        <v>11</v>
      </c>
      <c r="D6631" s="4" t="s">
        <v>7</v>
      </c>
    </row>
    <row r="6632" spans="1:6">
      <c r="A6632" t="n">
        <v>61215</v>
      </c>
      <c r="B6632" s="48" t="n">
        <v>89</v>
      </c>
      <c r="C6632" s="7" t="n">
        <v>65533</v>
      </c>
      <c r="D6632" s="7" t="n">
        <v>1</v>
      </c>
    </row>
    <row r="6633" spans="1:6">
      <c r="A6633" t="s">
        <v>4</v>
      </c>
      <c r="B6633" s="4" t="s">
        <v>5</v>
      </c>
      <c r="C6633" s="4" t="s">
        <v>7</v>
      </c>
      <c r="D6633" s="4" t="s">
        <v>11</v>
      </c>
      <c r="E6633" s="4" t="s">
        <v>11</v>
      </c>
      <c r="F6633" s="4" t="s">
        <v>7</v>
      </c>
    </row>
    <row r="6634" spans="1:6">
      <c r="A6634" t="n">
        <v>61219</v>
      </c>
      <c r="B6634" s="47" t="n">
        <v>25</v>
      </c>
      <c r="C6634" s="7" t="n">
        <v>1</v>
      </c>
      <c r="D6634" s="7" t="n">
        <v>65535</v>
      </c>
      <c r="E6634" s="7" t="n">
        <v>65535</v>
      </c>
      <c r="F6634" s="7" t="n">
        <v>0</v>
      </c>
    </row>
    <row r="6635" spans="1:6">
      <c r="A6635" t="s">
        <v>4</v>
      </c>
      <c r="B6635" s="4" t="s">
        <v>5</v>
      </c>
      <c r="C6635" s="4" t="s">
        <v>7</v>
      </c>
      <c r="D6635" s="4" t="s">
        <v>12</v>
      </c>
      <c r="E6635" s="4" t="s">
        <v>11</v>
      </c>
      <c r="F6635" s="4" t="s">
        <v>7</v>
      </c>
    </row>
    <row r="6636" spans="1:6">
      <c r="A6636" t="n">
        <v>61226</v>
      </c>
      <c r="B6636" s="43" t="n">
        <v>49</v>
      </c>
      <c r="C6636" s="7" t="n">
        <v>3</v>
      </c>
      <c r="D6636" s="7" t="n">
        <v>1</v>
      </c>
      <c r="E6636" s="7" t="n">
        <v>500</v>
      </c>
      <c r="F6636" s="7" t="n">
        <v>0</v>
      </c>
    </row>
    <row r="6637" spans="1:6">
      <c r="A6637" t="s">
        <v>4</v>
      </c>
      <c r="B6637" s="4" t="s">
        <v>5</v>
      </c>
      <c r="C6637" s="4" t="s">
        <v>7</v>
      </c>
      <c r="D6637" s="4" t="s">
        <v>11</v>
      </c>
      <c r="E6637" s="4" t="s">
        <v>11</v>
      </c>
    </row>
    <row r="6638" spans="1:6">
      <c r="A6638" t="n">
        <v>61235</v>
      </c>
      <c r="B6638" s="9" t="n">
        <v>50</v>
      </c>
      <c r="C6638" s="7" t="n">
        <v>1</v>
      </c>
      <c r="D6638" s="7" t="n">
        <v>2135</v>
      </c>
      <c r="E6638" s="7" t="n">
        <v>1000</v>
      </c>
    </row>
    <row r="6639" spans="1:6">
      <c r="A6639" t="s">
        <v>4</v>
      </c>
      <c r="B6639" s="4" t="s">
        <v>5</v>
      </c>
      <c r="C6639" s="4" t="s">
        <v>7</v>
      </c>
      <c r="D6639" s="4" t="s">
        <v>11</v>
      </c>
      <c r="E6639" s="4" t="s">
        <v>12</v>
      </c>
    </row>
    <row r="6640" spans="1:6">
      <c r="A6640" t="n">
        <v>61241</v>
      </c>
      <c r="B6640" s="18" t="n">
        <v>58</v>
      </c>
      <c r="C6640" s="7" t="n">
        <v>0</v>
      </c>
      <c r="D6640" s="7" t="n">
        <v>1000</v>
      </c>
      <c r="E6640" s="7" t="n">
        <v>1</v>
      </c>
    </row>
    <row r="6641" spans="1:8">
      <c r="A6641" t="s">
        <v>4</v>
      </c>
      <c r="B6641" s="4" t="s">
        <v>5</v>
      </c>
      <c r="C6641" s="4" t="s">
        <v>7</v>
      </c>
      <c r="D6641" s="4" t="s">
        <v>11</v>
      </c>
    </row>
    <row r="6642" spans="1:8">
      <c r="A6642" t="n">
        <v>61249</v>
      </c>
      <c r="B6642" s="18" t="n">
        <v>58</v>
      </c>
      <c r="C6642" s="7" t="n">
        <v>255</v>
      </c>
      <c r="D6642" s="7" t="n">
        <v>0</v>
      </c>
    </row>
    <row r="6643" spans="1:8">
      <c r="A6643" t="s">
        <v>4</v>
      </c>
      <c r="B6643" s="4" t="s">
        <v>5</v>
      </c>
      <c r="C6643" s="4" t="s">
        <v>7</v>
      </c>
      <c r="D6643" s="4" t="s">
        <v>11</v>
      </c>
      <c r="E6643" s="4" t="s">
        <v>7</v>
      </c>
    </row>
    <row r="6644" spans="1:8">
      <c r="A6644" t="n">
        <v>61253</v>
      </c>
      <c r="B6644" s="26" t="n">
        <v>39</v>
      </c>
      <c r="C6644" s="7" t="n">
        <v>11</v>
      </c>
      <c r="D6644" s="7" t="n">
        <v>65533</v>
      </c>
      <c r="E6644" s="7" t="n">
        <v>203</v>
      </c>
    </row>
    <row r="6645" spans="1:8">
      <c r="A6645" t="s">
        <v>4</v>
      </c>
      <c r="B6645" s="4" t="s">
        <v>5</v>
      </c>
      <c r="C6645" s="4" t="s">
        <v>7</v>
      </c>
      <c r="D6645" s="4" t="s">
        <v>11</v>
      </c>
      <c r="E6645" s="4" t="s">
        <v>7</v>
      </c>
    </row>
    <row r="6646" spans="1:8">
      <c r="A6646" t="n">
        <v>61258</v>
      </c>
      <c r="B6646" s="26" t="n">
        <v>39</v>
      </c>
      <c r="C6646" s="7" t="n">
        <v>11</v>
      </c>
      <c r="D6646" s="7" t="n">
        <v>65533</v>
      </c>
      <c r="E6646" s="7" t="n">
        <v>204</v>
      </c>
    </row>
    <row r="6647" spans="1:8">
      <c r="A6647" t="s">
        <v>4</v>
      </c>
      <c r="B6647" s="4" t="s">
        <v>5</v>
      </c>
      <c r="C6647" s="4" t="s">
        <v>7</v>
      </c>
      <c r="D6647" s="4" t="s">
        <v>11</v>
      </c>
      <c r="E6647" s="4" t="s">
        <v>7</v>
      </c>
    </row>
    <row r="6648" spans="1:8">
      <c r="A6648" t="n">
        <v>61263</v>
      </c>
      <c r="B6648" s="26" t="n">
        <v>39</v>
      </c>
      <c r="C6648" s="7" t="n">
        <v>11</v>
      </c>
      <c r="D6648" s="7" t="n">
        <v>65533</v>
      </c>
      <c r="E6648" s="7" t="n">
        <v>205</v>
      </c>
    </row>
    <row r="6649" spans="1:8">
      <c r="A6649" t="s">
        <v>4</v>
      </c>
      <c r="B6649" s="4" t="s">
        <v>5</v>
      </c>
      <c r="C6649" s="4" t="s">
        <v>7</v>
      </c>
      <c r="D6649" s="4" t="s">
        <v>11</v>
      </c>
      <c r="E6649" s="4" t="s">
        <v>7</v>
      </c>
    </row>
    <row r="6650" spans="1:8">
      <c r="A6650" t="n">
        <v>61268</v>
      </c>
      <c r="B6650" s="26" t="n">
        <v>39</v>
      </c>
      <c r="C6650" s="7" t="n">
        <v>11</v>
      </c>
      <c r="D6650" s="7" t="n">
        <v>65533</v>
      </c>
      <c r="E6650" s="7" t="n">
        <v>206</v>
      </c>
    </row>
    <row r="6651" spans="1:8">
      <c r="A6651" t="s">
        <v>4</v>
      </c>
      <c r="B6651" s="4" t="s">
        <v>5</v>
      </c>
      <c r="C6651" s="4" t="s">
        <v>13</v>
      </c>
    </row>
    <row r="6652" spans="1:8">
      <c r="A6652" t="n">
        <v>61273</v>
      </c>
      <c r="B6652" s="55" t="n">
        <v>15</v>
      </c>
      <c r="C6652" s="7" t="n">
        <v>2097152</v>
      </c>
    </row>
    <row r="6653" spans="1:8">
      <c r="A6653" t="s">
        <v>4</v>
      </c>
      <c r="B6653" s="4" t="s">
        <v>5</v>
      </c>
      <c r="C6653" s="4" t="s">
        <v>7</v>
      </c>
      <c r="D6653" s="4" t="s">
        <v>11</v>
      </c>
      <c r="E6653" s="4" t="s">
        <v>7</v>
      </c>
    </row>
    <row r="6654" spans="1:8">
      <c r="A6654" t="n">
        <v>61278</v>
      </c>
      <c r="B6654" s="32" t="n">
        <v>36</v>
      </c>
      <c r="C6654" s="7" t="n">
        <v>9</v>
      </c>
      <c r="D6654" s="7" t="n">
        <v>30</v>
      </c>
      <c r="E6654" s="7" t="n">
        <v>0</v>
      </c>
    </row>
    <row r="6655" spans="1:8">
      <c r="A6655" t="s">
        <v>4</v>
      </c>
      <c r="B6655" s="4" t="s">
        <v>5</v>
      </c>
      <c r="C6655" s="4" t="s">
        <v>7</v>
      </c>
      <c r="D6655" s="4" t="s">
        <v>11</v>
      </c>
      <c r="E6655" s="4" t="s">
        <v>7</v>
      </c>
    </row>
    <row r="6656" spans="1:8">
      <c r="A6656" t="n">
        <v>61283</v>
      </c>
      <c r="B6656" s="32" t="n">
        <v>36</v>
      </c>
      <c r="C6656" s="7" t="n">
        <v>9</v>
      </c>
      <c r="D6656" s="7" t="n">
        <v>89</v>
      </c>
      <c r="E6656" s="7" t="n">
        <v>0</v>
      </c>
    </row>
    <row r="6657" spans="1:5">
      <c r="A6657" t="s">
        <v>4</v>
      </c>
      <c r="B6657" s="4" t="s">
        <v>5</v>
      </c>
      <c r="C6657" s="4" t="s">
        <v>7</v>
      </c>
      <c r="D6657" s="4" t="s">
        <v>11</v>
      </c>
      <c r="E6657" s="4" t="s">
        <v>7</v>
      </c>
    </row>
    <row r="6658" spans="1:5">
      <c r="A6658" t="n">
        <v>61288</v>
      </c>
      <c r="B6658" s="32" t="n">
        <v>36</v>
      </c>
      <c r="C6658" s="7" t="n">
        <v>9</v>
      </c>
      <c r="D6658" s="7" t="n">
        <v>118</v>
      </c>
      <c r="E6658" s="7" t="n">
        <v>0</v>
      </c>
    </row>
    <row r="6659" spans="1:5">
      <c r="A6659" t="s">
        <v>4</v>
      </c>
      <c r="B6659" s="4" t="s">
        <v>5</v>
      </c>
      <c r="C6659" s="4" t="s">
        <v>7</v>
      </c>
      <c r="D6659" s="4" t="s">
        <v>11</v>
      </c>
      <c r="E6659" s="4" t="s">
        <v>7</v>
      </c>
    </row>
    <row r="6660" spans="1:5">
      <c r="A6660" t="n">
        <v>61293</v>
      </c>
      <c r="B6660" s="32" t="n">
        <v>36</v>
      </c>
      <c r="C6660" s="7" t="n">
        <v>9</v>
      </c>
      <c r="D6660" s="7" t="n">
        <v>95</v>
      </c>
      <c r="E6660" s="7" t="n">
        <v>0</v>
      </c>
    </row>
    <row r="6661" spans="1:5">
      <c r="A6661" t="s">
        <v>4</v>
      </c>
      <c r="B6661" s="4" t="s">
        <v>5</v>
      </c>
      <c r="C6661" s="4" t="s">
        <v>7</v>
      </c>
      <c r="D6661" s="4" t="s">
        <v>11</v>
      </c>
      <c r="E6661" s="4" t="s">
        <v>7</v>
      </c>
    </row>
    <row r="6662" spans="1:5">
      <c r="A6662" t="n">
        <v>61298</v>
      </c>
      <c r="B6662" s="32" t="n">
        <v>36</v>
      </c>
      <c r="C6662" s="7" t="n">
        <v>9</v>
      </c>
      <c r="D6662" s="7" t="n">
        <v>100</v>
      </c>
      <c r="E6662" s="7" t="n">
        <v>0</v>
      </c>
    </row>
    <row r="6663" spans="1:5">
      <c r="A6663" t="s">
        <v>4</v>
      </c>
      <c r="B6663" s="4" t="s">
        <v>5</v>
      </c>
      <c r="C6663" s="4" t="s">
        <v>7</v>
      </c>
      <c r="D6663" s="4" t="s">
        <v>11</v>
      </c>
      <c r="E6663" s="4" t="s">
        <v>7</v>
      </c>
    </row>
    <row r="6664" spans="1:5">
      <c r="A6664" t="n">
        <v>61303</v>
      </c>
      <c r="B6664" s="32" t="n">
        <v>36</v>
      </c>
      <c r="C6664" s="7" t="n">
        <v>9</v>
      </c>
      <c r="D6664" s="7" t="n">
        <v>88</v>
      </c>
      <c r="E6664" s="7" t="n">
        <v>0</v>
      </c>
    </row>
    <row r="6665" spans="1:5">
      <c r="A6665" t="s">
        <v>4</v>
      </c>
      <c r="B6665" s="4" t="s">
        <v>5</v>
      </c>
      <c r="C6665" s="4" t="s">
        <v>7</v>
      </c>
      <c r="D6665" s="4" t="s">
        <v>11</v>
      </c>
      <c r="E6665" s="4" t="s">
        <v>7</v>
      </c>
    </row>
    <row r="6666" spans="1:5">
      <c r="A6666" t="n">
        <v>61308</v>
      </c>
      <c r="B6666" s="32" t="n">
        <v>36</v>
      </c>
      <c r="C6666" s="7" t="n">
        <v>9</v>
      </c>
      <c r="D6666" s="7" t="n">
        <v>101</v>
      </c>
      <c r="E6666" s="7" t="n">
        <v>0</v>
      </c>
    </row>
    <row r="6667" spans="1:5">
      <c r="A6667" t="s">
        <v>4</v>
      </c>
      <c r="B6667" s="4" t="s">
        <v>5</v>
      </c>
      <c r="C6667" s="4" t="s">
        <v>7</v>
      </c>
      <c r="D6667" s="4" t="s">
        <v>11</v>
      </c>
      <c r="E6667" s="4" t="s">
        <v>7</v>
      </c>
    </row>
    <row r="6668" spans="1:5">
      <c r="A6668" t="n">
        <v>61313</v>
      </c>
      <c r="B6668" s="32" t="n">
        <v>36</v>
      </c>
      <c r="C6668" s="7" t="n">
        <v>9</v>
      </c>
      <c r="D6668" s="7" t="n">
        <v>110</v>
      </c>
      <c r="E6668" s="7" t="n">
        <v>0</v>
      </c>
    </row>
    <row r="6669" spans="1:5">
      <c r="A6669" t="s">
        <v>4</v>
      </c>
      <c r="B6669" s="4" t="s">
        <v>5</v>
      </c>
      <c r="C6669" s="4" t="s">
        <v>7</v>
      </c>
      <c r="D6669" s="4" t="s">
        <v>11</v>
      </c>
      <c r="E6669" s="4" t="s">
        <v>7</v>
      </c>
    </row>
    <row r="6670" spans="1:5">
      <c r="A6670" t="n">
        <v>61318</v>
      </c>
      <c r="B6670" s="32" t="n">
        <v>36</v>
      </c>
      <c r="C6670" s="7" t="n">
        <v>9</v>
      </c>
      <c r="D6670" s="7" t="n">
        <v>119</v>
      </c>
      <c r="E6670" s="7" t="n">
        <v>0</v>
      </c>
    </row>
    <row r="6671" spans="1:5">
      <c r="A6671" t="s">
        <v>4</v>
      </c>
      <c r="B6671" s="4" t="s">
        <v>5</v>
      </c>
      <c r="C6671" s="4" t="s">
        <v>7</v>
      </c>
      <c r="D6671" s="4" t="s">
        <v>11</v>
      </c>
      <c r="E6671" s="4" t="s">
        <v>7</v>
      </c>
    </row>
    <row r="6672" spans="1:5">
      <c r="A6672" t="n">
        <v>61323</v>
      </c>
      <c r="B6672" s="32" t="n">
        <v>36</v>
      </c>
      <c r="C6672" s="7" t="n">
        <v>9</v>
      </c>
      <c r="D6672" s="7" t="n">
        <v>120</v>
      </c>
      <c r="E6672" s="7" t="n">
        <v>0</v>
      </c>
    </row>
    <row r="6673" spans="1:5">
      <c r="A6673" t="s">
        <v>4</v>
      </c>
      <c r="B6673" s="4" t="s">
        <v>5</v>
      </c>
      <c r="C6673" s="4" t="s">
        <v>7</v>
      </c>
      <c r="D6673" s="4" t="s">
        <v>11</v>
      </c>
      <c r="E6673" s="4" t="s">
        <v>7</v>
      </c>
    </row>
    <row r="6674" spans="1:5">
      <c r="A6674" t="n">
        <v>61328</v>
      </c>
      <c r="B6674" s="32" t="n">
        <v>36</v>
      </c>
      <c r="C6674" s="7" t="n">
        <v>9</v>
      </c>
      <c r="D6674" s="7" t="n">
        <v>92</v>
      </c>
      <c r="E6674" s="7" t="n">
        <v>0</v>
      </c>
    </row>
    <row r="6675" spans="1:5">
      <c r="A6675" t="s">
        <v>4</v>
      </c>
      <c r="B6675" s="4" t="s">
        <v>5</v>
      </c>
      <c r="C6675" s="4" t="s">
        <v>7</v>
      </c>
      <c r="D6675" s="4" t="s">
        <v>11</v>
      </c>
      <c r="E6675" s="4" t="s">
        <v>7</v>
      </c>
    </row>
    <row r="6676" spans="1:5">
      <c r="A6676" t="n">
        <v>61333</v>
      </c>
      <c r="B6676" s="32" t="n">
        <v>36</v>
      </c>
      <c r="C6676" s="7" t="n">
        <v>9</v>
      </c>
      <c r="D6676" s="7" t="n">
        <v>86</v>
      </c>
      <c r="E6676" s="7" t="n">
        <v>0</v>
      </c>
    </row>
    <row r="6677" spans="1:5">
      <c r="A6677" t="s">
        <v>4</v>
      </c>
      <c r="B6677" s="4" t="s">
        <v>5</v>
      </c>
      <c r="C6677" s="4" t="s">
        <v>7</v>
      </c>
      <c r="D6677" s="4" t="s">
        <v>11</v>
      </c>
      <c r="E6677" s="4" t="s">
        <v>7</v>
      </c>
    </row>
    <row r="6678" spans="1:5">
      <c r="A6678" t="n">
        <v>61338</v>
      </c>
      <c r="B6678" s="32" t="n">
        <v>36</v>
      </c>
      <c r="C6678" s="7" t="n">
        <v>9</v>
      </c>
      <c r="D6678" s="7" t="n">
        <v>83</v>
      </c>
      <c r="E6678" s="7" t="n">
        <v>0</v>
      </c>
    </row>
    <row r="6679" spans="1:5">
      <c r="A6679" t="s">
        <v>4</v>
      </c>
      <c r="B6679" s="4" t="s">
        <v>5</v>
      </c>
      <c r="C6679" s="4" t="s">
        <v>7</v>
      </c>
      <c r="D6679" s="4" t="s">
        <v>11</v>
      </c>
      <c r="E6679" s="4" t="s">
        <v>7</v>
      </c>
    </row>
    <row r="6680" spans="1:5">
      <c r="A6680" t="n">
        <v>61343</v>
      </c>
      <c r="B6680" s="32" t="n">
        <v>36</v>
      </c>
      <c r="C6680" s="7" t="n">
        <v>9</v>
      </c>
      <c r="D6680" s="7" t="n">
        <v>82</v>
      </c>
      <c r="E6680" s="7" t="n">
        <v>0</v>
      </c>
    </row>
    <row r="6681" spans="1:5">
      <c r="A6681" t="s">
        <v>4</v>
      </c>
      <c r="B6681" s="4" t="s">
        <v>5</v>
      </c>
      <c r="C6681" s="4" t="s">
        <v>7</v>
      </c>
      <c r="D6681" s="4" t="s">
        <v>11</v>
      </c>
      <c r="E6681" s="4" t="s">
        <v>7</v>
      </c>
    </row>
    <row r="6682" spans="1:5">
      <c r="A6682" t="n">
        <v>61348</v>
      </c>
      <c r="B6682" s="32" t="n">
        <v>36</v>
      </c>
      <c r="C6682" s="7" t="n">
        <v>9</v>
      </c>
      <c r="D6682" s="7" t="n">
        <v>7006</v>
      </c>
      <c r="E6682" s="7" t="n">
        <v>0</v>
      </c>
    </row>
    <row r="6683" spans="1:5">
      <c r="A6683" t="s">
        <v>4</v>
      </c>
      <c r="B6683" s="4" t="s">
        <v>5</v>
      </c>
      <c r="C6683" s="4" t="s">
        <v>11</v>
      </c>
      <c r="D6683" s="4" t="s">
        <v>7</v>
      </c>
      <c r="E6683" s="4" t="s">
        <v>7</v>
      </c>
      <c r="F6683" s="4" t="s">
        <v>8</v>
      </c>
    </row>
    <row r="6684" spans="1:5">
      <c r="A6684" t="n">
        <v>61353</v>
      </c>
      <c r="B6684" s="19" t="n">
        <v>47</v>
      </c>
      <c r="C6684" s="7" t="n">
        <v>30</v>
      </c>
      <c r="D6684" s="7" t="n">
        <v>0</v>
      </c>
      <c r="E6684" s="7" t="n">
        <v>0</v>
      </c>
      <c r="F6684" s="7" t="s">
        <v>287</v>
      </c>
    </row>
    <row r="6685" spans="1:5">
      <c r="A6685" t="s">
        <v>4</v>
      </c>
      <c r="B6685" s="4" t="s">
        <v>5</v>
      </c>
      <c r="C6685" s="4" t="s">
        <v>11</v>
      </c>
      <c r="D6685" s="4" t="s">
        <v>7</v>
      </c>
      <c r="E6685" s="4" t="s">
        <v>7</v>
      </c>
      <c r="F6685" s="4" t="s">
        <v>8</v>
      </c>
    </row>
    <row r="6686" spans="1:5">
      <c r="A6686" t="n">
        <v>61375</v>
      </c>
      <c r="B6686" s="19" t="n">
        <v>47</v>
      </c>
      <c r="C6686" s="7" t="n">
        <v>95</v>
      </c>
      <c r="D6686" s="7" t="n">
        <v>0</v>
      </c>
      <c r="E6686" s="7" t="n">
        <v>0</v>
      </c>
      <c r="F6686" s="7" t="s">
        <v>287</v>
      </c>
    </row>
    <row r="6687" spans="1:5">
      <c r="A6687" t="s">
        <v>4</v>
      </c>
      <c r="B6687" s="4" t="s">
        <v>5</v>
      </c>
      <c r="C6687" s="4" t="s">
        <v>11</v>
      </c>
      <c r="D6687" s="4" t="s">
        <v>7</v>
      </c>
      <c r="E6687" s="4" t="s">
        <v>7</v>
      </c>
      <c r="F6687" s="4" t="s">
        <v>8</v>
      </c>
    </row>
    <row r="6688" spans="1:5">
      <c r="A6688" t="n">
        <v>61397</v>
      </c>
      <c r="B6688" s="19" t="n">
        <v>47</v>
      </c>
      <c r="C6688" s="7" t="n">
        <v>118</v>
      </c>
      <c r="D6688" s="7" t="n">
        <v>0</v>
      </c>
      <c r="E6688" s="7" t="n">
        <v>0</v>
      </c>
      <c r="F6688" s="7" t="s">
        <v>287</v>
      </c>
    </row>
    <row r="6689" spans="1:6">
      <c r="A6689" t="s">
        <v>4</v>
      </c>
      <c r="B6689" s="4" t="s">
        <v>5</v>
      </c>
      <c r="C6689" s="4" t="s">
        <v>11</v>
      </c>
      <c r="D6689" s="4" t="s">
        <v>7</v>
      </c>
      <c r="E6689" s="4" t="s">
        <v>7</v>
      </c>
      <c r="F6689" s="4" t="s">
        <v>8</v>
      </c>
    </row>
    <row r="6690" spans="1:6">
      <c r="A6690" t="n">
        <v>61419</v>
      </c>
      <c r="B6690" s="19" t="n">
        <v>47</v>
      </c>
      <c r="C6690" s="7" t="n">
        <v>100</v>
      </c>
      <c r="D6690" s="7" t="n">
        <v>0</v>
      </c>
      <c r="E6690" s="7" t="n">
        <v>0</v>
      </c>
      <c r="F6690" s="7" t="s">
        <v>287</v>
      </c>
    </row>
    <row r="6691" spans="1:6">
      <c r="A6691" t="s">
        <v>4</v>
      </c>
      <c r="B6691" s="4" t="s">
        <v>5</v>
      </c>
      <c r="C6691" s="4" t="s">
        <v>11</v>
      </c>
      <c r="D6691" s="4" t="s">
        <v>7</v>
      </c>
      <c r="E6691" s="4" t="s">
        <v>7</v>
      </c>
      <c r="F6691" s="4" t="s">
        <v>8</v>
      </c>
    </row>
    <row r="6692" spans="1:6">
      <c r="A6692" t="n">
        <v>61441</v>
      </c>
      <c r="B6692" s="19" t="n">
        <v>47</v>
      </c>
      <c r="C6692" s="7" t="n">
        <v>110</v>
      </c>
      <c r="D6692" s="7" t="n">
        <v>0</v>
      </c>
      <c r="E6692" s="7" t="n">
        <v>0</v>
      </c>
      <c r="F6692" s="7" t="s">
        <v>287</v>
      </c>
    </row>
    <row r="6693" spans="1:6">
      <c r="A6693" t="s">
        <v>4</v>
      </c>
      <c r="B6693" s="4" t="s">
        <v>5</v>
      </c>
      <c r="C6693" s="4" t="s">
        <v>11</v>
      </c>
      <c r="D6693" s="4" t="s">
        <v>7</v>
      </c>
      <c r="E6693" s="4" t="s">
        <v>7</v>
      </c>
      <c r="F6693" s="4" t="s">
        <v>8</v>
      </c>
    </row>
    <row r="6694" spans="1:6">
      <c r="A6694" t="n">
        <v>61463</v>
      </c>
      <c r="B6694" s="19" t="n">
        <v>47</v>
      </c>
      <c r="C6694" s="7" t="n">
        <v>119</v>
      </c>
      <c r="D6694" s="7" t="n">
        <v>0</v>
      </c>
      <c r="E6694" s="7" t="n">
        <v>0</v>
      </c>
      <c r="F6694" s="7" t="s">
        <v>287</v>
      </c>
    </row>
    <row r="6695" spans="1:6">
      <c r="A6695" t="s">
        <v>4</v>
      </c>
      <c r="B6695" s="4" t="s">
        <v>5</v>
      </c>
      <c r="C6695" s="4" t="s">
        <v>11</v>
      </c>
      <c r="D6695" s="4" t="s">
        <v>7</v>
      </c>
      <c r="E6695" s="4" t="s">
        <v>7</v>
      </c>
      <c r="F6695" s="4" t="s">
        <v>8</v>
      </c>
    </row>
    <row r="6696" spans="1:6">
      <c r="A6696" t="n">
        <v>61485</v>
      </c>
      <c r="B6696" s="19" t="n">
        <v>47</v>
      </c>
      <c r="C6696" s="7" t="n">
        <v>120</v>
      </c>
      <c r="D6696" s="7" t="n">
        <v>0</v>
      </c>
      <c r="E6696" s="7" t="n">
        <v>0</v>
      </c>
      <c r="F6696" s="7" t="s">
        <v>287</v>
      </c>
    </row>
    <row r="6697" spans="1:6">
      <c r="A6697" t="s">
        <v>4</v>
      </c>
      <c r="B6697" s="4" t="s">
        <v>5</v>
      </c>
      <c r="C6697" s="4" t="s">
        <v>11</v>
      </c>
      <c r="D6697" s="4" t="s">
        <v>7</v>
      </c>
      <c r="E6697" s="4" t="s">
        <v>7</v>
      </c>
      <c r="F6697" s="4" t="s">
        <v>8</v>
      </c>
    </row>
    <row r="6698" spans="1:6">
      <c r="A6698" t="n">
        <v>61507</v>
      </c>
      <c r="B6698" s="19" t="n">
        <v>47</v>
      </c>
      <c r="C6698" s="7" t="n">
        <v>92</v>
      </c>
      <c r="D6698" s="7" t="n">
        <v>0</v>
      </c>
      <c r="E6698" s="7" t="n">
        <v>0</v>
      </c>
      <c r="F6698" s="7" t="s">
        <v>287</v>
      </c>
    </row>
    <row r="6699" spans="1:6">
      <c r="A6699" t="s">
        <v>4</v>
      </c>
      <c r="B6699" s="4" t="s">
        <v>5</v>
      </c>
      <c r="C6699" s="4" t="s">
        <v>11</v>
      </c>
      <c r="D6699" s="4" t="s">
        <v>7</v>
      </c>
      <c r="E6699" s="4" t="s">
        <v>7</v>
      </c>
      <c r="F6699" s="4" t="s">
        <v>8</v>
      </c>
    </row>
    <row r="6700" spans="1:6">
      <c r="A6700" t="n">
        <v>61529</v>
      </c>
      <c r="B6700" s="19" t="n">
        <v>47</v>
      </c>
      <c r="C6700" s="7" t="n">
        <v>101</v>
      </c>
      <c r="D6700" s="7" t="n">
        <v>0</v>
      </c>
      <c r="E6700" s="7" t="n">
        <v>0</v>
      </c>
      <c r="F6700" s="7" t="s">
        <v>287</v>
      </c>
    </row>
    <row r="6701" spans="1:6">
      <c r="A6701" t="s">
        <v>4</v>
      </c>
      <c r="B6701" s="4" t="s">
        <v>5</v>
      </c>
      <c r="C6701" s="4" t="s">
        <v>11</v>
      </c>
      <c r="D6701" s="4" t="s">
        <v>12</v>
      </c>
      <c r="E6701" s="4" t="s">
        <v>12</v>
      </c>
      <c r="F6701" s="4" t="s">
        <v>12</v>
      </c>
      <c r="G6701" s="4" t="s">
        <v>12</v>
      </c>
    </row>
    <row r="6702" spans="1:6">
      <c r="A6702" t="n">
        <v>61551</v>
      </c>
      <c r="B6702" s="37" t="n">
        <v>46</v>
      </c>
      <c r="C6702" s="7" t="n">
        <v>61456</v>
      </c>
      <c r="D6702" s="7" t="n">
        <v>0</v>
      </c>
      <c r="E6702" s="7" t="n">
        <v>0</v>
      </c>
      <c r="F6702" s="7" t="n">
        <v>67.0599975585938</v>
      </c>
      <c r="G6702" s="7" t="n">
        <v>180</v>
      </c>
    </row>
    <row r="6703" spans="1:6">
      <c r="A6703" t="s">
        <v>4</v>
      </c>
      <c r="B6703" s="4" t="s">
        <v>5</v>
      </c>
      <c r="C6703" s="4" t="s">
        <v>7</v>
      </c>
      <c r="D6703" s="4" t="s">
        <v>11</v>
      </c>
    </row>
    <row r="6704" spans="1:6">
      <c r="A6704" t="n">
        <v>61570</v>
      </c>
      <c r="B6704" s="8" t="n">
        <v>162</v>
      </c>
      <c r="C6704" s="7" t="n">
        <v>1</v>
      </c>
      <c r="D6704" s="7" t="n">
        <v>0</v>
      </c>
    </row>
    <row r="6705" spans="1:7">
      <c r="A6705" t="s">
        <v>4</v>
      </c>
      <c r="B6705" s="4" t="s">
        <v>5</v>
      </c>
    </row>
    <row r="6706" spans="1:7">
      <c r="A6706" t="n">
        <v>61574</v>
      </c>
      <c r="B6706" s="5" t="n">
        <v>1</v>
      </c>
    </row>
    <row r="6707" spans="1:7" s="3" customFormat="1" customHeight="0">
      <c r="A6707" s="3" t="s">
        <v>2</v>
      </c>
      <c r="B6707" s="3" t="s">
        <v>404</v>
      </c>
    </row>
    <row r="6708" spans="1:7">
      <c r="A6708" t="s">
        <v>4</v>
      </c>
      <c r="B6708" s="4" t="s">
        <v>5</v>
      </c>
      <c r="C6708" s="4" t="s">
        <v>7</v>
      </c>
      <c r="D6708" s="4" t="s">
        <v>13</v>
      </c>
      <c r="E6708" s="4" t="s">
        <v>7</v>
      </c>
      <c r="F6708" s="4" t="s">
        <v>17</v>
      </c>
    </row>
    <row r="6709" spans="1:7">
      <c r="A6709" t="n">
        <v>61576</v>
      </c>
      <c r="B6709" s="11" t="n">
        <v>5</v>
      </c>
      <c r="C6709" s="7" t="n">
        <v>0</v>
      </c>
      <c r="D6709" s="7" t="n">
        <v>1</v>
      </c>
      <c r="E6709" s="7" t="n">
        <v>1</v>
      </c>
      <c r="F6709" s="12" t="n">
        <f t="normal" ca="1">A6717</f>
        <v>0</v>
      </c>
    </row>
    <row r="6710" spans="1:7">
      <c r="A6710" t="s">
        <v>4</v>
      </c>
      <c r="B6710" s="4" t="s">
        <v>5</v>
      </c>
      <c r="C6710" s="4" t="s">
        <v>7</v>
      </c>
      <c r="D6710" s="4" t="s">
        <v>12</v>
      </c>
      <c r="E6710" s="4" t="s">
        <v>12</v>
      </c>
      <c r="F6710" s="4" t="s">
        <v>12</v>
      </c>
    </row>
    <row r="6711" spans="1:7">
      <c r="A6711" t="n">
        <v>61587</v>
      </c>
      <c r="B6711" s="38" t="n">
        <v>45</v>
      </c>
      <c r="C6711" s="7" t="n">
        <v>9</v>
      </c>
      <c r="D6711" s="7" t="n">
        <v>0.00999999977648258</v>
      </c>
      <c r="E6711" s="7" t="n">
        <v>0.00999999977648258</v>
      </c>
      <c r="F6711" s="7" t="n">
        <v>1</v>
      </c>
    </row>
    <row r="6712" spans="1:7">
      <c r="A6712" t="s">
        <v>4</v>
      </c>
      <c r="B6712" s="4" t="s">
        <v>5</v>
      </c>
      <c r="C6712" s="4" t="s">
        <v>11</v>
      </c>
    </row>
    <row r="6713" spans="1:7">
      <c r="A6713" t="n">
        <v>61601</v>
      </c>
      <c r="B6713" s="25" t="n">
        <v>16</v>
      </c>
      <c r="C6713" s="7" t="n">
        <v>1000</v>
      </c>
    </row>
    <row r="6714" spans="1:7">
      <c r="A6714" t="s">
        <v>4</v>
      </c>
      <c r="B6714" s="4" t="s">
        <v>5</v>
      </c>
      <c r="C6714" s="4" t="s">
        <v>17</v>
      </c>
    </row>
    <row r="6715" spans="1:7">
      <c r="A6715" t="n">
        <v>61604</v>
      </c>
      <c r="B6715" s="13" t="n">
        <v>3</v>
      </c>
      <c r="C6715" s="12" t="n">
        <f t="normal" ca="1">A6709</f>
        <v>0</v>
      </c>
    </row>
    <row r="6716" spans="1:7">
      <c r="A6716" t="s">
        <v>4</v>
      </c>
      <c r="B6716" s="4" t="s">
        <v>5</v>
      </c>
    </row>
    <row r="6717" spans="1:7">
      <c r="A6717" t="n">
        <v>61609</v>
      </c>
      <c r="B6717" s="5" t="n">
        <v>1</v>
      </c>
    </row>
    <row r="6718" spans="1:7" s="3" customFormat="1" customHeight="0">
      <c r="A6718" s="3" t="s">
        <v>2</v>
      </c>
      <c r="B6718" s="3" t="s">
        <v>405</v>
      </c>
    </row>
    <row r="6719" spans="1:7">
      <c r="A6719" t="s">
        <v>4</v>
      </c>
      <c r="B6719" s="4" t="s">
        <v>5</v>
      </c>
      <c r="C6719" s="4" t="s">
        <v>11</v>
      </c>
      <c r="D6719" s="4" t="s">
        <v>11</v>
      </c>
      <c r="E6719" s="4" t="s">
        <v>13</v>
      </c>
      <c r="F6719" s="4" t="s">
        <v>8</v>
      </c>
      <c r="G6719" s="4" t="s">
        <v>406</v>
      </c>
      <c r="H6719" s="4" t="s">
        <v>11</v>
      </c>
      <c r="I6719" s="4" t="s">
        <v>11</v>
      </c>
      <c r="J6719" s="4" t="s">
        <v>13</v>
      </c>
      <c r="K6719" s="4" t="s">
        <v>8</v>
      </c>
      <c r="L6719" s="4" t="s">
        <v>406</v>
      </c>
      <c r="M6719" s="4" t="s">
        <v>11</v>
      </c>
      <c r="N6719" s="4" t="s">
        <v>11</v>
      </c>
      <c r="O6719" s="4" t="s">
        <v>13</v>
      </c>
      <c r="P6719" s="4" t="s">
        <v>8</v>
      </c>
      <c r="Q6719" s="4" t="s">
        <v>406</v>
      </c>
      <c r="R6719" s="4" t="s">
        <v>11</v>
      </c>
      <c r="S6719" s="4" t="s">
        <v>11</v>
      </c>
      <c r="T6719" s="4" t="s">
        <v>13</v>
      </c>
      <c r="U6719" s="4" t="s">
        <v>8</v>
      </c>
      <c r="V6719" s="4" t="s">
        <v>406</v>
      </c>
      <c r="W6719" s="4" t="s">
        <v>11</v>
      </c>
      <c r="X6719" s="4" t="s">
        <v>11</v>
      </c>
      <c r="Y6719" s="4" t="s">
        <v>13</v>
      </c>
      <c r="Z6719" s="4" t="s">
        <v>8</v>
      </c>
      <c r="AA6719" s="4" t="s">
        <v>406</v>
      </c>
      <c r="AB6719" s="4" t="s">
        <v>11</v>
      </c>
      <c r="AC6719" s="4" t="s">
        <v>11</v>
      </c>
      <c r="AD6719" s="4" t="s">
        <v>13</v>
      </c>
      <c r="AE6719" s="4" t="s">
        <v>8</v>
      </c>
      <c r="AF6719" s="4" t="s">
        <v>406</v>
      </c>
      <c r="AG6719" s="4" t="s">
        <v>11</v>
      </c>
      <c r="AH6719" s="4" t="s">
        <v>11</v>
      </c>
      <c r="AI6719" s="4" t="s">
        <v>13</v>
      </c>
      <c r="AJ6719" s="4" t="s">
        <v>8</v>
      </c>
      <c r="AK6719" s="4" t="s">
        <v>406</v>
      </c>
      <c r="AL6719" s="4" t="s">
        <v>11</v>
      </c>
      <c r="AM6719" s="4" t="s">
        <v>11</v>
      </c>
      <c r="AN6719" s="4" t="s">
        <v>13</v>
      </c>
      <c r="AO6719" s="4" t="s">
        <v>8</v>
      </c>
      <c r="AP6719" s="4" t="s">
        <v>406</v>
      </c>
      <c r="AQ6719" s="4" t="s">
        <v>11</v>
      </c>
      <c r="AR6719" s="4" t="s">
        <v>11</v>
      </c>
      <c r="AS6719" s="4" t="s">
        <v>13</v>
      </c>
      <c r="AT6719" s="4" t="s">
        <v>8</v>
      </c>
      <c r="AU6719" s="4" t="s">
        <v>406</v>
      </c>
      <c r="AV6719" s="4" t="s">
        <v>11</v>
      </c>
      <c r="AW6719" s="4" t="s">
        <v>11</v>
      </c>
      <c r="AX6719" s="4" t="s">
        <v>13</v>
      </c>
      <c r="AY6719" s="4" t="s">
        <v>8</v>
      </c>
      <c r="AZ6719" s="4" t="s">
        <v>406</v>
      </c>
      <c r="BA6719" s="4" t="s">
        <v>11</v>
      </c>
      <c r="BB6719" s="4" t="s">
        <v>11</v>
      </c>
      <c r="BC6719" s="4" t="s">
        <v>13</v>
      </c>
      <c r="BD6719" s="4" t="s">
        <v>8</v>
      </c>
      <c r="BE6719" s="4" t="s">
        <v>406</v>
      </c>
      <c r="BF6719" s="4" t="s">
        <v>11</v>
      </c>
      <c r="BG6719" s="4" t="s">
        <v>11</v>
      </c>
      <c r="BH6719" s="4" t="s">
        <v>13</v>
      </c>
      <c r="BI6719" s="4" t="s">
        <v>8</v>
      </c>
      <c r="BJ6719" s="4" t="s">
        <v>406</v>
      </c>
      <c r="BK6719" s="4" t="s">
        <v>11</v>
      </c>
      <c r="BL6719" s="4" t="s">
        <v>11</v>
      </c>
      <c r="BM6719" s="4" t="s">
        <v>13</v>
      </c>
      <c r="BN6719" s="4" t="s">
        <v>8</v>
      </c>
      <c r="BO6719" s="4" t="s">
        <v>406</v>
      </c>
      <c r="BP6719" s="4" t="s">
        <v>11</v>
      </c>
      <c r="BQ6719" s="4" t="s">
        <v>11</v>
      </c>
      <c r="BR6719" s="4" t="s">
        <v>13</v>
      </c>
      <c r="BS6719" s="4" t="s">
        <v>8</v>
      </c>
      <c r="BT6719" s="4" t="s">
        <v>406</v>
      </c>
      <c r="BU6719" s="4" t="s">
        <v>11</v>
      </c>
      <c r="BV6719" s="4" t="s">
        <v>11</v>
      </c>
      <c r="BW6719" s="4" t="s">
        <v>13</v>
      </c>
      <c r="BX6719" s="4" t="s">
        <v>8</v>
      </c>
      <c r="BY6719" s="4" t="s">
        <v>406</v>
      </c>
      <c r="BZ6719" s="4" t="s">
        <v>11</v>
      </c>
      <c r="CA6719" s="4" t="s">
        <v>11</v>
      </c>
      <c r="CB6719" s="4" t="s">
        <v>13</v>
      </c>
      <c r="CC6719" s="4" t="s">
        <v>8</v>
      </c>
      <c r="CD6719" s="4" t="s">
        <v>406</v>
      </c>
      <c r="CE6719" s="4" t="s">
        <v>11</v>
      </c>
      <c r="CF6719" s="4" t="s">
        <v>11</v>
      </c>
      <c r="CG6719" s="4" t="s">
        <v>13</v>
      </c>
      <c r="CH6719" s="4" t="s">
        <v>8</v>
      </c>
      <c r="CI6719" s="4" t="s">
        <v>406</v>
      </c>
      <c r="CJ6719" s="4" t="s">
        <v>11</v>
      </c>
      <c r="CK6719" s="4" t="s">
        <v>11</v>
      </c>
      <c r="CL6719" s="4" t="s">
        <v>13</v>
      </c>
      <c r="CM6719" s="4" t="s">
        <v>8</v>
      </c>
      <c r="CN6719" s="4" t="s">
        <v>406</v>
      </c>
      <c r="CO6719" s="4" t="s">
        <v>11</v>
      </c>
      <c r="CP6719" s="4" t="s">
        <v>11</v>
      </c>
      <c r="CQ6719" s="4" t="s">
        <v>13</v>
      </c>
      <c r="CR6719" s="4" t="s">
        <v>8</v>
      </c>
      <c r="CS6719" s="4" t="s">
        <v>406</v>
      </c>
      <c r="CT6719" s="4" t="s">
        <v>11</v>
      </c>
      <c r="CU6719" s="4" t="s">
        <v>11</v>
      </c>
      <c r="CV6719" s="4" t="s">
        <v>13</v>
      </c>
      <c r="CW6719" s="4" t="s">
        <v>8</v>
      </c>
      <c r="CX6719" s="4" t="s">
        <v>406</v>
      </c>
      <c r="CY6719" s="4" t="s">
        <v>11</v>
      </c>
      <c r="CZ6719" s="4" t="s">
        <v>11</v>
      </c>
      <c r="DA6719" s="4" t="s">
        <v>13</v>
      </c>
      <c r="DB6719" s="4" t="s">
        <v>8</v>
      </c>
      <c r="DC6719" s="4" t="s">
        <v>406</v>
      </c>
      <c r="DD6719" s="4" t="s">
        <v>11</v>
      </c>
      <c r="DE6719" s="4" t="s">
        <v>11</v>
      </c>
      <c r="DF6719" s="4" t="s">
        <v>13</v>
      </c>
      <c r="DG6719" s="4" t="s">
        <v>8</v>
      </c>
      <c r="DH6719" s="4" t="s">
        <v>406</v>
      </c>
      <c r="DI6719" s="4" t="s">
        <v>11</v>
      </c>
      <c r="DJ6719" s="4" t="s">
        <v>11</v>
      </c>
      <c r="DK6719" s="4" t="s">
        <v>13</v>
      </c>
      <c r="DL6719" s="4" t="s">
        <v>8</v>
      </c>
      <c r="DM6719" s="4" t="s">
        <v>406</v>
      </c>
      <c r="DN6719" s="4" t="s">
        <v>11</v>
      </c>
      <c r="DO6719" s="4" t="s">
        <v>11</v>
      </c>
      <c r="DP6719" s="4" t="s">
        <v>13</v>
      </c>
      <c r="DQ6719" s="4" t="s">
        <v>8</v>
      </c>
      <c r="DR6719" s="4" t="s">
        <v>406</v>
      </c>
      <c r="DS6719" s="4" t="s">
        <v>11</v>
      </c>
      <c r="DT6719" s="4" t="s">
        <v>11</v>
      </c>
      <c r="DU6719" s="4" t="s">
        <v>13</v>
      </c>
      <c r="DV6719" s="4" t="s">
        <v>8</v>
      </c>
      <c r="DW6719" s="4" t="s">
        <v>406</v>
      </c>
      <c r="DX6719" s="4" t="s">
        <v>11</v>
      </c>
      <c r="DY6719" s="4" t="s">
        <v>11</v>
      </c>
      <c r="DZ6719" s="4" t="s">
        <v>13</v>
      </c>
      <c r="EA6719" s="4" t="s">
        <v>8</v>
      </c>
      <c r="EB6719" s="4" t="s">
        <v>406</v>
      </c>
      <c r="EC6719" s="4" t="s">
        <v>11</v>
      </c>
      <c r="ED6719" s="4" t="s">
        <v>11</v>
      </c>
      <c r="EE6719" s="4" t="s">
        <v>13</v>
      </c>
      <c r="EF6719" s="4" t="s">
        <v>8</v>
      </c>
      <c r="EG6719" s="4" t="s">
        <v>406</v>
      </c>
      <c r="EH6719" s="4" t="s">
        <v>11</v>
      </c>
      <c r="EI6719" s="4" t="s">
        <v>11</v>
      </c>
      <c r="EJ6719" s="4" t="s">
        <v>13</v>
      </c>
      <c r="EK6719" s="4" t="s">
        <v>8</v>
      </c>
      <c r="EL6719" s="4" t="s">
        <v>406</v>
      </c>
      <c r="EM6719" s="4" t="s">
        <v>11</v>
      </c>
      <c r="EN6719" s="4" t="s">
        <v>11</v>
      </c>
      <c r="EO6719" s="4" t="s">
        <v>13</v>
      </c>
      <c r="EP6719" s="4" t="s">
        <v>8</v>
      </c>
      <c r="EQ6719" s="4" t="s">
        <v>406</v>
      </c>
      <c r="ER6719" s="4" t="s">
        <v>11</v>
      </c>
      <c r="ES6719" s="4" t="s">
        <v>11</v>
      </c>
      <c r="ET6719" s="4" t="s">
        <v>13</v>
      </c>
      <c r="EU6719" s="4" t="s">
        <v>8</v>
      </c>
      <c r="EV6719" s="4" t="s">
        <v>406</v>
      </c>
      <c r="EW6719" s="4" t="s">
        <v>11</v>
      </c>
      <c r="EX6719" s="4" t="s">
        <v>11</v>
      </c>
      <c r="EY6719" s="4" t="s">
        <v>13</v>
      </c>
      <c r="EZ6719" s="4" t="s">
        <v>8</v>
      </c>
      <c r="FA6719" s="4" t="s">
        <v>406</v>
      </c>
      <c r="FB6719" s="4" t="s">
        <v>11</v>
      </c>
      <c r="FC6719" s="4" t="s">
        <v>11</v>
      </c>
      <c r="FD6719" s="4" t="s">
        <v>13</v>
      </c>
      <c r="FE6719" s="4" t="s">
        <v>8</v>
      </c>
      <c r="FF6719" s="4" t="s">
        <v>406</v>
      </c>
      <c r="FG6719" s="4" t="s">
        <v>11</v>
      </c>
      <c r="FH6719" s="4" t="s">
        <v>11</v>
      </c>
      <c r="FI6719" s="4" t="s">
        <v>13</v>
      </c>
      <c r="FJ6719" s="4" t="s">
        <v>8</v>
      </c>
      <c r="FK6719" s="4" t="s">
        <v>406</v>
      </c>
      <c r="FL6719" s="4" t="s">
        <v>11</v>
      </c>
      <c r="FM6719" s="4" t="s">
        <v>11</v>
      </c>
      <c r="FN6719" s="4" t="s">
        <v>13</v>
      </c>
      <c r="FO6719" s="4" t="s">
        <v>8</v>
      </c>
      <c r="FP6719" s="4" t="s">
        <v>406</v>
      </c>
      <c r="FQ6719" s="4" t="s">
        <v>11</v>
      </c>
      <c r="FR6719" s="4" t="s">
        <v>11</v>
      </c>
      <c r="FS6719" s="4" t="s">
        <v>13</v>
      </c>
      <c r="FT6719" s="4" t="s">
        <v>8</v>
      </c>
      <c r="FU6719" s="4" t="s">
        <v>406</v>
      </c>
      <c r="FV6719" s="4" t="s">
        <v>11</v>
      </c>
      <c r="FW6719" s="4" t="s">
        <v>11</v>
      </c>
      <c r="FX6719" s="4" t="s">
        <v>13</v>
      </c>
      <c r="FY6719" s="4" t="s">
        <v>8</v>
      </c>
      <c r="FZ6719" s="4" t="s">
        <v>406</v>
      </c>
      <c r="GA6719" s="4" t="s">
        <v>11</v>
      </c>
      <c r="GB6719" s="4" t="s">
        <v>11</v>
      </c>
      <c r="GC6719" s="4" t="s">
        <v>13</v>
      </c>
      <c r="GD6719" s="4" t="s">
        <v>8</v>
      </c>
      <c r="GE6719" s="4" t="s">
        <v>406</v>
      </c>
      <c r="GF6719" s="4" t="s">
        <v>11</v>
      </c>
      <c r="GG6719" s="4" t="s">
        <v>11</v>
      </c>
      <c r="GH6719" s="4" t="s">
        <v>13</v>
      </c>
      <c r="GI6719" s="4" t="s">
        <v>8</v>
      </c>
      <c r="GJ6719" s="4" t="s">
        <v>406</v>
      </c>
      <c r="GK6719" s="4" t="s">
        <v>11</v>
      </c>
      <c r="GL6719" s="4" t="s">
        <v>11</v>
      </c>
      <c r="GM6719" s="4" t="s">
        <v>13</v>
      </c>
      <c r="GN6719" s="4" t="s">
        <v>8</v>
      </c>
      <c r="GO6719" s="4" t="s">
        <v>406</v>
      </c>
      <c r="GP6719" s="4" t="s">
        <v>11</v>
      </c>
      <c r="GQ6719" s="4" t="s">
        <v>11</v>
      </c>
      <c r="GR6719" s="4" t="s">
        <v>13</v>
      </c>
      <c r="GS6719" s="4" t="s">
        <v>8</v>
      </c>
      <c r="GT6719" s="4" t="s">
        <v>406</v>
      </c>
      <c r="GU6719" s="4" t="s">
        <v>11</v>
      </c>
      <c r="GV6719" s="4" t="s">
        <v>11</v>
      </c>
      <c r="GW6719" s="4" t="s">
        <v>13</v>
      </c>
      <c r="GX6719" s="4" t="s">
        <v>8</v>
      </c>
      <c r="GY6719" s="4" t="s">
        <v>406</v>
      </c>
      <c r="GZ6719" s="4" t="s">
        <v>11</v>
      </c>
      <c r="HA6719" s="4" t="s">
        <v>11</v>
      </c>
      <c r="HB6719" s="4" t="s">
        <v>13</v>
      </c>
      <c r="HC6719" s="4" t="s">
        <v>8</v>
      </c>
      <c r="HD6719" s="4" t="s">
        <v>406</v>
      </c>
      <c r="HE6719" s="4" t="s">
        <v>11</v>
      </c>
      <c r="HF6719" s="4" t="s">
        <v>11</v>
      </c>
      <c r="HG6719" s="4" t="s">
        <v>13</v>
      </c>
      <c r="HH6719" s="4" t="s">
        <v>8</v>
      </c>
      <c r="HI6719" s="4" t="s">
        <v>406</v>
      </c>
      <c r="HJ6719" s="4" t="s">
        <v>11</v>
      </c>
      <c r="HK6719" s="4" t="s">
        <v>11</v>
      </c>
      <c r="HL6719" s="4" t="s">
        <v>13</v>
      </c>
      <c r="HM6719" s="4" t="s">
        <v>8</v>
      </c>
      <c r="HN6719" s="4" t="s">
        <v>406</v>
      </c>
      <c r="HO6719" s="4" t="s">
        <v>11</v>
      </c>
      <c r="HP6719" s="4" t="s">
        <v>11</v>
      </c>
      <c r="HQ6719" s="4" t="s">
        <v>13</v>
      </c>
      <c r="HR6719" s="4" t="s">
        <v>8</v>
      </c>
      <c r="HS6719" s="4" t="s">
        <v>406</v>
      </c>
      <c r="HT6719" s="4" t="s">
        <v>11</v>
      </c>
      <c r="HU6719" s="4" t="s">
        <v>11</v>
      </c>
      <c r="HV6719" s="4" t="s">
        <v>13</v>
      </c>
      <c r="HW6719" s="4" t="s">
        <v>8</v>
      </c>
      <c r="HX6719" s="4" t="s">
        <v>406</v>
      </c>
      <c r="HY6719" s="4" t="s">
        <v>11</v>
      </c>
      <c r="HZ6719" s="4" t="s">
        <v>11</v>
      </c>
      <c r="IA6719" s="4" t="s">
        <v>13</v>
      </c>
      <c r="IB6719" s="4" t="s">
        <v>8</v>
      </c>
      <c r="IC6719" s="4" t="s">
        <v>406</v>
      </c>
      <c r="ID6719" s="4" t="s">
        <v>11</v>
      </c>
      <c r="IE6719" s="4" t="s">
        <v>11</v>
      </c>
      <c r="IF6719" s="4" t="s">
        <v>13</v>
      </c>
      <c r="IG6719" s="4" t="s">
        <v>8</v>
      </c>
      <c r="IH6719" s="4" t="s">
        <v>406</v>
      </c>
      <c r="II6719" s="4" t="s">
        <v>11</v>
      </c>
      <c r="IJ6719" s="4" t="s">
        <v>11</v>
      </c>
      <c r="IK6719" s="4" t="s">
        <v>13</v>
      </c>
      <c r="IL6719" s="4" t="s">
        <v>8</v>
      </c>
      <c r="IM6719" s="4" t="s">
        <v>406</v>
      </c>
      <c r="IN6719" s="4" t="s">
        <v>11</v>
      </c>
      <c r="IO6719" s="4" t="s">
        <v>11</v>
      </c>
      <c r="IP6719" s="4" t="s">
        <v>13</v>
      </c>
      <c r="IQ6719" s="4" t="s">
        <v>8</v>
      </c>
      <c r="IR6719" s="4" t="s">
        <v>406</v>
      </c>
      <c r="IS6719" s="4" t="s">
        <v>11</v>
      </c>
      <c r="IT6719" s="4" t="s">
        <v>11</v>
      </c>
      <c r="IU6719" s="4" t="s">
        <v>13</v>
      </c>
      <c r="IV6719" s="4" t="s">
        <v>8</v>
      </c>
      <c r="IW6719" s="4" t="s">
        <v>406</v>
      </c>
      <c r="IX6719" s="4" t="s">
        <v>11</v>
      </c>
      <c r="IY6719" s="4" t="s">
        <v>11</v>
      </c>
      <c r="IZ6719" s="4" t="s">
        <v>13</v>
      </c>
      <c r="JA6719" s="4" t="s">
        <v>8</v>
      </c>
      <c r="JB6719" s="4" t="s">
        <v>406</v>
      </c>
      <c r="JC6719" s="4" t="s">
        <v>11</v>
      </c>
      <c r="JD6719" s="4" t="s">
        <v>11</v>
      </c>
      <c r="JE6719" s="4" t="s">
        <v>13</v>
      </c>
      <c r="JF6719" s="4" t="s">
        <v>8</v>
      </c>
      <c r="JG6719" s="4" t="s">
        <v>406</v>
      </c>
      <c r="JH6719" s="4" t="s">
        <v>11</v>
      </c>
      <c r="JI6719" s="4" t="s">
        <v>11</v>
      </c>
      <c r="JJ6719" s="4" t="s">
        <v>13</v>
      </c>
      <c r="JK6719" s="4" t="s">
        <v>8</v>
      </c>
      <c r="JL6719" s="4" t="s">
        <v>406</v>
      </c>
      <c r="JM6719" s="4" t="s">
        <v>11</v>
      </c>
      <c r="JN6719" s="4" t="s">
        <v>11</v>
      </c>
      <c r="JO6719" s="4" t="s">
        <v>13</v>
      </c>
      <c r="JP6719" s="4" t="s">
        <v>8</v>
      </c>
      <c r="JQ6719" s="4" t="s">
        <v>406</v>
      </c>
      <c r="JR6719" s="4" t="s">
        <v>11</v>
      </c>
      <c r="JS6719" s="4" t="s">
        <v>11</v>
      </c>
      <c r="JT6719" s="4" t="s">
        <v>13</v>
      </c>
      <c r="JU6719" s="4" t="s">
        <v>8</v>
      </c>
      <c r="JV6719" s="4" t="s">
        <v>406</v>
      </c>
      <c r="JW6719" s="4" t="s">
        <v>11</v>
      </c>
      <c r="JX6719" s="4" t="s">
        <v>11</v>
      </c>
      <c r="JY6719" s="4" t="s">
        <v>13</v>
      </c>
      <c r="JZ6719" s="4" t="s">
        <v>8</v>
      </c>
      <c r="KA6719" s="4" t="s">
        <v>406</v>
      </c>
      <c r="KB6719" s="4" t="s">
        <v>11</v>
      </c>
      <c r="KC6719" s="4" t="s">
        <v>11</v>
      </c>
      <c r="KD6719" s="4" t="s">
        <v>13</v>
      </c>
      <c r="KE6719" s="4" t="s">
        <v>8</v>
      </c>
      <c r="KF6719" s="4" t="s">
        <v>406</v>
      </c>
      <c r="KG6719" s="4" t="s">
        <v>11</v>
      </c>
      <c r="KH6719" s="4" t="s">
        <v>11</v>
      </c>
      <c r="KI6719" s="4" t="s">
        <v>13</v>
      </c>
      <c r="KJ6719" s="4" t="s">
        <v>8</v>
      </c>
      <c r="KK6719" s="4" t="s">
        <v>406</v>
      </c>
      <c r="KL6719" s="4" t="s">
        <v>11</v>
      </c>
      <c r="KM6719" s="4" t="s">
        <v>11</v>
      </c>
      <c r="KN6719" s="4" t="s">
        <v>13</v>
      </c>
      <c r="KO6719" s="4" t="s">
        <v>8</v>
      </c>
      <c r="KP6719" s="4" t="s">
        <v>406</v>
      </c>
      <c r="KQ6719" s="4" t="s">
        <v>11</v>
      </c>
      <c r="KR6719" s="4" t="s">
        <v>11</v>
      </c>
      <c r="KS6719" s="4" t="s">
        <v>13</v>
      </c>
      <c r="KT6719" s="4" t="s">
        <v>8</v>
      </c>
      <c r="KU6719" s="4" t="s">
        <v>406</v>
      </c>
      <c r="KV6719" s="4" t="s">
        <v>11</v>
      </c>
      <c r="KW6719" s="4" t="s">
        <v>11</v>
      </c>
      <c r="KX6719" s="4" t="s">
        <v>13</v>
      </c>
      <c r="KY6719" s="4" t="s">
        <v>8</v>
      </c>
      <c r="KZ6719" s="4" t="s">
        <v>406</v>
      </c>
      <c r="LA6719" s="4" t="s">
        <v>11</v>
      </c>
      <c r="LB6719" s="4" t="s">
        <v>11</v>
      </c>
      <c r="LC6719" s="4" t="s">
        <v>13</v>
      </c>
      <c r="LD6719" s="4" t="s">
        <v>8</v>
      </c>
      <c r="LE6719" s="4" t="s">
        <v>406</v>
      </c>
      <c r="LF6719" s="4" t="s">
        <v>11</v>
      </c>
      <c r="LG6719" s="4" t="s">
        <v>11</v>
      </c>
      <c r="LH6719" s="4" t="s">
        <v>13</v>
      </c>
      <c r="LI6719" s="4" t="s">
        <v>8</v>
      </c>
      <c r="LJ6719" s="4" t="s">
        <v>406</v>
      </c>
      <c r="LK6719" s="4" t="s">
        <v>11</v>
      </c>
      <c r="LL6719" s="4" t="s">
        <v>11</v>
      </c>
      <c r="LM6719" s="4" t="s">
        <v>13</v>
      </c>
      <c r="LN6719" s="4" t="s">
        <v>8</v>
      </c>
      <c r="LO6719" s="4" t="s">
        <v>406</v>
      </c>
      <c r="LP6719" s="4" t="s">
        <v>11</v>
      </c>
      <c r="LQ6719" s="4" t="s">
        <v>11</v>
      </c>
      <c r="LR6719" s="4" t="s">
        <v>13</v>
      </c>
      <c r="LS6719" s="4" t="s">
        <v>8</v>
      </c>
      <c r="LT6719" s="4" t="s">
        <v>406</v>
      </c>
      <c r="LU6719" s="4" t="s">
        <v>11</v>
      </c>
      <c r="LV6719" s="4" t="s">
        <v>11</v>
      </c>
      <c r="LW6719" s="4" t="s">
        <v>13</v>
      </c>
      <c r="LX6719" s="4" t="s">
        <v>8</v>
      </c>
      <c r="LY6719" s="4" t="s">
        <v>406</v>
      </c>
      <c r="LZ6719" s="4" t="s">
        <v>11</v>
      </c>
      <c r="MA6719" s="4" t="s">
        <v>11</v>
      </c>
      <c r="MB6719" s="4" t="s">
        <v>13</v>
      </c>
      <c r="MC6719" s="4" t="s">
        <v>8</v>
      </c>
      <c r="MD6719" s="4" t="s">
        <v>406</v>
      </c>
      <c r="ME6719" s="4" t="s">
        <v>11</v>
      </c>
      <c r="MF6719" s="4" t="s">
        <v>11</v>
      </c>
      <c r="MG6719" s="4" t="s">
        <v>13</v>
      </c>
      <c r="MH6719" s="4" t="s">
        <v>8</v>
      </c>
      <c r="MI6719" s="4" t="s">
        <v>406</v>
      </c>
      <c r="MJ6719" s="4" t="s">
        <v>11</v>
      </c>
      <c r="MK6719" s="4" t="s">
        <v>11</v>
      </c>
      <c r="ML6719" s="4" t="s">
        <v>13</v>
      </c>
      <c r="MM6719" s="4" t="s">
        <v>8</v>
      </c>
      <c r="MN6719" s="4" t="s">
        <v>406</v>
      </c>
      <c r="MO6719" s="4" t="s">
        <v>11</v>
      </c>
      <c r="MP6719" s="4" t="s">
        <v>11</v>
      </c>
      <c r="MQ6719" s="4" t="s">
        <v>13</v>
      </c>
      <c r="MR6719" s="4" t="s">
        <v>8</v>
      </c>
      <c r="MS6719" s="4" t="s">
        <v>406</v>
      </c>
      <c r="MT6719" s="4" t="s">
        <v>11</v>
      </c>
      <c r="MU6719" s="4" t="s">
        <v>11</v>
      </c>
      <c r="MV6719" s="4" t="s">
        <v>13</v>
      </c>
      <c r="MW6719" s="4" t="s">
        <v>8</v>
      </c>
      <c r="MX6719" s="4" t="s">
        <v>406</v>
      </c>
      <c r="MY6719" s="4" t="s">
        <v>11</v>
      </c>
      <c r="MZ6719" s="4" t="s">
        <v>11</v>
      </c>
      <c r="NA6719" s="4" t="s">
        <v>13</v>
      </c>
      <c r="NB6719" s="4" t="s">
        <v>8</v>
      </c>
      <c r="NC6719" s="4" t="s">
        <v>406</v>
      </c>
      <c r="ND6719" s="4" t="s">
        <v>11</v>
      </c>
      <c r="NE6719" s="4" t="s">
        <v>11</v>
      </c>
      <c r="NF6719" s="4" t="s">
        <v>13</v>
      </c>
      <c r="NG6719" s="4" t="s">
        <v>8</v>
      </c>
      <c r="NH6719" s="4" t="s">
        <v>406</v>
      </c>
      <c r="NI6719" s="4" t="s">
        <v>11</v>
      </c>
      <c r="NJ6719" s="4" t="s">
        <v>11</v>
      </c>
      <c r="NK6719" s="4" t="s">
        <v>13</v>
      </c>
      <c r="NL6719" s="4" t="s">
        <v>8</v>
      </c>
      <c r="NM6719" s="4" t="s">
        <v>406</v>
      </c>
      <c r="NN6719" s="4" t="s">
        <v>11</v>
      </c>
      <c r="NO6719" s="4" t="s">
        <v>11</v>
      </c>
      <c r="NP6719" s="4" t="s">
        <v>13</v>
      </c>
      <c r="NQ6719" s="4" t="s">
        <v>8</v>
      </c>
      <c r="NR6719" s="4" t="s">
        <v>406</v>
      </c>
      <c r="NS6719" s="4" t="s">
        <v>11</v>
      </c>
      <c r="NT6719" s="4" t="s">
        <v>11</v>
      </c>
      <c r="NU6719" s="4" t="s">
        <v>13</v>
      </c>
      <c r="NV6719" s="4" t="s">
        <v>8</v>
      </c>
      <c r="NW6719" s="4" t="s">
        <v>406</v>
      </c>
      <c r="NX6719" s="4" t="s">
        <v>11</v>
      </c>
      <c r="NY6719" s="4" t="s">
        <v>11</v>
      </c>
      <c r="NZ6719" s="4" t="s">
        <v>13</v>
      </c>
      <c r="OA6719" s="4" t="s">
        <v>8</v>
      </c>
      <c r="OB6719" s="4" t="s">
        <v>406</v>
      </c>
      <c r="OC6719" s="4" t="s">
        <v>11</v>
      </c>
      <c r="OD6719" s="4" t="s">
        <v>11</v>
      </c>
      <c r="OE6719" s="4" t="s">
        <v>13</v>
      </c>
      <c r="OF6719" s="4" t="s">
        <v>8</v>
      </c>
      <c r="OG6719" s="4" t="s">
        <v>406</v>
      </c>
      <c r="OH6719" s="4" t="s">
        <v>11</v>
      </c>
      <c r="OI6719" s="4" t="s">
        <v>11</v>
      </c>
      <c r="OJ6719" s="4" t="s">
        <v>13</v>
      </c>
      <c r="OK6719" s="4" t="s">
        <v>8</v>
      </c>
      <c r="OL6719" s="4" t="s">
        <v>406</v>
      </c>
      <c r="OM6719" s="4" t="s">
        <v>11</v>
      </c>
      <c r="ON6719" s="4" t="s">
        <v>11</v>
      </c>
      <c r="OO6719" s="4" t="s">
        <v>13</v>
      </c>
      <c r="OP6719" s="4" t="s">
        <v>8</v>
      </c>
      <c r="OQ6719" s="4" t="s">
        <v>406</v>
      </c>
      <c r="OR6719" s="4" t="s">
        <v>11</v>
      </c>
      <c r="OS6719" s="4" t="s">
        <v>11</v>
      </c>
      <c r="OT6719" s="4" t="s">
        <v>13</v>
      </c>
      <c r="OU6719" s="4" t="s">
        <v>8</v>
      </c>
      <c r="OV6719" s="4" t="s">
        <v>406</v>
      </c>
      <c r="OW6719" s="4" t="s">
        <v>11</v>
      </c>
      <c r="OX6719" s="4" t="s">
        <v>11</v>
      </c>
      <c r="OY6719" s="4" t="s">
        <v>13</v>
      </c>
      <c r="OZ6719" s="4" t="s">
        <v>8</v>
      </c>
      <c r="PA6719" s="4" t="s">
        <v>406</v>
      </c>
      <c r="PB6719" s="4" t="s">
        <v>11</v>
      </c>
      <c r="PC6719" s="4" t="s">
        <v>11</v>
      </c>
      <c r="PD6719" s="4" t="s">
        <v>13</v>
      </c>
      <c r="PE6719" s="4" t="s">
        <v>8</v>
      </c>
      <c r="PF6719" s="4" t="s">
        <v>406</v>
      </c>
      <c r="PG6719" s="4" t="s">
        <v>11</v>
      </c>
      <c r="PH6719" s="4" t="s">
        <v>11</v>
      </c>
      <c r="PI6719" s="4" t="s">
        <v>13</v>
      </c>
      <c r="PJ6719" s="4" t="s">
        <v>8</v>
      </c>
      <c r="PK6719" s="4" t="s">
        <v>406</v>
      </c>
      <c r="PL6719" s="4" t="s">
        <v>11</v>
      </c>
      <c r="PM6719" s="4" t="s">
        <v>11</v>
      </c>
      <c r="PN6719" s="4" t="s">
        <v>13</v>
      </c>
      <c r="PO6719" s="4" t="s">
        <v>8</v>
      </c>
      <c r="PP6719" s="4" t="s">
        <v>406</v>
      </c>
      <c r="PQ6719" s="4" t="s">
        <v>11</v>
      </c>
      <c r="PR6719" s="4" t="s">
        <v>11</v>
      </c>
      <c r="PS6719" s="4" t="s">
        <v>13</v>
      </c>
      <c r="PT6719" s="4" t="s">
        <v>8</v>
      </c>
      <c r="PU6719" s="4" t="s">
        <v>406</v>
      </c>
      <c r="PV6719" s="4" t="s">
        <v>11</v>
      </c>
      <c r="PW6719" s="4" t="s">
        <v>11</v>
      </c>
      <c r="PX6719" s="4" t="s">
        <v>13</v>
      </c>
      <c r="PY6719" s="4" t="s">
        <v>8</v>
      </c>
      <c r="PZ6719" s="4" t="s">
        <v>406</v>
      </c>
      <c r="QA6719" s="4" t="s">
        <v>11</v>
      </c>
      <c r="QB6719" s="4" t="s">
        <v>11</v>
      </c>
      <c r="QC6719" s="4" t="s">
        <v>13</v>
      </c>
      <c r="QD6719" s="4" t="s">
        <v>8</v>
      </c>
      <c r="QE6719" s="4" t="s">
        <v>406</v>
      </c>
      <c r="QF6719" s="4" t="s">
        <v>11</v>
      </c>
      <c r="QG6719" s="4" t="s">
        <v>11</v>
      </c>
      <c r="QH6719" s="4" t="s">
        <v>13</v>
      </c>
      <c r="QI6719" s="4" t="s">
        <v>8</v>
      </c>
      <c r="QJ6719" s="4" t="s">
        <v>406</v>
      </c>
      <c r="QK6719" s="4" t="s">
        <v>11</v>
      </c>
      <c r="QL6719" s="4" t="s">
        <v>11</v>
      </c>
      <c r="QM6719" s="4" t="s">
        <v>13</v>
      </c>
      <c r="QN6719" s="4" t="s">
        <v>8</v>
      </c>
      <c r="QO6719" s="4" t="s">
        <v>406</v>
      </c>
      <c r="QP6719" s="4" t="s">
        <v>11</v>
      </c>
      <c r="QQ6719" s="4" t="s">
        <v>11</v>
      </c>
      <c r="QR6719" s="4" t="s">
        <v>13</v>
      </c>
      <c r="QS6719" s="4" t="s">
        <v>8</v>
      </c>
      <c r="QT6719" s="4" t="s">
        <v>406</v>
      </c>
      <c r="QU6719" s="4" t="s">
        <v>11</v>
      </c>
      <c r="QV6719" s="4" t="s">
        <v>11</v>
      </c>
      <c r="QW6719" s="4" t="s">
        <v>13</v>
      </c>
      <c r="QX6719" s="4" t="s">
        <v>8</v>
      </c>
      <c r="QY6719" s="4" t="s">
        <v>406</v>
      </c>
      <c r="QZ6719" s="4" t="s">
        <v>11</v>
      </c>
      <c r="RA6719" s="4" t="s">
        <v>11</v>
      </c>
      <c r="RB6719" s="4" t="s">
        <v>13</v>
      </c>
      <c r="RC6719" s="4" t="s">
        <v>8</v>
      </c>
      <c r="RD6719" s="4" t="s">
        <v>406</v>
      </c>
      <c r="RE6719" s="4" t="s">
        <v>11</v>
      </c>
      <c r="RF6719" s="4" t="s">
        <v>11</v>
      </c>
      <c r="RG6719" s="4" t="s">
        <v>13</v>
      </c>
      <c r="RH6719" s="4" t="s">
        <v>8</v>
      </c>
      <c r="RI6719" s="4" t="s">
        <v>406</v>
      </c>
      <c r="RJ6719" s="4" t="s">
        <v>11</v>
      </c>
      <c r="RK6719" s="4" t="s">
        <v>11</v>
      </c>
      <c r="RL6719" s="4" t="s">
        <v>13</v>
      </c>
      <c r="RM6719" s="4" t="s">
        <v>8</v>
      </c>
      <c r="RN6719" s="4" t="s">
        <v>406</v>
      </c>
      <c r="RO6719" s="4" t="s">
        <v>11</v>
      </c>
      <c r="RP6719" s="4" t="s">
        <v>11</v>
      </c>
      <c r="RQ6719" s="4" t="s">
        <v>13</v>
      </c>
      <c r="RR6719" s="4" t="s">
        <v>8</v>
      </c>
      <c r="RS6719" s="4" t="s">
        <v>406</v>
      </c>
      <c r="RT6719" s="4" t="s">
        <v>11</v>
      </c>
      <c r="RU6719" s="4" t="s">
        <v>11</v>
      </c>
      <c r="RV6719" s="4" t="s">
        <v>13</v>
      </c>
      <c r="RW6719" s="4" t="s">
        <v>8</v>
      </c>
      <c r="RX6719" s="4" t="s">
        <v>406</v>
      </c>
      <c r="RY6719" s="4" t="s">
        <v>11</v>
      </c>
      <c r="RZ6719" s="4" t="s">
        <v>11</v>
      </c>
      <c r="SA6719" s="4" t="s">
        <v>13</v>
      </c>
      <c r="SB6719" s="4" t="s">
        <v>8</v>
      </c>
      <c r="SC6719" s="4" t="s">
        <v>406</v>
      </c>
      <c r="SD6719" s="4" t="s">
        <v>11</v>
      </c>
      <c r="SE6719" s="4" t="s">
        <v>11</v>
      </c>
      <c r="SF6719" s="4" t="s">
        <v>13</v>
      </c>
      <c r="SG6719" s="4" t="s">
        <v>8</v>
      </c>
      <c r="SH6719" s="4" t="s">
        <v>406</v>
      </c>
      <c r="SI6719" s="4" t="s">
        <v>11</v>
      </c>
      <c r="SJ6719" s="4" t="s">
        <v>11</v>
      </c>
      <c r="SK6719" s="4" t="s">
        <v>13</v>
      </c>
      <c r="SL6719" s="4" t="s">
        <v>8</v>
      </c>
      <c r="SM6719" s="4" t="s">
        <v>406</v>
      </c>
      <c r="SN6719" s="4" t="s">
        <v>11</v>
      </c>
      <c r="SO6719" s="4" t="s">
        <v>11</v>
      </c>
      <c r="SP6719" s="4" t="s">
        <v>13</v>
      </c>
      <c r="SQ6719" s="4" t="s">
        <v>8</v>
      </c>
      <c r="SR6719" s="4" t="s">
        <v>406</v>
      </c>
      <c r="SS6719" s="4" t="s">
        <v>11</v>
      </c>
      <c r="ST6719" s="4" t="s">
        <v>11</v>
      </c>
      <c r="SU6719" s="4" t="s">
        <v>13</v>
      </c>
      <c r="SV6719" s="4" t="s">
        <v>8</v>
      </c>
      <c r="SW6719" s="4" t="s">
        <v>406</v>
      </c>
      <c r="SX6719" s="4" t="s">
        <v>11</v>
      </c>
      <c r="SY6719" s="4" t="s">
        <v>11</v>
      </c>
      <c r="SZ6719" s="4" t="s">
        <v>13</v>
      </c>
      <c r="TA6719" s="4" t="s">
        <v>8</v>
      </c>
      <c r="TB6719" s="4" t="s">
        <v>406</v>
      </c>
      <c r="TC6719" s="4" t="s">
        <v>11</v>
      </c>
      <c r="TD6719" s="4" t="s">
        <v>11</v>
      </c>
      <c r="TE6719" s="4" t="s">
        <v>13</v>
      </c>
      <c r="TF6719" s="4" t="s">
        <v>8</v>
      </c>
      <c r="TG6719" s="4" t="s">
        <v>406</v>
      </c>
      <c r="TH6719" s="4" t="s">
        <v>11</v>
      </c>
      <c r="TI6719" s="4" t="s">
        <v>11</v>
      </c>
      <c r="TJ6719" s="4" t="s">
        <v>13</v>
      </c>
      <c r="TK6719" s="4" t="s">
        <v>8</v>
      </c>
      <c r="TL6719" s="4" t="s">
        <v>406</v>
      </c>
      <c r="TM6719" s="4" t="s">
        <v>11</v>
      </c>
      <c r="TN6719" s="4" t="s">
        <v>11</v>
      </c>
      <c r="TO6719" s="4" t="s">
        <v>13</v>
      </c>
      <c r="TP6719" s="4" t="s">
        <v>8</v>
      </c>
      <c r="TQ6719" s="4" t="s">
        <v>406</v>
      </c>
      <c r="TR6719" s="4" t="s">
        <v>11</v>
      </c>
      <c r="TS6719" s="4" t="s">
        <v>11</v>
      </c>
      <c r="TT6719" s="4" t="s">
        <v>13</v>
      </c>
      <c r="TU6719" s="4" t="s">
        <v>8</v>
      </c>
      <c r="TV6719" s="4" t="s">
        <v>406</v>
      </c>
      <c r="TW6719" s="4" t="s">
        <v>11</v>
      </c>
      <c r="TX6719" s="4" t="s">
        <v>11</v>
      </c>
      <c r="TY6719" s="4" t="s">
        <v>13</v>
      </c>
      <c r="TZ6719" s="4" t="s">
        <v>8</v>
      </c>
      <c r="UA6719" s="4" t="s">
        <v>406</v>
      </c>
      <c r="UB6719" s="4" t="s">
        <v>11</v>
      </c>
      <c r="UC6719" s="4" t="s">
        <v>11</v>
      </c>
      <c r="UD6719" s="4" t="s">
        <v>13</v>
      </c>
      <c r="UE6719" s="4" t="s">
        <v>8</v>
      </c>
      <c r="UF6719" s="4" t="s">
        <v>406</v>
      </c>
      <c r="UG6719" s="4" t="s">
        <v>11</v>
      </c>
      <c r="UH6719" s="4" t="s">
        <v>11</v>
      </c>
      <c r="UI6719" s="4" t="s">
        <v>13</v>
      </c>
      <c r="UJ6719" s="4" t="s">
        <v>8</v>
      </c>
      <c r="UK6719" s="4" t="s">
        <v>406</v>
      </c>
      <c r="UL6719" s="4" t="s">
        <v>11</v>
      </c>
      <c r="UM6719" s="4" t="s">
        <v>11</v>
      </c>
      <c r="UN6719" s="4" t="s">
        <v>13</v>
      </c>
      <c r="UO6719" s="4" t="s">
        <v>8</v>
      </c>
      <c r="UP6719" s="4" t="s">
        <v>406</v>
      </c>
      <c r="UQ6719" s="4" t="s">
        <v>11</v>
      </c>
      <c r="UR6719" s="4" t="s">
        <v>11</v>
      </c>
      <c r="US6719" s="4" t="s">
        <v>13</v>
      </c>
      <c r="UT6719" s="4" t="s">
        <v>8</v>
      </c>
      <c r="UU6719" s="4" t="s">
        <v>406</v>
      </c>
      <c r="UV6719" s="4" t="s">
        <v>11</v>
      </c>
      <c r="UW6719" s="4" t="s">
        <v>11</v>
      </c>
      <c r="UX6719" s="4" t="s">
        <v>13</v>
      </c>
      <c r="UY6719" s="4" t="s">
        <v>8</v>
      </c>
      <c r="UZ6719" s="4" t="s">
        <v>406</v>
      </c>
      <c r="VA6719" s="4" t="s">
        <v>11</v>
      </c>
      <c r="VB6719" s="4" t="s">
        <v>11</v>
      </c>
      <c r="VC6719" s="4" t="s">
        <v>13</v>
      </c>
      <c r="VD6719" s="4" t="s">
        <v>8</v>
      </c>
      <c r="VE6719" s="4" t="s">
        <v>406</v>
      </c>
      <c r="VF6719" s="4" t="s">
        <v>11</v>
      </c>
      <c r="VG6719" s="4" t="s">
        <v>11</v>
      </c>
      <c r="VH6719" s="4" t="s">
        <v>13</v>
      </c>
      <c r="VI6719" s="4" t="s">
        <v>8</v>
      </c>
      <c r="VJ6719" s="4" t="s">
        <v>406</v>
      </c>
      <c r="VK6719" s="4" t="s">
        <v>11</v>
      </c>
      <c r="VL6719" s="4" t="s">
        <v>11</v>
      </c>
      <c r="VM6719" s="4" t="s">
        <v>13</v>
      </c>
      <c r="VN6719" s="4" t="s">
        <v>8</v>
      </c>
      <c r="VO6719" s="4" t="s">
        <v>406</v>
      </c>
      <c r="VP6719" s="4" t="s">
        <v>11</v>
      </c>
      <c r="VQ6719" s="4" t="s">
        <v>11</v>
      </c>
      <c r="VR6719" s="4" t="s">
        <v>13</v>
      </c>
      <c r="VS6719" s="4" t="s">
        <v>8</v>
      </c>
      <c r="VT6719" s="4" t="s">
        <v>406</v>
      </c>
      <c r="VU6719" s="4" t="s">
        <v>11</v>
      </c>
      <c r="VV6719" s="4" t="s">
        <v>11</v>
      </c>
      <c r="VW6719" s="4" t="s">
        <v>13</v>
      </c>
      <c r="VX6719" s="4" t="s">
        <v>8</v>
      </c>
      <c r="VY6719" s="4" t="s">
        <v>406</v>
      </c>
      <c r="VZ6719" s="4" t="s">
        <v>11</v>
      </c>
      <c r="WA6719" s="4" t="s">
        <v>11</v>
      </c>
      <c r="WB6719" s="4" t="s">
        <v>13</v>
      </c>
      <c r="WC6719" s="4" t="s">
        <v>8</v>
      </c>
      <c r="WD6719" s="4" t="s">
        <v>406</v>
      </c>
      <c r="WE6719" s="4" t="s">
        <v>11</v>
      </c>
      <c r="WF6719" s="4" t="s">
        <v>11</v>
      </c>
      <c r="WG6719" s="4" t="s">
        <v>13</v>
      </c>
      <c r="WH6719" s="4" t="s">
        <v>8</v>
      </c>
      <c r="WI6719" s="4" t="s">
        <v>406</v>
      </c>
      <c r="WJ6719" s="4" t="s">
        <v>11</v>
      </c>
      <c r="WK6719" s="4" t="s">
        <v>11</v>
      </c>
      <c r="WL6719" s="4" t="s">
        <v>13</v>
      </c>
      <c r="WM6719" s="4" t="s">
        <v>8</v>
      </c>
      <c r="WN6719" s="4" t="s">
        <v>406</v>
      </c>
      <c r="WO6719" s="4" t="s">
        <v>11</v>
      </c>
      <c r="WP6719" s="4" t="s">
        <v>11</v>
      </c>
      <c r="WQ6719" s="4" t="s">
        <v>13</v>
      </c>
      <c r="WR6719" s="4" t="s">
        <v>8</v>
      </c>
      <c r="WS6719" s="4" t="s">
        <v>406</v>
      </c>
      <c r="WT6719" s="4" t="s">
        <v>11</v>
      </c>
      <c r="WU6719" s="4" t="s">
        <v>11</v>
      </c>
      <c r="WV6719" s="4" t="s">
        <v>13</v>
      </c>
      <c r="WW6719" s="4" t="s">
        <v>8</v>
      </c>
      <c r="WX6719" s="4" t="s">
        <v>406</v>
      </c>
      <c r="WY6719" s="4" t="s">
        <v>11</v>
      </c>
      <c r="WZ6719" s="4" t="s">
        <v>11</v>
      </c>
      <c r="XA6719" s="4" t="s">
        <v>13</v>
      </c>
      <c r="XB6719" s="4" t="s">
        <v>8</v>
      </c>
      <c r="XC6719" s="4" t="s">
        <v>406</v>
      </c>
      <c r="XD6719" s="4" t="s">
        <v>11</v>
      </c>
      <c r="XE6719" s="4" t="s">
        <v>11</v>
      </c>
      <c r="XF6719" s="4" t="s">
        <v>13</v>
      </c>
      <c r="XG6719" s="4" t="s">
        <v>8</v>
      </c>
      <c r="XH6719" s="4" t="s">
        <v>406</v>
      </c>
      <c r="XI6719" s="4" t="s">
        <v>11</v>
      </c>
      <c r="XJ6719" s="4" t="s">
        <v>11</v>
      </c>
      <c r="XK6719" s="4" t="s">
        <v>13</v>
      </c>
      <c r="XL6719" s="4" t="s">
        <v>8</v>
      </c>
      <c r="XM6719" s="4" t="s">
        <v>406</v>
      </c>
      <c r="XN6719" s="4" t="s">
        <v>11</v>
      </c>
      <c r="XO6719" s="4" t="s">
        <v>11</v>
      </c>
      <c r="XP6719" s="4" t="s">
        <v>13</v>
      </c>
      <c r="XQ6719" s="4" t="s">
        <v>8</v>
      </c>
      <c r="XR6719" s="4" t="s">
        <v>406</v>
      </c>
      <c r="XS6719" s="4" t="s">
        <v>11</v>
      </c>
      <c r="XT6719" s="4" t="s">
        <v>11</v>
      </c>
      <c r="XU6719" s="4" t="s">
        <v>13</v>
      </c>
      <c r="XV6719" s="4" t="s">
        <v>8</v>
      </c>
      <c r="XW6719" s="4" t="s">
        <v>406</v>
      </c>
      <c r="XX6719" s="4" t="s">
        <v>11</v>
      </c>
      <c r="XY6719" s="4" t="s">
        <v>11</v>
      </c>
      <c r="XZ6719" s="4" t="s">
        <v>13</v>
      </c>
      <c r="YA6719" s="4" t="s">
        <v>8</v>
      </c>
      <c r="YB6719" s="4" t="s">
        <v>406</v>
      </c>
      <c r="YC6719" s="4" t="s">
        <v>11</v>
      </c>
      <c r="YD6719" s="4" t="s">
        <v>11</v>
      </c>
      <c r="YE6719" s="4" t="s">
        <v>13</v>
      </c>
      <c r="YF6719" s="4" t="s">
        <v>8</v>
      </c>
      <c r="YG6719" s="4" t="s">
        <v>406</v>
      </c>
      <c r="YH6719" s="4" t="s">
        <v>11</v>
      </c>
      <c r="YI6719" s="4" t="s">
        <v>11</v>
      </c>
      <c r="YJ6719" s="4" t="s">
        <v>13</v>
      </c>
      <c r="YK6719" s="4" t="s">
        <v>8</v>
      </c>
      <c r="YL6719" s="4" t="s">
        <v>406</v>
      </c>
      <c r="YM6719" s="4" t="s">
        <v>11</v>
      </c>
      <c r="YN6719" s="4" t="s">
        <v>11</v>
      </c>
      <c r="YO6719" s="4" t="s">
        <v>13</v>
      </c>
      <c r="YP6719" s="4" t="s">
        <v>8</v>
      </c>
      <c r="YQ6719" s="4" t="s">
        <v>406</v>
      </c>
      <c r="YR6719" s="4" t="s">
        <v>11</v>
      </c>
      <c r="YS6719" s="4" t="s">
        <v>11</v>
      </c>
      <c r="YT6719" s="4" t="s">
        <v>13</v>
      </c>
      <c r="YU6719" s="4" t="s">
        <v>8</v>
      </c>
      <c r="YV6719" s="4" t="s">
        <v>406</v>
      </c>
      <c r="YW6719" s="4" t="s">
        <v>11</v>
      </c>
      <c r="YX6719" s="4" t="s">
        <v>11</v>
      </c>
      <c r="YY6719" s="4" t="s">
        <v>13</v>
      </c>
      <c r="YZ6719" s="4" t="s">
        <v>8</v>
      </c>
      <c r="ZA6719" s="4" t="s">
        <v>406</v>
      </c>
      <c r="ZB6719" s="4" t="s">
        <v>11</v>
      </c>
      <c r="ZC6719" s="4" t="s">
        <v>11</v>
      </c>
      <c r="ZD6719" s="4" t="s">
        <v>13</v>
      </c>
      <c r="ZE6719" s="4" t="s">
        <v>8</v>
      </c>
      <c r="ZF6719" s="4" t="s">
        <v>406</v>
      </c>
      <c r="ZG6719" s="4" t="s">
        <v>11</v>
      </c>
      <c r="ZH6719" s="4" t="s">
        <v>11</v>
      </c>
      <c r="ZI6719" s="4" t="s">
        <v>13</v>
      </c>
      <c r="ZJ6719" s="4" t="s">
        <v>8</v>
      </c>
      <c r="ZK6719" s="4" t="s">
        <v>406</v>
      </c>
      <c r="ZL6719" s="4" t="s">
        <v>11</v>
      </c>
      <c r="ZM6719" s="4" t="s">
        <v>11</v>
      </c>
      <c r="ZN6719" s="4" t="s">
        <v>13</v>
      </c>
      <c r="ZO6719" s="4" t="s">
        <v>8</v>
      </c>
      <c r="ZP6719" s="4" t="s">
        <v>406</v>
      </c>
      <c r="ZQ6719" s="4" t="s">
        <v>11</v>
      </c>
      <c r="ZR6719" s="4" t="s">
        <v>11</v>
      </c>
      <c r="ZS6719" s="4" t="s">
        <v>13</v>
      </c>
      <c r="ZT6719" s="4" t="s">
        <v>8</v>
      </c>
      <c r="ZU6719" s="4" t="s">
        <v>406</v>
      </c>
      <c r="ZV6719" s="4" t="s">
        <v>11</v>
      </c>
      <c r="ZW6719" s="4" t="s">
        <v>11</v>
      </c>
      <c r="ZX6719" s="4" t="s">
        <v>13</v>
      </c>
      <c r="ZY6719" s="4" t="s">
        <v>8</v>
      </c>
      <c r="ZZ6719" s="4" t="s">
        <v>406</v>
      </c>
      <c r="AAA6719" s="4" t="s">
        <v>11</v>
      </c>
      <c r="AAB6719" s="4" t="s">
        <v>11</v>
      </c>
      <c r="AAC6719" s="4" t="s">
        <v>13</v>
      </c>
      <c r="AAD6719" s="4" t="s">
        <v>8</v>
      </c>
      <c r="AAE6719" s="4" t="s">
        <v>406</v>
      </c>
      <c r="AAF6719" s="4" t="s">
        <v>11</v>
      </c>
      <c r="AAG6719" s="4" t="s">
        <v>11</v>
      </c>
      <c r="AAH6719" s="4" t="s">
        <v>13</v>
      </c>
      <c r="AAI6719" s="4" t="s">
        <v>8</v>
      </c>
      <c r="AAJ6719" s="4" t="s">
        <v>406</v>
      </c>
      <c r="AAK6719" s="4" t="s">
        <v>11</v>
      </c>
      <c r="AAL6719" s="4" t="s">
        <v>11</v>
      </c>
      <c r="AAM6719" s="4" t="s">
        <v>13</v>
      </c>
      <c r="AAN6719" s="4" t="s">
        <v>8</v>
      </c>
      <c r="AAO6719" s="4" t="s">
        <v>406</v>
      </c>
      <c r="AAP6719" s="4" t="s">
        <v>11</v>
      </c>
      <c r="AAQ6719" s="4" t="s">
        <v>11</v>
      </c>
      <c r="AAR6719" s="4" t="s">
        <v>13</v>
      </c>
      <c r="AAS6719" s="4" t="s">
        <v>8</v>
      </c>
      <c r="AAT6719" s="4" t="s">
        <v>406</v>
      </c>
      <c r="AAU6719" s="4" t="s">
        <v>11</v>
      </c>
      <c r="AAV6719" s="4" t="s">
        <v>11</v>
      </c>
      <c r="AAW6719" s="4" t="s">
        <v>13</v>
      </c>
      <c r="AAX6719" s="4" t="s">
        <v>8</v>
      </c>
      <c r="AAY6719" s="4" t="s">
        <v>406</v>
      </c>
      <c r="AAZ6719" s="4" t="s">
        <v>11</v>
      </c>
      <c r="ABA6719" s="4" t="s">
        <v>11</v>
      </c>
      <c r="ABB6719" s="4" t="s">
        <v>13</v>
      </c>
      <c r="ABC6719" s="4" t="s">
        <v>8</v>
      </c>
      <c r="ABD6719" s="4" t="s">
        <v>406</v>
      </c>
    </row>
    <row r="6720" spans="1:7">
      <c r="A6720" t="n">
        <v>61616</v>
      </c>
      <c r="B6720" s="68" t="n">
        <v>257</v>
      </c>
      <c r="C6720" s="7" t="n">
        <v>3</v>
      </c>
      <c r="D6720" s="7" t="n">
        <v>65533</v>
      </c>
      <c r="E6720" s="7" t="n">
        <v>0</v>
      </c>
      <c r="F6720" s="7" t="s">
        <v>28</v>
      </c>
      <c r="G6720" s="7" t="n">
        <f t="normal" ca="1">32-LENB(INDIRECT(ADDRESS(6720,6)))</f>
        <v>0</v>
      </c>
      <c r="H6720" s="7" t="n">
        <v>3</v>
      </c>
      <c r="I6720" s="7" t="n">
        <v>65533</v>
      </c>
      <c r="J6720" s="7" t="n">
        <v>0</v>
      </c>
      <c r="K6720" s="7" t="s">
        <v>29</v>
      </c>
      <c r="L6720" s="7" t="n">
        <f t="normal" ca="1">32-LENB(INDIRECT(ADDRESS(6720,11)))</f>
        <v>0</v>
      </c>
      <c r="M6720" s="7" t="n">
        <v>3</v>
      </c>
      <c r="N6720" s="7" t="n">
        <v>65533</v>
      </c>
      <c r="O6720" s="7" t="n">
        <v>0</v>
      </c>
      <c r="P6720" s="7" t="s">
        <v>30</v>
      </c>
      <c r="Q6720" s="7" t="n">
        <f t="normal" ca="1">32-LENB(INDIRECT(ADDRESS(6720,16)))</f>
        <v>0</v>
      </c>
      <c r="R6720" s="7" t="n">
        <v>3</v>
      </c>
      <c r="S6720" s="7" t="n">
        <v>65533</v>
      </c>
      <c r="T6720" s="7" t="n">
        <v>0</v>
      </c>
      <c r="U6720" s="7" t="s">
        <v>31</v>
      </c>
      <c r="V6720" s="7" t="n">
        <f t="normal" ca="1">32-LENB(INDIRECT(ADDRESS(6720,21)))</f>
        <v>0</v>
      </c>
      <c r="W6720" s="7" t="n">
        <v>3</v>
      </c>
      <c r="X6720" s="7" t="n">
        <v>65533</v>
      </c>
      <c r="Y6720" s="7" t="n">
        <v>0</v>
      </c>
      <c r="Z6720" s="7" t="s">
        <v>32</v>
      </c>
      <c r="AA6720" s="7" t="n">
        <f t="normal" ca="1">32-LENB(INDIRECT(ADDRESS(6720,26)))</f>
        <v>0</v>
      </c>
      <c r="AB6720" s="7" t="n">
        <v>3</v>
      </c>
      <c r="AC6720" s="7" t="n">
        <v>65533</v>
      </c>
      <c r="AD6720" s="7" t="n">
        <v>0</v>
      </c>
      <c r="AE6720" s="7" t="s">
        <v>33</v>
      </c>
      <c r="AF6720" s="7" t="n">
        <f t="normal" ca="1">32-LENB(INDIRECT(ADDRESS(6720,31)))</f>
        <v>0</v>
      </c>
      <c r="AG6720" s="7" t="n">
        <v>3</v>
      </c>
      <c r="AH6720" s="7" t="n">
        <v>65533</v>
      </c>
      <c r="AI6720" s="7" t="n">
        <v>0</v>
      </c>
      <c r="AJ6720" s="7" t="s">
        <v>34</v>
      </c>
      <c r="AK6720" s="7" t="n">
        <f t="normal" ca="1">32-LENB(INDIRECT(ADDRESS(6720,36)))</f>
        <v>0</v>
      </c>
      <c r="AL6720" s="7" t="n">
        <v>3</v>
      </c>
      <c r="AM6720" s="7" t="n">
        <v>65533</v>
      </c>
      <c r="AN6720" s="7" t="n">
        <v>0</v>
      </c>
      <c r="AO6720" s="7" t="s">
        <v>35</v>
      </c>
      <c r="AP6720" s="7" t="n">
        <f t="normal" ca="1">32-LENB(INDIRECT(ADDRESS(6720,41)))</f>
        <v>0</v>
      </c>
      <c r="AQ6720" s="7" t="n">
        <v>3</v>
      </c>
      <c r="AR6720" s="7" t="n">
        <v>65533</v>
      </c>
      <c r="AS6720" s="7" t="n">
        <v>0</v>
      </c>
      <c r="AT6720" s="7" t="s">
        <v>36</v>
      </c>
      <c r="AU6720" s="7" t="n">
        <f t="normal" ca="1">32-LENB(INDIRECT(ADDRESS(6720,46)))</f>
        <v>0</v>
      </c>
      <c r="AV6720" s="7" t="n">
        <v>3</v>
      </c>
      <c r="AW6720" s="7" t="n">
        <v>65533</v>
      </c>
      <c r="AX6720" s="7" t="n">
        <v>0</v>
      </c>
      <c r="AY6720" s="7" t="s">
        <v>37</v>
      </c>
      <c r="AZ6720" s="7" t="n">
        <f t="normal" ca="1">32-LENB(INDIRECT(ADDRESS(6720,51)))</f>
        <v>0</v>
      </c>
      <c r="BA6720" s="7" t="n">
        <v>3</v>
      </c>
      <c r="BB6720" s="7" t="n">
        <v>65533</v>
      </c>
      <c r="BC6720" s="7" t="n">
        <v>0</v>
      </c>
      <c r="BD6720" s="7" t="s">
        <v>38</v>
      </c>
      <c r="BE6720" s="7" t="n">
        <f t="normal" ca="1">32-LENB(INDIRECT(ADDRESS(6720,56)))</f>
        <v>0</v>
      </c>
      <c r="BF6720" s="7" t="n">
        <v>3</v>
      </c>
      <c r="BG6720" s="7" t="n">
        <v>65533</v>
      </c>
      <c r="BH6720" s="7" t="n">
        <v>0</v>
      </c>
      <c r="BI6720" s="7" t="s">
        <v>39</v>
      </c>
      <c r="BJ6720" s="7" t="n">
        <f t="normal" ca="1">32-LENB(INDIRECT(ADDRESS(6720,61)))</f>
        <v>0</v>
      </c>
      <c r="BK6720" s="7" t="n">
        <v>3</v>
      </c>
      <c r="BL6720" s="7" t="n">
        <v>65533</v>
      </c>
      <c r="BM6720" s="7" t="n">
        <v>0</v>
      </c>
      <c r="BN6720" s="7" t="s">
        <v>40</v>
      </c>
      <c r="BO6720" s="7" t="n">
        <f t="normal" ca="1">32-LENB(INDIRECT(ADDRESS(6720,66)))</f>
        <v>0</v>
      </c>
      <c r="BP6720" s="7" t="n">
        <v>3</v>
      </c>
      <c r="BQ6720" s="7" t="n">
        <v>65533</v>
      </c>
      <c r="BR6720" s="7" t="n">
        <v>0</v>
      </c>
      <c r="BS6720" s="7" t="s">
        <v>41</v>
      </c>
      <c r="BT6720" s="7" t="n">
        <f t="normal" ca="1">32-LENB(INDIRECT(ADDRESS(6720,71)))</f>
        <v>0</v>
      </c>
      <c r="BU6720" s="7" t="n">
        <v>3</v>
      </c>
      <c r="BV6720" s="7" t="n">
        <v>65533</v>
      </c>
      <c r="BW6720" s="7" t="n">
        <v>0</v>
      </c>
      <c r="BX6720" s="7" t="s">
        <v>42</v>
      </c>
      <c r="BY6720" s="7" t="n">
        <f t="normal" ca="1">32-LENB(INDIRECT(ADDRESS(6720,76)))</f>
        <v>0</v>
      </c>
      <c r="BZ6720" s="7" t="n">
        <v>3</v>
      </c>
      <c r="CA6720" s="7" t="n">
        <v>65533</v>
      </c>
      <c r="CB6720" s="7" t="n">
        <v>0</v>
      </c>
      <c r="CC6720" s="7" t="s">
        <v>43</v>
      </c>
      <c r="CD6720" s="7" t="n">
        <f t="normal" ca="1">32-LENB(INDIRECT(ADDRESS(6720,81)))</f>
        <v>0</v>
      </c>
      <c r="CE6720" s="7" t="n">
        <v>3</v>
      </c>
      <c r="CF6720" s="7" t="n">
        <v>65533</v>
      </c>
      <c r="CG6720" s="7" t="n">
        <v>0</v>
      </c>
      <c r="CH6720" s="7" t="s">
        <v>44</v>
      </c>
      <c r="CI6720" s="7" t="n">
        <f t="normal" ca="1">32-LENB(INDIRECT(ADDRESS(6720,86)))</f>
        <v>0</v>
      </c>
      <c r="CJ6720" s="7" t="n">
        <v>3</v>
      </c>
      <c r="CK6720" s="7" t="n">
        <v>65533</v>
      </c>
      <c r="CL6720" s="7" t="n">
        <v>0</v>
      </c>
      <c r="CM6720" s="7" t="s">
        <v>45</v>
      </c>
      <c r="CN6720" s="7" t="n">
        <f t="normal" ca="1">32-LENB(INDIRECT(ADDRESS(6720,91)))</f>
        <v>0</v>
      </c>
      <c r="CO6720" s="7" t="n">
        <v>3</v>
      </c>
      <c r="CP6720" s="7" t="n">
        <v>65533</v>
      </c>
      <c r="CQ6720" s="7" t="n">
        <v>0</v>
      </c>
      <c r="CR6720" s="7" t="s">
        <v>46</v>
      </c>
      <c r="CS6720" s="7" t="n">
        <f t="normal" ca="1">32-LENB(INDIRECT(ADDRESS(6720,96)))</f>
        <v>0</v>
      </c>
      <c r="CT6720" s="7" t="n">
        <v>3</v>
      </c>
      <c r="CU6720" s="7" t="n">
        <v>65533</v>
      </c>
      <c r="CV6720" s="7" t="n">
        <v>0</v>
      </c>
      <c r="CW6720" s="7" t="s">
        <v>47</v>
      </c>
      <c r="CX6720" s="7" t="n">
        <f t="normal" ca="1">32-LENB(INDIRECT(ADDRESS(6720,101)))</f>
        <v>0</v>
      </c>
      <c r="CY6720" s="7" t="n">
        <v>3</v>
      </c>
      <c r="CZ6720" s="7" t="n">
        <v>65533</v>
      </c>
      <c r="DA6720" s="7" t="n">
        <v>0</v>
      </c>
      <c r="DB6720" s="7" t="s">
        <v>48</v>
      </c>
      <c r="DC6720" s="7" t="n">
        <f t="normal" ca="1">32-LENB(INDIRECT(ADDRESS(6720,106)))</f>
        <v>0</v>
      </c>
      <c r="DD6720" s="7" t="n">
        <v>9</v>
      </c>
      <c r="DE6720" s="7" t="n">
        <v>7036</v>
      </c>
      <c r="DF6720" s="7" t="n">
        <v>0</v>
      </c>
      <c r="DG6720" s="7" t="s">
        <v>179</v>
      </c>
      <c r="DH6720" s="7" t="n">
        <f t="normal" ca="1">32-LENB(INDIRECT(ADDRESS(6720,111)))</f>
        <v>0</v>
      </c>
      <c r="DI6720" s="7" t="n">
        <v>4</v>
      </c>
      <c r="DJ6720" s="7" t="n">
        <v>65533</v>
      </c>
      <c r="DK6720" s="7" t="n">
        <v>4525</v>
      </c>
      <c r="DL6720" s="7" t="s">
        <v>14</v>
      </c>
      <c r="DM6720" s="7" t="n">
        <f t="normal" ca="1">32-LENB(INDIRECT(ADDRESS(6720,116)))</f>
        <v>0</v>
      </c>
      <c r="DN6720" s="7" t="n">
        <v>4</v>
      </c>
      <c r="DO6720" s="7" t="n">
        <v>65533</v>
      </c>
      <c r="DP6720" s="7" t="n">
        <v>2240</v>
      </c>
      <c r="DQ6720" s="7" t="s">
        <v>14</v>
      </c>
      <c r="DR6720" s="7" t="n">
        <f t="normal" ca="1">32-LENB(INDIRECT(ADDRESS(6720,121)))</f>
        <v>0</v>
      </c>
      <c r="DS6720" s="7" t="n">
        <v>4</v>
      </c>
      <c r="DT6720" s="7" t="n">
        <v>65533</v>
      </c>
      <c r="DU6720" s="7" t="n">
        <v>2243</v>
      </c>
      <c r="DV6720" s="7" t="s">
        <v>14</v>
      </c>
      <c r="DW6720" s="7" t="n">
        <f t="normal" ca="1">32-LENB(INDIRECT(ADDRESS(6720,126)))</f>
        <v>0</v>
      </c>
      <c r="DX6720" s="7" t="n">
        <v>4</v>
      </c>
      <c r="DY6720" s="7" t="n">
        <v>65533</v>
      </c>
      <c r="DZ6720" s="7" t="n">
        <v>2101</v>
      </c>
      <c r="EA6720" s="7" t="s">
        <v>14</v>
      </c>
      <c r="EB6720" s="7" t="n">
        <f t="normal" ca="1">32-LENB(INDIRECT(ADDRESS(6720,131)))</f>
        <v>0</v>
      </c>
      <c r="EC6720" s="7" t="n">
        <v>4</v>
      </c>
      <c r="ED6720" s="7" t="n">
        <v>65533</v>
      </c>
      <c r="EE6720" s="7" t="n">
        <v>2101</v>
      </c>
      <c r="EF6720" s="7" t="s">
        <v>14</v>
      </c>
      <c r="EG6720" s="7" t="n">
        <f t="normal" ca="1">32-LENB(INDIRECT(ADDRESS(6720,136)))</f>
        <v>0</v>
      </c>
      <c r="EH6720" s="7" t="n">
        <v>4</v>
      </c>
      <c r="EI6720" s="7" t="n">
        <v>65533</v>
      </c>
      <c r="EJ6720" s="7" t="n">
        <v>2101</v>
      </c>
      <c r="EK6720" s="7" t="s">
        <v>14</v>
      </c>
      <c r="EL6720" s="7" t="n">
        <f t="normal" ca="1">32-LENB(INDIRECT(ADDRESS(6720,141)))</f>
        <v>0</v>
      </c>
      <c r="EM6720" s="7" t="n">
        <v>4</v>
      </c>
      <c r="EN6720" s="7" t="n">
        <v>65533</v>
      </c>
      <c r="EO6720" s="7" t="n">
        <v>2101</v>
      </c>
      <c r="EP6720" s="7" t="s">
        <v>14</v>
      </c>
      <c r="EQ6720" s="7" t="n">
        <f t="normal" ca="1">32-LENB(INDIRECT(ADDRESS(6720,146)))</f>
        <v>0</v>
      </c>
      <c r="ER6720" s="7" t="n">
        <v>4</v>
      </c>
      <c r="ES6720" s="7" t="n">
        <v>65533</v>
      </c>
      <c r="ET6720" s="7" t="n">
        <v>4525</v>
      </c>
      <c r="EU6720" s="7" t="s">
        <v>14</v>
      </c>
      <c r="EV6720" s="7" t="n">
        <f t="normal" ca="1">32-LENB(INDIRECT(ADDRESS(6720,151)))</f>
        <v>0</v>
      </c>
      <c r="EW6720" s="7" t="n">
        <v>7</v>
      </c>
      <c r="EX6720" s="7" t="n">
        <v>65533</v>
      </c>
      <c r="EY6720" s="7" t="n">
        <v>3436</v>
      </c>
      <c r="EZ6720" s="7" t="s">
        <v>14</v>
      </c>
      <c r="FA6720" s="7" t="n">
        <f t="normal" ca="1">32-LENB(INDIRECT(ADDRESS(6720,156)))</f>
        <v>0</v>
      </c>
      <c r="FB6720" s="7" t="n">
        <v>7</v>
      </c>
      <c r="FC6720" s="7" t="n">
        <v>65533</v>
      </c>
      <c r="FD6720" s="7" t="n">
        <v>18504</v>
      </c>
      <c r="FE6720" s="7" t="s">
        <v>14</v>
      </c>
      <c r="FF6720" s="7" t="n">
        <f t="normal" ca="1">32-LENB(INDIRECT(ADDRESS(6720,161)))</f>
        <v>0</v>
      </c>
      <c r="FG6720" s="7" t="n">
        <v>7</v>
      </c>
      <c r="FH6720" s="7" t="n">
        <v>65533</v>
      </c>
      <c r="FI6720" s="7" t="n">
        <v>53009</v>
      </c>
      <c r="FJ6720" s="7" t="s">
        <v>14</v>
      </c>
      <c r="FK6720" s="7" t="n">
        <f t="normal" ca="1">32-LENB(INDIRECT(ADDRESS(6720,166)))</f>
        <v>0</v>
      </c>
      <c r="FL6720" s="7" t="n">
        <v>7</v>
      </c>
      <c r="FM6720" s="7" t="n">
        <v>65533</v>
      </c>
      <c r="FN6720" s="7" t="n">
        <v>64866</v>
      </c>
      <c r="FO6720" s="7" t="s">
        <v>14</v>
      </c>
      <c r="FP6720" s="7" t="n">
        <f t="normal" ca="1">32-LENB(INDIRECT(ADDRESS(6720,171)))</f>
        <v>0</v>
      </c>
      <c r="FQ6720" s="7" t="n">
        <v>7</v>
      </c>
      <c r="FR6720" s="7" t="n">
        <v>65533</v>
      </c>
      <c r="FS6720" s="7" t="n">
        <v>64867</v>
      </c>
      <c r="FT6720" s="7" t="s">
        <v>14</v>
      </c>
      <c r="FU6720" s="7" t="n">
        <f t="normal" ca="1">32-LENB(INDIRECT(ADDRESS(6720,176)))</f>
        <v>0</v>
      </c>
      <c r="FV6720" s="7" t="n">
        <v>7</v>
      </c>
      <c r="FW6720" s="7" t="n">
        <v>65533</v>
      </c>
      <c r="FX6720" s="7" t="n">
        <v>64868</v>
      </c>
      <c r="FY6720" s="7" t="s">
        <v>14</v>
      </c>
      <c r="FZ6720" s="7" t="n">
        <f t="normal" ca="1">32-LENB(INDIRECT(ADDRESS(6720,181)))</f>
        <v>0</v>
      </c>
      <c r="GA6720" s="7" t="n">
        <v>7</v>
      </c>
      <c r="GB6720" s="7" t="n">
        <v>65533</v>
      </c>
      <c r="GC6720" s="7" t="n">
        <v>53010</v>
      </c>
      <c r="GD6720" s="7" t="s">
        <v>14</v>
      </c>
      <c r="GE6720" s="7" t="n">
        <f t="normal" ca="1">32-LENB(INDIRECT(ADDRESS(6720,186)))</f>
        <v>0</v>
      </c>
      <c r="GF6720" s="7" t="n">
        <v>7</v>
      </c>
      <c r="GG6720" s="7" t="n">
        <v>65533</v>
      </c>
      <c r="GH6720" s="7" t="n">
        <v>8460</v>
      </c>
      <c r="GI6720" s="7" t="s">
        <v>14</v>
      </c>
      <c r="GJ6720" s="7" t="n">
        <f t="normal" ca="1">32-LENB(INDIRECT(ADDRESS(6720,191)))</f>
        <v>0</v>
      </c>
      <c r="GK6720" s="7" t="n">
        <v>7</v>
      </c>
      <c r="GL6720" s="7" t="n">
        <v>65533</v>
      </c>
      <c r="GM6720" s="7" t="n">
        <v>7432</v>
      </c>
      <c r="GN6720" s="7" t="s">
        <v>14</v>
      </c>
      <c r="GO6720" s="7" t="n">
        <f t="normal" ca="1">32-LENB(INDIRECT(ADDRESS(6720,196)))</f>
        <v>0</v>
      </c>
      <c r="GP6720" s="7" t="n">
        <v>4</v>
      </c>
      <c r="GQ6720" s="7" t="n">
        <v>65533</v>
      </c>
      <c r="GR6720" s="7" t="n">
        <v>4527</v>
      </c>
      <c r="GS6720" s="7" t="s">
        <v>14</v>
      </c>
      <c r="GT6720" s="7" t="n">
        <f t="normal" ca="1">32-LENB(INDIRECT(ADDRESS(6720,201)))</f>
        <v>0</v>
      </c>
      <c r="GU6720" s="7" t="n">
        <v>7</v>
      </c>
      <c r="GV6720" s="7" t="n">
        <v>65533</v>
      </c>
      <c r="GW6720" s="7" t="n">
        <v>64869</v>
      </c>
      <c r="GX6720" s="7" t="s">
        <v>14</v>
      </c>
      <c r="GY6720" s="7" t="n">
        <f t="normal" ca="1">32-LENB(INDIRECT(ADDRESS(6720,206)))</f>
        <v>0</v>
      </c>
      <c r="GZ6720" s="7" t="n">
        <v>7</v>
      </c>
      <c r="HA6720" s="7" t="n">
        <v>65533</v>
      </c>
      <c r="HB6720" s="7" t="n">
        <v>64870</v>
      </c>
      <c r="HC6720" s="7" t="s">
        <v>14</v>
      </c>
      <c r="HD6720" s="7" t="n">
        <f t="normal" ca="1">32-LENB(INDIRECT(ADDRESS(6720,211)))</f>
        <v>0</v>
      </c>
      <c r="HE6720" s="7" t="n">
        <v>7</v>
      </c>
      <c r="HF6720" s="7" t="n">
        <v>65533</v>
      </c>
      <c r="HG6720" s="7" t="n">
        <v>64871</v>
      </c>
      <c r="HH6720" s="7" t="s">
        <v>14</v>
      </c>
      <c r="HI6720" s="7" t="n">
        <f t="normal" ca="1">32-LENB(INDIRECT(ADDRESS(6720,216)))</f>
        <v>0</v>
      </c>
      <c r="HJ6720" s="7" t="n">
        <v>7</v>
      </c>
      <c r="HK6720" s="7" t="n">
        <v>65533</v>
      </c>
      <c r="HL6720" s="7" t="n">
        <v>64872</v>
      </c>
      <c r="HM6720" s="7" t="s">
        <v>14</v>
      </c>
      <c r="HN6720" s="7" t="n">
        <f t="normal" ca="1">32-LENB(INDIRECT(ADDRESS(6720,221)))</f>
        <v>0</v>
      </c>
      <c r="HO6720" s="7" t="n">
        <v>7</v>
      </c>
      <c r="HP6720" s="7" t="n">
        <v>65533</v>
      </c>
      <c r="HQ6720" s="7" t="n">
        <v>64873</v>
      </c>
      <c r="HR6720" s="7" t="s">
        <v>14</v>
      </c>
      <c r="HS6720" s="7" t="n">
        <f t="normal" ca="1">32-LENB(INDIRECT(ADDRESS(6720,226)))</f>
        <v>0</v>
      </c>
      <c r="HT6720" s="7" t="n">
        <v>7</v>
      </c>
      <c r="HU6720" s="7" t="n">
        <v>65533</v>
      </c>
      <c r="HV6720" s="7" t="n">
        <v>64874</v>
      </c>
      <c r="HW6720" s="7" t="s">
        <v>14</v>
      </c>
      <c r="HX6720" s="7" t="n">
        <f t="normal" ca="1">32-LENB(INDIRECT(ADDRESS(6720,231)))</f>
        <v>0</v>
      </c>
      <c r="HY6720" s="7" t="n">
        <v>7</v>
      </c>
      <c r="HZ6720" s="7" t="n">
        <v>65533</v>
      </c>
      <c r="IA6720" s="7" t="n">
        <v>64875</v>
      </c>
      <c r="IB6720" s="7" t="s">
        <v>14</v>
      </c>
      <c r="IC6720" s="7" t="n">
        <f t="normal" ca="1">32-LENB(INDIRECT(ADDRESS(6720,236)))</f>
        <v>0</v>
      </c>
      <c r="ID6720" s="7" t="n">
        <v>7</v>
      </c>
      <c r="IE6720" s="7" t="n">
        <v>65533</v>
      </c>
      <c r="IF6720" s="7" t="n">
        <v>64876</v>
      </c>
      <c r="IG6720" s="7" t="s">
        <v>14</v>
      </c>
      <c r="IH6720" s="7" t="n">
        <f t="normal" ca="1">32-LENB(INDIRECT(ADDRESS(6720,241)))</f>
        <v>0</v>
      </c>
      <c r="II6720" s="7" t="n">
        <v>7</v>
      </c>
      <c r="IJ6720" s="7" t="n">
        <v>65533</v>
      </c>
      <c r="IK6720" s="7" t="n">
        <v>64877</v>
      </c>
      <c r="IL6720" s="7" t="s">
        <v>14</v>
      </c>
      <c r="IM6720" s="7" t="n">
        <f t="normal" ca="1">32-LENB(INDIRECT(ADDRESS(6720,246)))</f>
        <v>0</v>
      </c>
      <c r="IN6720" s="7" t="n">
        <v>7</v>
      </c>
      <c r="IO6720" s="7" t="n">
        <v>65533</v>
      </c>
      <c r="IP6720" s="7" t="n">
        <v>26323</v>
      </c>
      <c r="IQ6720" s="7" t="s">
        <v>14</v>
      </c>
      <c r="IR6720" s="7" t="n">
        <f t="normal" ca="1">32-LENB(INDIRECT(ADDRESS(6720,251)))</f>
        <v>0</v>
      </c>
      <c r="IS6720" s="7" t="n">
        <v>7</v>
      </c>
      <c r="IT6720" s="7" t="n">
        <v>65533</v>
      </c>
      <c r="IU6720" s="7" t="n">
        <v>21301</v>
      </c>
      <c r="IV6720" s="7" t="s">
        <v>14</v>
      </c>
      <c r="IW6720" s="7" t="n">
        <f t="normal" ca="1">32-LENB(INDIRECT(ADDRESS(6720,256)))</f>
        <v>0</v>
      </c>
      <c r="IX6720" s="7" t="n">
        <v>7</v>
      </c>
      <c r="IY6720" s="7" t="n">
        <v>65533</v>
      </c>
      <c r="IZ6720" s="7" t="n">
        <v>21302</v>
      </c>
      <c r="JA6720" s="7" t="s">
        <v>14</v>
      </c>
      <c r="JB6720" s="7" t="n">
        <f t="normal" ca="1">32-LENB(INDIRECT(ADDRESS(6720,261)))</f>
        <v>0</v>
      </c>
      <c r="JC6720" s="7" t="n">
        <v>7</v>
      </c>
      <c r="JD6720" s="7" t="n">
        <v>65533</v>
      </c>
      <c r="JE6720" s="7" t="n">
        <v>26324</v>
      </c>
      <c r="JF6720" s="7" t="s">
        <v>14</v>
      </c>
      <c r="JG6720" s="7" t="n">
        <f t="normal" ca="1">32-LENB(INDIRECT(ADDRESS(6720,266)))</f>
        <v>0</v>
      </c>
      <c r="JH6720" s="7" t="n">
        <v>7</v>
      </c>
      <c r="JI6720" s="7" t="n">
        <v>65533</v>
      </c>
      <c r="JJ6720" s="7" t="n">
        <v>26325</v>
      </c>
      <c r="JK6720" s="7" t="s">
        <v>14</v>
      </c>
      <c r="JL6720" s="7" t="n">
        <f t="normal" ca="1">32-LENB(INDIRECT(ADDRESS(6720,271)))</f>
        <v>0</v>
      </c>
      <c r="JM6720" s="7" t="n">
        <v>4</v>
      </c>
      <c r="JN6720" s="7" t="n">
        <v>65533</v>
      </c>
      <c r="JO6720" s="7" t="n">
        <v>2243</v>
      </c>
      <c r="JP6720" s="7" t="s">
        <v>14</v>
      </c>
      <c r="JQ6720" s="7" t="n">
        <f t="normal" ca="1">32-LENB(INDIRECT(ADDRESS(6720,276)))</f>
        <v>0</v>
      </c>
      <c r="JR6720" s="7" t="n">
        <v>4</v>
      </c>
      <c r="JS6720" s="7" t="n">
        <v>65533</v>
      </c>
      <c r="JT6720" s="7" t="n">
        <v>2101</v>
      </c>
      <c r="JU6720" s="7" t="s">
        <v>14</v>
      </c>
      <c r="JV6720" s="7" t="n">
        <f t="normal" ca="1">32-LENB(INDIRECT(ADDRESS(6720,281)))</f>
        <v>0</v>
      </c>
      <c r="JW6720" s="7" t="n">
        <v>9</v>
      </c>
      <c r="JX6720" s="7" t="n">
        <v>1664</v>
      </c>
      <c r="JY6720" s="7" t="n">
        <v>0</v>
      </c>
      <c r="JZ6720" s="7" t="s">
        <v>224</v>
      </c>
      <c r="KA6720" s="7" t="n">
        <f t="normal" ca="1">32-LENB(INDIRECT(ADDRESS(6720,286)))</f>
        <v>0</v>
      </c>
      <c r="KB6720" s="7" t="n">
        <v>4</v>
      </c>
      <c r="KC6720" s="7" t="n">
        <v>65533</v>
      </c>
      <c r="KD6720" s="7" t="n">
        <v>4420</v>
      </c>
      <c r="KE6720" s="7" t="s">
        <v>14</v>
      </c>
      <c r="KF6720" s="7" t="n">
        <f t="normal" ca="1">32-LENB(INDIRECT(ADDRESS(6720,291)))</f>
        <v>0</v>
      </c>
      <c r="KG6720" s="7" t="n">
        <v>7</v>
      </c>
      <c r="KH6720" s="7" t="n">
        <v>65533</v>
      </c>
      <c r="KI6720" s="7" t="n">
        <v>21303</v>
      </c>
      <c r="KJ6720" s="7" t="s">
        <v>14</v>
      </c>
      <c r="KK6720" s="7" t="n">
        <f t="normal" ca="1">32-LENB(INDIRECT(ADDRESS(6720,296)))</f>
        <v>0</v>
      </c>
      <c r="KL6720" s="7" t="n">
        <v>7</v>
      </c>
      <c r="KM6720" s="7" t="n">
        <v>65533</v>
      </c>
      <c r="KN6720" s="7" t="n">
        <v>26326</v>
      </c>
      <c r="KO6720" s="7" t="s">
        <v>14</v>
      </c>
      <c r="KP6720" s="7" t="n">
        <f t="normal" ca="1">32-LENB(INDIRECT(ADDRESS(6720,301)))</f>
        <v>0</v>
      </c>
      <c r="KQ6720" s="7" t="n">
        <v>4</v>
      </c>
      <c r="KR6720" s="7" t="n">
        <v>65533</v>
      </c>
      <c r="KS6720" s="7" t="n">
        <v>4525</v>
      </c>
      <c r="KT6720" s="7" t="s">
        <v>14</v>
      </c>
      <c r="KU6720" s="7" t="n">
        <f t="normal" ca="1">32-LENB(INDIRECT(ADDRESS(6720,306)))</f>
        <v>0</v>
      </c>
      <c r="KV6720" s="7" t="n">
        <v>7</v>
      </c>
      <c r="KW6720" s="7" t="n">
        <v>65533</v>
      </c>
      <c r="KX6720" s="7" t="n">
        <v>12370</v>
      </c>
      <c r="KY6720" s="7" t="s">
        <v>14</v>
      </c>
      <c r="KZ6720" s="7" t="n">
        <f t="normal" ca="1">32-LENB(INDIRECT(ADDRESS(6720,311)))</f>
        <v>0</v>
      </c>
      <c r="LA6720" s="7" t="n">
        <v>7</v>
      </c>
      <c r="LB6720" s="7" t="n">
        <v>65533</v>
      </c>
      <c r="LC6720" s="7" t="n">
        <v>11380</v>
      </c>
      <c r="LD6720" s="7" t="s">
        <v>14</v>
      </c>
      <c r="LE6720" s="7" t="n">
        <f t="normal" ca="1">32-LENB(INDIRECT(ADDRESS(6720,316)))</f>
        <v>0</v>
      </c>
      <c r="LF6720" s="7" t="n">
        <v>7</v>
      </c>
      <c r="LG6720" s="7" t="n">
        <v>65533</v>
      </c>
      <c r="LH6720" s="7" t="n">
        <v>16424</v>
      </c>
      <c r="LI6720" s="7" t="s">
        <v>14</v>
      </c>
      <c r="LJ6720" s="7" t="n">
        <f t="normal" ca="1">32-LENB(INDIRECT(ADDRESS(6720,321)))</f>
        <v>0</v>
      </c>
      <c r="LK6720" s="7" t="n">
        <v>7</v>
      </c>
      <c r="LL6720" s="7" t="n">
        <v>65533</v>
      </c>
      <c r="LM6720" s="7" t="n">
        <v>53700</v>
      </c>
      <c r="LN6720" s="7" t="s">
        <v>14</v>
      </c>
      <c r="LO6720" s="7" t="n">
        <f t="normal" ca="1">32-LENB(INDIRECT(ADDRESS(6720,326)))</f>
        <v>0</v>
      </c>
      <c r="LP6720" s="7" t="n">
        <v>5</v>
      </c>
      <c r="LQ6720" s="7" t="n">
        <v>65533</v>
      </c>
      <c r="LR6720" s="7" t="n">
        <v>1952</v>
      </c>
      <c r="LS6720" s="7" t="s">
        <v>14</v>
      </c>
      <c r="LT6720" s="7" t="n">
        <f t="normal" ca="1">32-LENB(INDIRECT(ADDRESS(6720,331)))</f>
        <v>0</v>
      </c>
      <c r="LU6720" s="7" t="n">
        <v>5</v>
      </c>
      <c r="LV6720" s="7" t="n">
        <v>65533</v>
      </c>
      <c r="LW6720" s="7" t="n">
        <v>2959</v>
      </c>
      <c r="LX6720" s="7" t="s">
        <v>14</v>
      </c>
      <c r="LY6720" s="7" t="n">
        <f t="normal" ca="1">32-LENB(INDIRECT(ADDRESS(6720,336)))</f>
        <v>0</v>
      </c>
      <c r="LZ6720" s="7" t="n">
        <v>5</v>
      </c>
      <c r="MA6720" s="7" t="n">
        <v>65533</v>
      </c>
      <c r="MB6720" s="7" t="n">
        <v>3951</v>
      </c>
      <c r="MC6720" s="7" t="s">
        <v>14</v>
      </c>
      <c r="MD6720" s="7" t="n">
        <f t="normal" ca="1">32-LENB(INDIRECT(ADDRESS(6720,341)))</f>
        <v>0</v>
      </c>
      <c r="ME6720" s="7" t="n">
        <v>5</v>
      </c>
      <c r="MF6720" s="7" t="n">
        <v>65533</v>
      </c>
      <c r="MG6720" s="7" t="n">
        <v>4959</v>
      </c>
      <c r="MH6720" s="7" t="s">
        <v>14</v>
      </c>
      <c r="MI6720" s="7" t="n">
        <f t="normal" ca="1">32-LENB(INDIRECT(ADDRESS(6720,346)))</f>
        <v>0</v>
      </c>
      <c r="MJ6720" s="7" t="n">
        <v>5</v>
      </c>
      <c r="MK6720" s="7" t="n">
        <v>65533</v>
      </c>
      <c r="ML6720" s="7" t="n">
        <v>5958</v>
      </c>
      <c r="MM6720" s="7" t="s">
        <v>14</v>
      </c>
      <c r="MN6720" s="7" t="n">
        <f t="normal" ca="1">32-LENB(INDIRECT(ADDRESS(6720,351)))</f>
        <v>0</v>
      </c>
      <c r="MO6720" s="7" t="n">
        <v>5</v>
      </c>
      <c r="MP6720" s="7" t="n">
        <v>65533</v>
      </c>
      <c r="MQ6720" s="7" t="n">
        <v>6959</v>
      </c>
      <c r="MR6720" s="7" t="s">
        <v>14</v>
      </c>
      <c r="MS6720" s="7" t="n">
        <f t="normal" ca="1">32-LENB(INDIRECT(ADDRESS(6720,356)))</f>
        <v>0</v>
      </c>
      <c r="MT6720" s="7" t="n">
        <v>5</v>
      </c>
      <c r="MU6720" s="7" t="n">
        <v>65533</v>
      </c>
      <c r="MV6720" s="7" t="n">
        <v>7959</v>
      </c>
      <c r="MW6720" s="7" t="s">
        <v>14</v>
      </c>
      <c r="MX6720" s="7" t="n">
        <f t="normal" ca="1">32-LENB(INDIRECT(ADDRESS(6720,361)))</f>
        <v>0</v>
      </c>
      <c r="MY6720" s="7" t="n">
        <v>5</v>
      </c>
      <c r="MZ6720" s="7" t="n">
        <v>65533</v>
      </c>
      <c r="NA6720" s="7" t="n">
        <v>8951</v>
      </c>
      <c r="NB6720" s="7" t="s">
        <v>14</v>
      </c>
      <c r="NC6720" s="7" t="n">
        <f t="normal" ca="1">32-LENB(INDIRECT(ADDRESS(6720,366)))</f>
        <v>0</v>
      </c>
      <c r="ND6720" s="7" t="n">
        <v>5</v>
      </c>
      <c r="NE6720" s="7" t="n">
        <v>65533</v>
      </c>
      <c r="NF6720" s="7" t="n">
        <v>9959</v>
      </c>
      <c r="NG6720" s="7" t="s">
        <v>14</v>
      </c>
      <c r="NH6720" s="7" t="n">
        <f t="normal" ca="1">32-LENB(INDIRECT(ADDRESS(6720,371)))</f>
        <v>0</v>
      </c>
      <c r="NI6720" s="7" t="n">
        <v>4</v>
      </c>
      <c r="NJ6720" s="7" t="n">
        <v>65533</v>
      </c>
      <c r="NK6720" s="7" t="n">
        <v>2119</v>
      </c>
      <c r="NL6720" s="7" t="s">
        <v>14</v>
      </c>
      <c r="NM6720" s="7" t="n">
        <f t="normal" ca="1">32-LENB(INDIRECT(ADDRESS(6720,376)))</f>
        <v>0</v>
      </c>
      <c r="NN6720" s="7" t="n">
        <v>4</v>
      </c>
      <c r="NO6720" s="7" t="n">
        <v>65533</v>
      </c>
      <c r="NP6720" s="7" t="n">
        <v>2022</v>
      </c>
      <c r="NQ6720" s="7" t="s">
        <v>14</v>
      </c>
      <c r="NR6720" s="7" t="n">
        <f t="normal" ca="1">32-LENB(INDIRECT(ADDRESS(6720,381)))</f>
        <v>0</v>
      </c>
      <c r="NS6720" s="7" t="n">
        <v>4</v>
      </c>
      <c r="NT6720" s="7" t="n">
        <v>65533</v>
      </c>
      <c r="NU6720" s="7" t="n">
        <v>2119</v>
      </c>
      <c r="NV6720" s="7" t="s">
        <v>14</v>
      </c>
      <c r="NW6720" s="7" t="n">
        <f t="normal" ca="1">32-LENB(INDIRECT(ADDRESS(6720,386)))</f>
        <v>0</v>
      </c>
      <c r="NX6720" s="7" t="n">
        <v>4</v>
      </c>
      <c r="NY6720" s="7" t="n">
        <v>65533</v>
      </c>
      <c r="NZ6720" s="7" t="n">
        <v>5302</v>
      </c>
      <c r="OA6720" s="7" t="s">
        <v>14</v>
      </c>
      <c r="OB6720" s="7" t="n">
        <f t="normal" ca="1">32-LENB(INDIRECT(ADDRESS(6720,391)))</f>
        <v>0</v>
      </c>
      <c r="OC6720" s="7" t="n">
        <v>4</v>
      </c>
      <c r="OD6720" s="7" t="n">
        <v>65533</v>
      </c>
      <c r="OE6720" s="7" t="n">
        <v>5302</v>
      </c>
      <c r="OF6720" s="7" t="s">
        <v>14</v>
      </c>
      <c r="OG6720" s="7" t="n">
        <f t="normal" ca="1">32-LENB(INDIRECT(ADDRESS(6720,396)))</f>
        <v>0</v>
      </c>
      <c r="OH6720" s="7" t="n">
        <v>4</v>
      </c>
      <c r="OI6720" s="7" t="n">
        <v>65533</v>
      </c>
      <c r="OJ6720" s="7" t="n">
        <v>5302</v>
      </c>
      <c r="OK6720" s="7" t="s">
        <v>14</v>
      </c>
      <c r="OL6720" s="7" t="n">
        <f t="normal" ca="1">32-LENB(INDIRECT(ADDRESS(6720,401)))</f>
        <v>0</v>
      </c>
      <c r="OM6720" s="7" t="n">
        <v>4</v>
      </c>
      <c r="ON6720" s="7" t="n">
        <v>65533</v>
      </c>
      <c r="OO6720" s="7" t="n">
        <v>5302</v>
      </c>
      <c r="OP6720" s="7" t="s">
        <v>14</v>
      </c>
      <c r="OQ6720" s="7" t="n">
        <f t="normal" ca="1">32-LENB(INDIRECT(ADDRESS(6720,406)))</f>
        <v>0</v>
      </c>
      <c r="OR6720" s="7" t="n">
        <v>7</v>
      </c>
      <c r="OS6720" s="7" t="n">
        <v>65533</v>
      </c>
      <c r="OT6720" s="7" t="n">
        <v>11381</v>
      </c>
      <c r="OU6720" s="7" t="s">
        <v>14</v>
      </c>
      <c r="OV6720" s="7" t="n">
        <f t="normal" ca="1">32-LENB(INDIRECT(ADDRESS(6720,411)))</f>
        <v>0</v>
      </c>
      <c r="OW6720" s="7" t="n">
        <v>7</v>
      </c>
      <c r="OX6720" s="7" t="n">
        <v>65533</v>
      </c>
      <c r="OY6720" s="7" t="n">
        <v>11382</v>
      </c>
      <c r="OZ6720" s="7" t="s">
        <v>14</v>
      </c>
      <c r="PA6720" s="7" t="n">
        <f t="normal" ca="1">32-LENB(INDIRECT(ADDRESS(6720,416)))</f>
        <v>0</v>
      </c>
      <c r="PB6720" s="7" t="n">
        <v>7</v>
      </c>
      <c r="PC6720" s="7" t="n">
        <v>65533</v>
      </c>
      <c r="PD6720" s="7" t="n">
        <v>12371</v>
      </c>
      <c r="PE6720" s="7" t="s">
        <v>14</v>
      </c>
      <c r="PF6720" s="7" t="n">
        <f t="normal" ca="1">32-LENB(INDIRECT(ADDRESS(6720,421)))</f>
        <v>0</v>
      </c>
      <c r="PG6720" s="7" t="n">
        <v>4</v>
      </c>
      <c r="PH6720" s="7" t="n">
        <v>65533</v>
      </c>
      <c r="PI6720" s="7" t="n">
        <v>4527</v>
      </c>
      <c r="PJ6720" s="7" t="s">
        <v>14</v>
      </c>
      <c r="PK6720" s="7" t="n">
        <f t="normal" ca="1">32-LENB(INDIRECT(ADDRESS(6720,426)))</f>
        <v>0</v>
      </c>
      <c r="PL6720" s="7" t="n">
        <v>7</v>
      </c>
      <c r="PM6720" s="7" t="n">
        <v>65533</v>
      </c>
      <c r="PN6720" s="7" t="n">
        <v>53011</v>
      </c>
      <c r="PO6720" s="7" t="s">
        <v>14</v>
      </c>
      <c r="PP6720" s="7" t="n">
        <f t="normal" ca="1">32-LENB(INDIRECT(ADDRESS(6720,431)))</f>
        <v>0</v>
      </c>
      <c r="PQ6720" s="7" t="n">
        <v>4</v>
      </c>
      <c r="PR6720" s="7" t="n">
        <v>65533</v>
      </c>
      <c r="PS6720" s="7" t="n">
        <v>4416</v>
      </c>
      <c r="PT6720" s="7" t="s">
        <v>14</v>
      </c>
      <c r="PU6720" s="7" t="n">
        <f t="normal" ca="1">32-LENB(INDIRECT(ADDRESS(6720,436)))</f>
        <v>0</v>
      </c>
      <c r="PV6720" s="7" t="n">
        <v>4</v>
      </c>
      <c r="PW6720" s="7" t="n">
        <v>65533</v>
      </c>
      <c r="PX6720" s="7" t="n">
        <v>4559</v>
      </c>
      <c r="PY6720" s="7" t="s">
        <v>14</v>
      </c>
      <c r="PZ6720" s="7" t="n">
        <f t="normal" ca="1">32-LENB(INDIRECT(ADDRESS(6720,441)))</f>
        <v>0</v>
      </c>
      <c r="QA6720" s="7" t="n">
        <v>4</v>
      </c>
      <c r="QB6720" s="7" t="n">
        <v>65533</v>
      </c>
      <c r="QC6720" s="7" t="n">
        <v>4560</v>
      </c>
      <c r="QD6720" s="7" t="s">
        <v>14</v>
      </c>
      <c r="QE6720" s="7" t="n">
        <f t="normal" ca="1">32-LENB(INDIRECT(ADDRESS(6720,446)))</f>
        <v>0</v>
      </c>
      <c r="QF6720" s="7" t="n">
        <v>4</v>
      </c>
      <c r="QG6720" s="7" t="n">
        <v>65533</v>
      </c>
      <c r="QH6720" s="7" t="n">
        <v>4427</v>
      </c>
      <c r="QI6720" s="7" t="s">
        <v>14</v>
      </c>
      <c r="QJ6720" s="7" t="n">
        <f t="normal" ca="1">32-LENB(INDIRECT(ADDRESS(6720,451)))</f>
        <v>0</v>
      </c>
      <c r="QK6720" s="7" t="n">
        <v>7</v>
      </c>
      <c r="QL6720" s="7" t="n">
        <v>65533</v>
      </c>
      <c r="QM6720" s="7" t="n">
        <v>1435</v>
      </c>
      <c r="QN6720" s="7" t="s">
        <v>14</v>
      </c>
      <c r="QO6720" s="7" t="n">
        <f t="normal" ca="1">32-LENB(INDIRECT(ADDRESS(6720,456)))</f>
        <v>0</v>
      </c>
      <c r="QP6720" s="7" t="n">
        <v>7</v>
      </c>
      <c r="QQ6720" s="7" t="n">
        <v>65533</v>
      </c>
      <c r="QR6720" s="7" t="n">
        <v>2412</v>
      </c>
      <c r="QS6720" s="7" t="s">
        <v>14</v>
      </c>
      <c r="QT6720" s="7" t="n">
        <f t="normal" ca="1">32-LENB(INDIRECT(ADDRESS(6720,461)))</f>
        <v>0</v>
      </c>
      <c r="QU6720" s="7" t="n">
        <v>7</v>
      </c>
      <c r="QV6720" s="7" t="n">
        <v>65533</v>
      </c>
      <c r="QW6720" s="7" t="n">
        <v>9385</v>
      </c>
      <c r="QX6720" s="7" t="s">
        <v>14</v>
      </c>
      <c r="QY6720" s="7" t="n">
        <f t="normal" ca="1">32-LENB(INDIRECT(ADDRESS(6720,466)))</f>
        <v>0</v>
      </c>
      <c r="QZ6720" s="7" t="n">
        <v>4</v>
      </c>
      <c r="RA6720" s="7" t="n">
        <v>65533</v>
      </c>
      <c r="RB6720" s="7" t="n">
        <v>4402</v>
      </c>
      <c r="RC6720" s="7" t="s">
        <v>14</v>
      </c>
      <c r="RD6720" s="7" t="n">
        <f t="normal" ca="1">32-LENB(INDIRECT(ADDRESS(6720,471)))</f>
        <v>0</v>
      </c>
      <c r="RE6720" s="7" t="n">
        <v>4</v>
      </c>
      <c r="RF6720" s="7" t="n">
        <v>65533</v>
      </c>
      <c r="RG6720" s="7" t="n">
        <v>4433</v>
      </c>
      <c r="RH6720" s="7" t="s">
        <v>14</v>
      </c>
      <c r="RI6720" s="7" t="n">
        <f t="normal" ca="1">32-LENB(INDIRECT(ADDRESS(6720,476)))</f>
        <v>0</v>
      </c>
      <c r="RJ6720" s="7" t="n">
        <v>4</v>
      </c>
      <c r="RK6720" s="7" t="n">
        <v>65533</v>
      </c>
      <c r="RL6720" s="7" t="n">
        <v>5045</v>
      </c>
      <c r="RM6720" s="7" t="s">
        <v>14</v>
      </c>
      <c r="RN6720" s="7" t="n">
        <f t="normal" ca="1">32-LENB(INDIRECT(ADDRESS(6720,481)))</f>
        <v>0</v>
      </c>
      <c r="RO6720" s="7" t="n">
        <v>7</v>
      </c>
      <c r="RP6720" s="7" t="n">
        <v>65533</v>
      </c>
      <c r="RQ6720" s="7" t="n">
        <v>7433</v>
      </c>
      <c r="RR6720" s="7" t="s">
        <v>14</v>
      </c>
      <c r="RS6720" s="7" t="n">
        <f t="normal" ca="1">32-LENB(INDIRECT(ADDRESS(6720,486)))</f>
        <v>0</v>
      </c>
      <c r="RT6720" s="7" t="n">
        <v>7</v>
      </c>
      <c r="RU6720" s="7" t="n">
        <v>65533</v>
      </c>
      <c r="RV6720" s="7" t="n">
        <v>8461</v>
      </c>
      <c r="RW6720" s="7" t="s">
        <v>14</v>
      </c>
      <c r="RX6720" s="7" t="n">
        <f t="normal" ca="1">32-LENB(INDIRECT(ADDRESS(6720,491)))</f>
        <v>0</v>
      </c>
      <c r="RY6720" s="7" t="n">
        <v>7</v>
      </c>
      <c r="RZ6720" s="7" t="n">
        <v>65533</v>
      </c>
      <c r="SA6720" s="7" t="n">
        <v>3437</v>
      </c>
      <c r="SB6720" s="7" t="s">
        <v>14</v>
      </c>
      <c r="SC6720" s="7" t="n">
        <f t="normal" ca="1">32-LENB(INDIRECT(ADDRESS(6720,496)))</f>
        <v>0</v>
      </c>
      <c r="SD6720" s="7" t="n">
        <v>7</v>
      </c>
      <c r="SE6720" s="7" t="n">
        <v>65533</v>
      </c>
      <c r="SF6720" s="7" t="n">
        <v>18505</v>
      </c>
      <c r="SG6720" s="7" t="s">
        <v>14</v>
      </c>
      <c r="SH6720" s="7" t="n">
        <f t="normal" ca="1">32-LENB(INDIRECT(ADDRESS(6720,501)))</f>
        <v>0</v>
      </c>
      <c r="SI6720" s="7" t="n">
        <v>4</v>
      </c>
      <c r="SJ6720" s="7" t="n">
        <v>65533</v>
      </c>
      <c r="SK6720" s="7" t="n">
        <v>4427</v>
      </c>
      <c r="SL6720" s="7" t="s">
        <v>14</v>
      </c>
      <c r="SM6720" s="7" t="n">
        <f t="normal" ca="1">32-LENB(INDIRECT(ADDRESS(6720,506)))</f>
        <v>0</v>
      </c>
      <c r="SN6720" s="7" t="n">
        <v>4</v>
      </c>
      <c r="SO6720" s="7" t="n">
        <v>65533</v>
      </c>
      <c r="SP6720" s="7" t="n">
        <v>4416</v>
      </c>
      <c r="SQ6720" s="7" t="s">
        <v>14</v>
      </c>
      <c r="SR6720" s="7" t="n">
        <f t="normal" ca="1">32-LENB(INDIRECT(ADDRESS(6720,511)))</f>
        <v>0</v>
      </c>
      <c r="SS6720" s="7" t="n">
        <v>4</v>
      </c>
      <c r="ST6720" s="7" t="n">
        <v>65533</v>
      </c>
      <c r="SU6720" s="7" t="n">
        <v>4211</v>
      </c>
      <c r="SV6720" s="7" t="s">
        <v>14</v>
      </c>
      <c r="SW6720" s="7" t="n">
        <f t="normal" ca="1">32-LENB(INDIRECT(ADDRESS(6720,516)))</f>
        <v>0</v>
      </c>
      <c r="SX6720" s="7" t="n">
        <v>4</v>
      </c>
      <c r="SY6720" s="7" t="n">
        <v>65533</v>
      </c>
      <c r="SZ6720" s="7" t="n">
        <v>4313</v>
      </c>
      <c r="TA6720" s="7" t="s">
        <v>14</v>
      </c>
      <c r="TB6720" s="7" t="n">
        <f t="normal" ca="1">32-LENB(INDIRECT(ADDRESS(6720,521)))</f>
        <v>0</v>
      </c>
      <c r="TC6720" s="7" t="n">
        <v>7</v>
      </c>
      <c r="TD6720" s="7" t="n">
        <v>65533</v>
      </c>
      <c r="TE6720" s="7" t="n">
        <v>6440</v>
      </c>
      <c r="TF6720" s="7" t="s">
        <v>14</v>
      </c>
      <c r="TG6720" s="7" t="n">
        <f t="normal" ca="1">32-LENB(INDIRECT(ADDRESS(6720,526)))</f>
        <v>0</v>
      </c>
      <c r="TH6720" s="7" t="n">
        <v>7</v>
      </c>
      <c r="TI6720" s="7" t="n">
        <v>65533</v>
      </c>
      <c r="TJ6720" s="7" t="n">
        <v>4428</v>
      </c>
      <c r="TK6720" s="7" t="s">
        <v>14</v>
      </c>
      <c r="TL6720" s="7" t="n">
        <f t="normal" ca="1">32-LENB(INDIRECT(ADDRESS(6720,531)))</f>
        <v>0</v>
      </c>
      <c r="TM6720" s="7" t="n">
        <v>7</v>
      </c>
      <c r="TN6720" s="7" t="n">
        <v>65533</v>
      </c>
      <c r="TO6720" s="7" t="n">
        <v>5388</v>
      </c>
      <c r="TP6720" s="7" t="s">
        <v>14</v>
      </c>
      <c r="TQ6720" s="7" t="n">
        <f t="normal" ca="1">32-LENB(INDIRECT(ADDRESS(6720,536)))</f>
        <v>0</v>
      </c>
      <c r="TR6720" s="7" t="n">
        <v>4</v>
      </c>
      <c r="TS6720" s="7" t="n">
        <v>65533</v>
      </c>
      <c r="TT6720" s="7" t="n">
        <v>2070</v>
      </c>
      <c r="TU6720" s="7" t="s">
        <v>14</v>
      </c>
      <c r="TV6720" s="7" t="n">
        <f t="normal" ca="1">32-LENB(INDIRECT(ADDRESS(6720,541)))</f>
        <v>0</v>
      </c>
      <c r="TW6720" s="7" t="n">
        <v>7</v>
      </c>
      <c r="TX6720" s="7" t="n">
        <v>65533</v>
      </c>
      <c r="TY6720" s="7" t="n">
        <v>10404</v>
      </c>
      <c r="TZ6720" s="7" t="s">
        <v>14</v>
      </c>
      <c r="UA6720" s="7" t="n">
        <f t="normal" ca="1">32-LENB(INDIRECT(ADDRESS(6720,546)))</f>
        <v>0</v>
      </c>
      <c r="UB6720" s="7" t="n">
        <v>7</v>
      </c>
      <c r="UC6720" s="7" t="n">
        <v>65533</v>
      </c>
      <c r="UD6720" s="7" t="n">
        <v>53012</v>
      </c>
      <c r="UE6720" s="7" t="s">
        <v>14</v>
      </c>
      <c r="UF6720" s="7" t="n">
        <f t="normal" ca="1">32-LENB(INDIRECT(ADDRESS(6720,551)))</f>
        <v>0</v>
      </c>
      <c r="UG6720" s="7" t="n">
        <v>4</v>
      </c>
      <c r="UH6720" s="7" t="n">
        <v>65533</v>
      </c>
      <c r="UI6720" s="7" t="n">
        <v>8203</v>
      </c>
      <c r="UJ6720" s="7" t="s">
        <v>14</v>
      </c>
      <c r="UK6720" s="7" t="n">
        <f t="normal" ca="1">32-LENB(INDIRECT(ADDRESS(6720,556)))</f>
        <v>0</v>
      </c>
      <c r="UL6720" s="7" t="n">
        <v>4</v>
      </c>
      <c r="UM6720" s="7" t="n">
        <v>65533</v>
      </c>
      <c r="UN6720" s="7" t="n">
        <v>8121</v>
      </c>
      <c r="UO6720" s="7" t="s">
        <v>14</v>
      </c>
      <c r="UP6720" s="7" t="n">
        <f t="normal" ca="1">32-LENB(INDIRECT(ADDRESS(6720,561)))</f>
        <v>0</v>
      </c>
      <c r="UQ6720" s="7" t="n">
        <v>7</v>
      </c>
      <c r="UR6720" s="7" t="n">
        <v>65533</v>
      </c>
      <c r="US6720" s="7" t="n">
        <v>53013</v>
      </c>
      <c r="UT6720" s="7" t="s">
        <v>14</v>
      </c>
      <c r="UU6720" s="7" t="n">
        <f t="normal" ca="1">32-LENB(INDIRECT(ADDRESS(6720,566)))</f>
        <v>0</v>
      </c>
      <c r="UV6720" s="7" t="n">
        <v>7</v>
      </c>
      <c r="UW6720" s="7" t="n">
        <v>65533</v>
      </c>
      <c r="UX6720" s="7" t="n">
        <v>53014</v>
      </c>
      <c r="UY6720" s="7" t="s">
        <v>14</v>
      </c>
      <c r="UZ6720" s="7" t="n">
        <f t="normal" ca="1">32-LENB(INDIRECT(ADDRESS(6720,571)))</f>
        <v>0</v>
      </c>
      <c r="VA6720" s="7" t="n">
        <v>7</v>
      </c>
      <c r="VB6720" s="7" t="n">
        <v>65533</v>
      </c>
      <c r="VC6720" s="7" t="n">
        <v>23356</v>
      </c>
      <c r="VD6720" s="7" t="s">
        <v>14</v>
      </c>
      <c r="VE6720" s="7" t="n">
        <f t="normal" ca="1">32-LENB(INDIRECT(ADDRESS(6720,576)))</f>
        <v>0</v>
      </c>
      <c r="VF6720" s="7" t="n">
        <v>7</v>
      </c>
      <c r="VG6720" s="7" t="n">
        <v>65533</v>
      </c>
      <c r="VH6720" s="7" t="n">
        <v>23357</v>
      </c>
      <c r="VI6720" s="7" t="s">
        <v>14</v>
      </c>
      <c r="VJ6720" s="7" t="n">
        <f t="normal" ca="1">32-LENB(INDIRECT(ADDRESS(6720,581)))</f>
        <v>0</v>
      </c>
      <c r="VK6720" s="7" t="n">
        <v>7</v>
      </c>
      <c r="VL6720" s="7" t="n">
        <v>65533</v>
      </c>
      <c r="VM6720" s="7" t="n">
        <v>53015</v>
      </c>
      <c r="VN6720" s="7" t="s">
        <v>14</v>
      </c>
      <c r="VO6720" s="7" t="n">
        <f t="normal" ca="1">32-LENB(INDIRECT(ADDRESS(6720,586)))</f>
        <v>0</v>
      </c>
      <c r="VP6720" s="7" t="n">
        <v>4</v>
      </c>
      <c r="VQ6720" s="7" t="n">
        <v>65533</v>
      </c>
      <c r="VR6720" s="7" t="n">
        <v>2236</v>
      </c>
      <c r="VS6720" s="7" t="s">
        <v>14</v>
      </c>
      <c r="VT6720" s="7" t="n">
        <f t="normal" ca="1">32-LENB(INDIRECT(ADDRESS(6720,591)))</f>
        <v>0</v>
      </c>
      <c r="VU6720" s="7" t="n">
        <v>4</v>
      </c>
      <c r="VV6720" s="7" t="n">
        <v>65533</v>
      </c>
      <c r="VW6720" s="7" t="n">
        <v>4148</v>
      </c>
      <c r="VX6720" s="7" t="s">
        <v>14</v>
      </c>
      <c r="VY6720" s="7" t="n">
        <f t="normal" ca="1">32-LENB(INDIRECT(ADDRESS(6720,596)))</f>
        <v>0</v>
      </c>
      <c r="VZ6720" s="7" t="n">
        <v>7</v>
      </c>
      <c r="WA6720" s="7" t="n">
        <v>65533</v>
      </c>
      <c r="WB6720" s="7" t="n">
        <v>53016</v>
      </c>
      <c r="WC6720" s="7" t="s">
        <v>14</v>
      </c>
      <c r="WD6720" s="7" t="n">
        <f t="normal" ca="1">32-LENB(INDIRECT(ADDRESS(6720,601)))</f>
        <v>0</v>
      </c>
      <c r="WE6720" s="7" t="n">
        <v>4</v>
      </c>
      <c r="WF6720" s="7" t="n">
        <v>65533</v>
      </c>
      <c r="WG6720" s="7" t="n">
        <v>4427</v>
      </c>
      <c r="WH6720" s="7" t="s">
        <v>14</v>
      </c>
      <c r="WI6720" s="7" t="n">
        <f t="normal" ca="1">32-LENB(INDIRECT(ADDRESS(6720,606)))</f>
        <v>0</v>
      </c>
      <c r="WJ6720" s="7" t="n">
        <v>4</v>
      </c>
      <c r="WK6720" s="7" t="n">
        <v>65533</v>
      </c>
      <c r="WL6720" s="7" t="n">
        <v>5103</v>
      </c>
      <c r="WM6720" s="7" t="s">
        <v>14</v>
      </c>
      <c r="WN6720" s="7" t="n">
        <f t="normal" ca="1">32-LENB(INDIRECT(ADDRESS(6720,611)))</f>
        <v>0</v>
      </c>
      <c r="WO6720" s="7" t="n">
        <v>4</v>
      </c>
      <c r="WP6720" s="7" t="n">
        <v>65533</v>
      </c>
      <c r="WQ6720" s="7" t="n">
        <v>8120</v>
      </c>
      <c r="WR6720" s="7" t="s">
        <v>14</v>
      </c>
      <c r="WS6720" s="7" t="n">
        <f t="normal" ca="1">32-LENB(INDIRECT(ADDRESS(6720,616)))</f>
        <v>0</v>
      </c>
      <c r="WT6720" s="7" t="n">
        <v>4</v>
      </c>
      <c r="WU6720" s="7" t="n">
        <v>65533</v>
      </c>
      <c r="WV6720" s="7" t="n">
        <v>4515</v>
      </c>
      <c r="WW6720" s="7" t="s">
        <v>14</v>
      </c>
      <c r="WX6720" s="7" t="n">
        <f t="normal" ca="1">32-LENB(INDIRECT(ADDRESS(6720,621)))</f>
        <v>0</v>
      </c>
      <c r="WY6720" s="7" t="n">
        <v>7</v>
      </c>
      <c r="WZ6720" s="7" t="n">
        <v>65533</v>
      </c>
      <c r="XA6720" s="7" t="n">
        <v>4429</v>
      </c>
      <c r="XB6720" s="7" t="s">
        <v>14</v>
      </c>
      <c r="XC6720" s="7" t="n">
        <f t="normal" ca="1">32-LENB(INDIRECT(ADDRESS(6720,626)))</f>
        <v>0</v>
      </c>
      <c r="XD6720" s="7" t="n">
        <v>7</v>
      </c>
      <c r="XE6720" s="7" t="n">
        <v>65533</v>
      </c>
      <c r="XF6720" s="7" t="n">
        <v>6441</v>
      </c>
      <c r="XG6720" s="7" t="s">
        <v>14</v>
      </c>
      <c r="XH6720" s="7" t="n">
        <f t="normal" ca="1">32-LENB(INDIRECT(ADDRESS(6720,631)))</f>
        <v>0</v>
      </c>
      <c r="XI6720" s="7" t="n">
        <v>4</v>
      </c>
      <c r="XJ6720" s="7" t="n">
        <v>65533</v>
      </c>
      <c r="XK6720" s="7" t="n">
        <v>4427</v>
      </c>
      <c r="XL6720" s="7" t="s">
        <v>14</v>
      </c>
      <c r="XM6720" s="7" t="n">
        <f t="normal" ca="1">32-LENB(INDIRECT(ADDRESS(6720,636)))</f>
        <v>0</v>
      </c>
      <c r="XN6720" s="7" t="n">
        <v>7</v>
      </c>
      <c r="XO6720" s="7" t="n">
        <v>65533</v>
      </c>
      <c r="XP6720" s="7" t="n">
        <v>53017</v>
      </c>
      <c r="XQ6720" s="7" t="s">
        <v>14</v>
      </c>
      <c r="XR6720" s="7" t="n">
        <f t="normal" ca="1">32-LENB(INDIRECT(ADDRESS(6720,641)))</f>
        <v>0</v>
      </c>
      <c r="XS6720" s="7" t="n">
        <v>4</v>
      </c>
      <c r="XT6720" s="7" t="n">
        <v>65533</v>
      </c>
      <c r="XU6720" s="7" t="n">
        <v>4416</v>
      </c>
      <c r="XV6720" s="7" t="s">
        <v>14</v>
      </c>
      <c r="XW6720" s="7" t="n">
        <f t="normal" ca="1">32-LENB(INDIRECT(ADDRESS(6720,646)))</f>
        <v>0</v>
      </c>
      <c r="XX6720" s="7" t="n">
        <v>4</v>
      </c>
      <c r="XY6720" s="7" t="n">
        <v>65533</v>
      </c>
      <c r="XZ6720" s="7" t="n">
        <v>4420</v>
      </c>
      <c r="YA6720" s="7" t="s">
        <v>14</v>
      </c>
      <c r="YB6720" s="7" t="n">
        <f t="normal" ca="1">32-LENB(INDIRECT(ADDRESS(6720,651)))</f>
        <v>0</v>
      </c>
      <c r="YC6720" s="7" t="n">
        <v>4</v>
      </c>
      <c r="YD6720" s="7" t="n">
        <v>65533</v>
      </c>
      <c r="YE6720" s="7" t="n">
        <v>5119</v>
      </c>
      <c r="YF6720" s="7" t="s">
        <v>14</v>
      </c>
      <c r="YG6720" s="7" t="n">
        <f t="normal" ca="1">32-LENB(INDIRECT(ADDRESS(6720,656)))</f>
        <v>0</v>
      </c>
      <c r="YH6720" s="7" t="n">
        <v>4</v>
      </c>
      <c r="YI6720" s="7" t="n">
        <v>65533</v>
      </c>
      <c r="YJ6720" s="7" t="n">
        <v>5104</v>
      </c>
      <c r="YK6720" s="7" t="s">
        <v>14</v>
      </c>
      <c r="YL6720" s="7" t="n">
        <f t="normal" ca="1">32-LENB(INDIRECT(ADDRESS(6720,661)))</f>
        <v>0</v>
      </c>
      <c r="YM6720" s="7" t="n">
        <v>4</v>
      </c>
      <c r="YN6720" s="7" t="n">
        <v>65533</v>
      </c>
      <c r="YO6720" s="7" t="n">
        <v>4427</v>
      </c>
      <c r="YP6720" s="7" t="s">
        <v>14</v>
      </c>
      <c r="YQ6720" s="7" t="n">
        <f t="normal" ca="1">32-LENB(INDIRECT(ADDRESS(6720,666)))</f>
        <v>0</v>
      </c>
      <c r="YR6720" s="7" t="n">
        <v>7</v>
      </c>
      <c r="YS6720" s="7" t="n">
        <v>65533</v>
      </c>
      <c r="YT6720" s="7" t="n">
        <v>10405</v>
      </c>
      <c r="YU6720" s="7" t="s">
        <v>14</v>
      </c>
      <c r="YV6720" s="7" t="n">
        <f t="normal" ca="1">32-LENB(INDIRECT(ADDRESS(6720,671)))</f>
        <v>0</v>
      </c>
      <c r="YW6720" s="7" t="n">
        <v>7</v>
      </c>
      <c r="YX6720" s="7" t="n">
        <v>65533</v>
      </c>
      <c r="YY6720" s="7" t="n">
        <v>2413</v>
      </c>
      <c r="YZ6720" s="7" t="s">
        <v>14</v>
      </c>
      <c r="ZA6720" s="7" t="n">
        <f t="normal" ca="1">32-LENB(INDIRECT(ADDRESS(6720,676)))</f>
        <v>0</v>
      </c>
      <c r="ZB6720" s="7" t="n">
        <v>5</v>
      </c>
      <c r="ZC6720" s="7" t="n">
        <v>65533</v>
      </c>
      <c r="ZD6720" s="7" t="n">
        <v>1952</v>
      </c>
      <c r="ZE6720" s="7" t="s">
        <v>14</v>
      </c>
      <c r="ZF6720" s="7" t="n">
        <f t="normal" ca="1">32-LENB(INDIRECT(ADDRESS(6720,681)))</f>
        <v>0</v>
      </c>
      <c r="ZG6720" s="7" t="n">
        <v>5</v>
      </c>
      <c r="ZH6720" s="7" t="n">
        <v>65533</v>
      </c>
      <c r="ZI6720" s="7" t="n">
        <v>3958</v>
      </c>
      <c r="ZJ6720" s="7" t="s">
        <v>14</v>
      </c>
      <c r="ZK6720" s="7" t="n">
        <f t="normal" ca="1">32-LENB(INDIRECT(ADDRESS(6720,686)))</f>
        <v>0</v>
      </c>
      <c r="ZL6720" s="7" t="n">
        <v>5</v>
      </c>
      <c r="ZM6720" s="7" t="n">
        <v>65533</v>
      </c>
      <c r="ZN6720" s="7" t="n">
        <v>4950</v>
      </c>
      <c r="ZO6720" s="7" t="s">
        <v>14</v>
      </c>
      <c r="ZP6720" s="7" t="n">
        <f t="normal" ca="1">32-LENB(INDIRECT(ADDRESS(6720,691)))</f>
        <v>0</v>
      </c>
      <c r="ZQ6720" s="7" t="n">
        <v>5</v>
      </c>
      <c r="ZR6720" s="7" t="n">
        <v>65533</v>
      </c>
      <c r="ZS6720" s="7" t="n">
        <v>5958</v>
      </c>
      <c r="ZT6720" s="7" t="s">
        <v>14</v>
      </c>
      <c r="ZU6720" s="7" t="n">
        <f t="normal" ca="1">32-LENB(INDIRECT(ADDRESS(6720,696)))</f>
        <v>0</v>
      </c>
      <c r="ZV6720" s="7" t="n">
        <v>5</v>
      </c>
      <c r="ZW6720" s="7" t="n">
        <v>65533</v>
      </c>
      <c r="ZX6720" s="7" t="n">
        <v>6958</v>
      </c>
      <c r="ZY6720" s="7" t="s">
        <v>14</v>
      </c>
      <c r="ZZ6720" s="7" t="n">
        <f t="normal" ca="1">32-LENB(INDIRECT(ADDRESS(6720,701)))</f>
        <v>0</v>
      </c>
      <c r="AAA6720" s="7" t="n">
        <v>5</v>
      </c>
      <c r="AAB6720" s="7" t="n">
        <v>65533</v>
      </c>
      <c r="AAC6720" s="7" t="n">
        <v>7959</v>
      </c>
      <c r="AAD6720" s="7" t="s">
        <v>14</v>
      </c>
      <c r="AAE6720" s="7" t="n">
        <f t="normal" ca="1">32-LENB(INDIRECT(ADDRESS(6720,706)))</f>
        <v>0</v>
      </c>
      <c r="AAF6720" s="7" t="n">
        <v>5</v>
      </c>
      <c r="AAG6720" s="7" t="n">
        <v>65533</v>
      </c>
      <c r="AAH6720" s="7" t="n">
        <v>8963</v>
      </c>
      <c r="AAI6720" s="7" t="s">
        <v>14</v>
      </c>
      <c r="AAJ6720" s="7" t="n">
        <f t="normal" ca="1">32-LENB(INDIRECT(ADDRESS(6720,711)))</f>
        <v>0</v>
      </c>
      <c r="AAK6720" s="7" t="n">
        <v>5</v>
      </c>
      <c r="AAL6720" s="7" t="n">
        <v>65533</v>
      </c>
      <c r="AAM6720" s="7" t="n">
        <v>9951</v>
      </c>
      <c r="AAN6720" s="7" t="s">
        <v>14</v>
      </c>
      <c r="AAO6720" s="7" t="n">
        <f t="normal" ca="1">32-LENB(INDIRECT(ADDRESS(6720,716)))</f>
        <v>0</v>
      </c>
      <c r="AAP6720" s="7" t="n">
        <v>7</v>
      </c>
      <c r="AAQ6720" s="7" t="n">
        <v>65533</v>
      </c>
      <c r="AAR6720" s="7" t="n">
        <v>59999</v>
      </c>
      <c r="AAS6720" s="7" t="s">
        <v>14</v>
      </c>
      <c r="AAT6720" s="7" t="n">
        <f t="normal" ca="1">32-LENB(INDIRECT(ADDRESS(6720,721)))</f>
        <v>0</v>
      </c>
      <c r="AAU6720" s="7" t="n">
        <v>4</v>
      </c>
      <c r="AAV6720" s="7" t="n">
        <v>65533</v>
      </c>
      <c r="AAW6720" s="7" t="n">
        <v>2244</v>
      </c>
      <c r="AAX6720" s="7" t="s">
        <v>14</v>
      </c>
      <c r="AAY6720" s="7" t="n">
        <f t="normal" ca="1">32-LENB(INDIRECT(ADDRESS(6720,726)))</f>
        <v>0</v>
      </c>
      <c r="AAZ6720" s="7" t="n">
        <v>0</v>
      </c>
      <c r="ABA6720" s="7" t="n">
        <v>65533</v>
      </c>
      <c r="ABB6720" s="7" t="n">
        <v>0</v>
      </c>
      <c r="ABC6720" s="7" t="s">
        <v>14</v>
      </c>
      <c r="ABD6720" s="7" t="n">
        <f t="normal" ca="1">32-LENB(INDIRECT(ADDRESS(6720,731)))</f>
        <v>0</v>
      </c>
    </row>
    <row r="6721" spans="1:732">
      <c r="A6721" t="s">
        <v>4</v>
      </c>
      <c r="B6721" s="4" t="s">
        <v>5</v>
      </c>
    </row>
    <row r="6722" spans="1:732">
      <c r="A6722" t="n">
        <v>67456</v>
      </c>
      <c r="B6722" s="5" t="n">
        <v>1</v>
      </c>
    </row>
    <row r="6723" spans="1:732" s="3" customFormat="1" customHeight="0">
      <c r="A6723" s="3" t="s">
        <v>2</v>
      </c>
      <c r="B6723" s="3" t="s">
        <v>407</v>
      </c>
    </row>
    <row r="6724" spans="1:732">
      <c r="A6724" t="s">
        <v>4</v>
      </c>
      <c r="B6724" s="4" t="s">
        <v>5</v>
      </c>
      <c r="C6724" s="4" t="s">
        <v>11</v>
      </c>
      <c r="D6724" s="4" t="s">
        <v>11</v>
      </c>
      <c r="E6724" s="4" t="s">
        <v>13</v>
      </c>
      <c r="F6724" s="4" t="s">
        <v>8</v>
      </c>
      <c r="G6724" s="4" t="s">
        <v>406</v>
      </c>
      <c r="H6724" s="4" t="s">
        <v>11</v>
      </c>
      <c r="I6724" s="4" t="s">
        <v>11</v>
      </c>
      <c r="J6724" s="4" t="s">
        <v>13</v>
      </c>
      <c r="K6724" s="4" t="s">
        <v>8</v>
      </c>
      <c r="L6724" s="4" t="s">
        <v>406</v>
      </c>
      <c r="M6724" s="4" t="s">
        <v>11</v>
      </c>
      <c r="N6724" s="4" t="s">
        <v>11</v>
      </c>
      <c r="O6724" s="4" t="s">
        <v>13</v>
      </c>
      <c r="P6724" s="4" t="s">
        <v>8</v>
      </c>
      <c r="Q6724" s="4" t="s">
        <v>406</v>
      </c>
      <c r="R6724" s="4" t="s">
        <v>11</v>
      </c>
      <c r="S6724" s="4" t="s">
        <v>11</v>
      </c>
      <c r="T6724" s="4" t="s">
        <v>13</v>
      </c>
      <c r="U6724" s="4" t="s">
        <v>8</v>
      </c>
      <c r="V6724" s="4" t="s">
        <v>406</v>
      </c>
      <c r="W6724" s="4" t="s">
        <v>11</v>
      </c>
      <c r="X6724" s="4" t="s">
        <v>11</v>
      </c>
      <c r="Y6724" s="4" t="s">
        <v>13</v>
      </c>
      <c r="Z6724" s="4" t="s">
        <v>8</v>
      </c>
      <c r="AA6724" s="4" t="s">
        <v>406</v>
      </c>
      <c r="AB6724" s="4" t="s">
        <v>11</v>
      </c>
      <c r="AC6724" s="4" t="s">
        <v>11</v>
      </c>
      <c r="AD6724" s="4" t="s">
        <v>13</v>
      </c>
      <c r="AE6724" s="4" t="s">
        <v>8</v>
      </c>
      <c r="AF6724" s="4" t="s">
        <v>406</v>
      </c>
      <c r="AG6724" s="4" t="s">
        <v>11</v>
      </c>
      <c r="AH6724" s="4" t="s">
        <v>11</v>
      </c>
      <c r="AI6724" s="4" t="s">
        <v>13</v>
      </c>
      <c r="AJ6724" s="4" t="s">
        <v>8</v>
      </c>
      <c r="AK6724" s="4" t="s">
        <v>406</v>
      </c>
      <c r="AL6724" s="4" t="s">
        <v>11</v>
      </c>
      <c r="AM6724" s="4" t="s">
        <v>11</v>
      </c>
      <c r="AN6724" s="4" t="s">
        <v>13</v>
      </c>
      <c r="AO6724" s="4" t="s">
        <v>8</v>
      </c>
      <c r="AP6724" s="4" t="s">
        <v>406</v>
      </c>
      <c r="AQ6724" s="4" t="s">
        <v>11</v>
      </c>
      <c r="AR6724" s="4" t="s">
        <v>11</v>
      </c>
      <c r="AS6724" s="4" t="s">
        <v>13</v>
      </c>
      <c r="AT6724" s="4" t="s">
        <v>8</v>
      </c>
      <c r="AU6724" s="4" t="s">
        <v>406</v>
      </c>
      <c r="AV6724" s="4" t="s">
        <v>11</v>
      </c>
      <c r="AW6724" s="4" t="s">
        <v>11</v>
      </c>
      <c r="AX6724" s="4" t="s">
        <v>13</v>
      </c>
      <c r="AY6724" s="4" t="s">
        <v>8</v>
      </c>
      <c r="AZ6724" s="4" t="s">
        <v>406</v>
      </c>
      <c r="BA6724" s="4" t="s">
        <v>11</v>
      </c>
      <c r="BB6724" s="4" t="s">
        <v>11</v>
      </c>
      <c r="BC6724" s="4" t="s">
        <v>13</v>
      </c>
      <c r="BD6724" s="4" t="s">
        <v>8</v>
      </c>
      <c r="BE6724" s="4" t="s">
        <v>406</v>
      </c>
      <c r="BF6724" s="4" t="s">
        <v>11</v>
      </c>
      <c r="BG6724" s="4" t="s">
        <v>11</v>
      </c>
      <c r="BH6724" s="4" t="s">
        <v>13</v>
      </c>
      <c r="BI6724" s="4" t="s">
        <v>8</v>
      </c>
      <c r="BJ6724" s="4" t="s">
        <v>406</v>
      </c>
      <c r="BK6724" s="4" t="s">
        <v>11</v>
      </c>
      <c r="BL6724" s="4" t="s">
        <v>11</v>
      </c>
      <c r="BM6724" s="4" t="s">
        <v>13</v>
      </c>
      <c r="BN6724" s="4" t="s">
        <v>8</v>
      </c>
      <c r="BO6724" s="4" t="s">
        <v>406</v>
      </c>
      <c r="BP6724" s="4" t="s">
        <v>11</v>
      </c>
      <c r="BQ6724" s="4" t="s">
        <v>11</v>
      </c>
      <c r="BR6724" s="4" t="s">
        <v>13</v>
      </c>
      <c r="BS6724" s="4" t="s">
        <v>8</v>
      </c>
      <c r="BT6724" s="4" t="s">
        <v>406</v>
      </c>
      <c r="BU6724" s="4" t="s">
        <v>11</v>
      </c>
      <c r="BV6724" s="4" t="s">
        <v>11</v>
      </c>
      <c r="BW6724" s="4" t="s">
        <v>13</v>
      </c>
      <c r="BX6724" s="4" t="s">
        <v>8</v>
      </c>
      <c r="BY6724" s="4" t="s">
        <v>406</v>
      </c>
      <c r="BZ6724" s="4" t="s">
        <v>11</v>
      </c>
      <c r="CA6724" s="4" t="s">
        <v>11</v>
      </c>
      <c r="CB6724" s="4" t="s">
        <v>13</v>
      </c>
      <c r="CC6724" s="4" t="s">
        <v>8</v>
      </c>
      <c r="CD6724" s="4" t="s">
        <v>406</v>
      </c>
      <c r="CE6724" s="4" t="s">
        <v>11</v>
      </c>
      <c r="CF6724" s="4" t="s">
        <v>11</v>
      </c>
      <c r="CG6724" s="4" t="s">
        <v>13</v>
      </c>
      <c r="CH6724" s="4" t="s">
        <v>8</v>
      </c>
      <c r="CI6724" s="4" t="s">
        <v>406</v>
      </c>
    </row>
    <row r="6725" spans="1:732">
      <c r="A6725" t="n">
        <v>67472</v>
      </c>
      <c r="B6725" s="68" t="n">
        <v>257</v>
      </c>
      <c r="C6725" s="7" t="n">
        <v>4</v>
      </c>
      <c r="D6725" s="7" t="n">
        <v>65533</v>
      </c>
      <c r="E6725" s="7" t="n">
        <v>4023</v>
      </c>
      <c r="F6725" s="7" t="s">
        <v>14</v>
      </c>
      <c r="G6725" s="7" t="n">
        <f t="normal" ca="1">32-LENB(INDIRECT(ADDRESS(6725,6)))</f>
        <v>0</v>
      </c>
      <c r="H6725" s="7" t="n">
        <v>4</v>
      </c>
      <c r="I6725" s="7" t="n">
        <v>65533</v>
      </c>
      <c r="J6725" s="7" t="n">
        <v>4338</v>
      </c>
      <c r="K6725" s="7" t="s">
        <v>14</v>
      </c>
      <c r="L6725" s="7" t="n">
        <f t="normal" ca="1">32-LENB(INDIRECT(ADDRESS(6725,11)))</f>
        <v>0</v>
      </c>
      <c r="M6725" s="7" t="n">
        <v>4</v>
      </c>
      <c r="N6725" s="7" t="n">
        <v>65533</v>
      </c>
      <c r="O6725" s="7" t="n">
        <v>4170</v>
      </c>
      <c r="P6725" s="7" t="s">
        <v>14</v>
      </c>
      <c r="Q6725" s="7" t="n">
        <f t="normal" ca="1">32-LENB(INDIRECT(ADDRESS(6725,16)))</f>
        <v>0</v>
      </c>
      <c r="R6725" s="7" t="n">
        <v>4</v>
      </c>
      <c r="S6725" s="7" t="n">
        <v>65533</v>
      </c>
      <c r="T6725" s="7" t="n">
        <v>4198</v>
      </c>
      <c r="U6725" s="7" t="s">
        <v>14</v>
      </c>
      <c r="V6725" s="7" t="n">
        <f t="normal" ca="1">32-LENB(INDIRECT(ADDRESS(6725,21)))</f>
        <v>0</v>
      </c>
      <c r="W6725" s="7" t="n">
        <v>4</v>
      </c>
      <c r="X6725" s="7" t="n">
        <v>65533</v>
      </c>
      <c r="Y6725" s="7" t="n">
        <v>14012</v>
      </c>
      <c r="Z6725" s="7" t="s">
        <v>14</v>
      </c>
      <c r="AA6725" s="7" t="n">
        <f t="normal" ca="1">32-LENB(INDIRECT(ADDRESS(6725,26)))</f>
        <v>0</v>
      </c>
      <c r="AB6725" s="7" t="n">
        <v>4</v>
      </c>
      <c r="AC6725" s="7" t="n">
        <v>65533</v>
      </c>
      <c r="AD6725" s="7" t="n">
        <v>14012</v>
      </c>
      <c r="AE6725" s="7" t="s">
        <v>14</v>
      </c>
      <c r="AF6725" s="7" t="n">
        <f t="normal" ca="1">32-LENB(INDIRECT(ADDRESS(6725,31)))</f>
        <v>0</v>
      </c>
      <c r="AG6725" s="7" t="n">
        <v>9</v>
      </c>
      <c r="AH6725" s="7" t="n">
        <v>65534</v>
      </c>
      <c r="AI6725" s="7" t="n">
        <v>0</v>
      </c>
      <c r="AJ6725" s="7" t="s">
        <v>290</v>
      </c>
      <c r="AK6725" s="7" t="n">
        <f t="normal" ca="1">32-LENB(INDIRECT(ADDRESS(6725,36)))</f>
        <v>0</v>
      </c>
      <c r="AL6725" s="7" t="n">
        <v>4</v>
      </c>
      <c r="AM6725" s="7" t="n">
        <v>65533</v>
      </c>
      <c r="AN6725" s="7" t="n">
        <v>4427</v>
      </c>
      <c r="AO6725" s="7" t="s">
        <v>14</v>
      </c>
      <c r="AP6725" s="7" t="n">
        <f t="normal" ca="1">32-LENB(INDIRECT(ADDRESS(6725,41)))</f>
        <v>0</v>
      </c>
      <c r="AQ6725" s="7" t="n">
        <v>4</v>
      </c>
      <c r="AR6725" s="7" t="n">
        <v>65533</v>
      </c>
      <c r="AS6725" s="7" t="n">
        <v>4420</v>
      </c>
      <c r="AT6725" s="7" t="s">
        <v>14</v>
      </c>
      <c r="AU6725" s="7" t="n">
        <f t="normal" ca="1">32-LENB(INDIRECT(ADDRESS(6725,46)))</f>
        <v>0</v>
      </c>
      <c r="AV6725" s="7" t="n">
        <v>9</v>
      </c>
      <c r="AW6725" s="7" t="n">
        <v>65534</v>
      </c>
      <c r="AX6725" s="7" t="n">
        <v>0</v>
      </c>
      <c r="AY6725" s="7" t="s">
        <v>291</v>
      </c>
      <c r="AZ6725" s="7" t="n">
        <f t="normal" ca="1">32-LENB(INDIRECT(ADDRESS(6725,51)))</f>
        <v>0</v>
      </c>
      <c r="BA6725" s="7" t="n">
        <v>9</v>
      </c>
      <c r="BB6725" s="7" t="n">
        <v>65534</v>
      </c>
      <c r="BC6725" s="7" t="n">
        <v>0</v>
      </c>
      <c r="BD6725" s="7" t="s">
        <v>224</v>
      </c>
      <c r="BE6725" s="7" t="n">
        <f t="normal" ca="1">32-LENB(INDIRECT(ADDRESS(6725,56)))</f>
        <v>0</v>
      </c>
      <c r="BF6725" s="7" t="n">
        <v>4</v>
      </c>
      <c r="BG6725" s="7" t="n">
        <v>65533</v>
      </c>
      <c r="BH6725" s="7" t="n">
        <v>14013</v>
      </c>
      <c r="BI6725" s="7" t="s">
        <v>14</v>
      </c>
      <c r="BJ6725" s="7" t="n">
        <f t="normal" ca="1">32-LENB(INDIRECT(ADDRESS(6725,61)))</f>
        <v>0</v>
      </c>
      <c r="BK6725" s="7" t="n">
        <v>4</v>
      </c>
      <c r="BL6725" s="7" t="n">
        <v>65533</v>
      </c>
      <c r="BM6725" s="7" t="n">
        <v>15540</v>
      </c>
      <c r="BN6725" s="7" t="s">
        <v>14</v>
      </c>
      <c r="BO6725" s="7" t="n">
        <f t="normal" ca="1">32-LENB(INDIRECT(ADDRESS(6725,66)))</f>
        <v>0</v>
      </c>
      <c r="BP6725" s="7" t="n">
        <v>4</v>
      </c>
      <c r="BQ6725" s="7" t="n">
        <v>65533</v>
      </c>
      <c r="BR6725" s="7" t="n">
        <v>15541</v>
      </c>
      <c r="BS6725" s="7" t="s">
        <v>14</v>
      </c>
      <c r="BT6725" s="7" t="n">
        <f t="normal" ca="1">32-LENB(INDIRECT(ADDRESS(6725,71)))</f>
        <v>0</v>
      </c>
      <c r="BU6725" s="7" t="n">
        <v>4</v>
      </c>
      <c r="BV6725" s="7" t="n">
        <v>65533</v>
      </c>
      <c r="BW6725" s="7" t="n">
        <v>15323</v>
      </c>
      <c r="BX6725" s="7" t="s">
        <v>14</v>
      </c>
      <c r="BY6725" s="7" t="n">
        <f t="normal" ca="1">32-LENB(INDIRECT(ADDRESS(6725,76)))</f>
        <v>0</v>
      </c>
      <c r="BZ6725" s="7" t="n">
        <v>4</v>
      </c>
      <c r="CA6725" s="7" t="n">
        <v>65533</v>
      </c>
      <c r="CB6725" s="7" t="n">
        <v>15542</v>
      </c>
      <c r="CC6725" s="7" t="s">
        <v>14</v>
      </c>
      <c r="CD6725" s="7" t="n">
        <f t="normal" ca="1">32-LENB(INDIRECT(ADDRESS(6725,81)))</f>
        <v>0</v>
      </c>
      <c r="CE6725" s="7" t="n">
        <v>0</v>
      </c>
      <c r="CF6725" s="7" t="n">
        <v>65533</v>
      </c>
      <c r="CG6725" s="7" t="n">
        <v>0</v>
      </c>
      <c r="CH6725" s="7" t="s">
        <v>14</v>
      </c>
      <c r="CI6725" s="7" t="n">
        <f t="normal" ca="1">32-LENB(INDIRECT(ADDRESS(6725,86)))</f>
        <v>0</v>
      </c>
    </row>
    <row r="6726" spans="1:732">
      <c r="A6726" t="s">
        <v>4</v>
      </c>
      <c r="B6726" s="4" t="s">
        <v>5</v>
      </c>
    </row>
    <row r="6727" spans="1:732">
      <c r="A6727" t="n">
        <v>68152</v>
      </c>
      <c r="B6727" s="5" t="n">
        <v>1</v>
      </c>
    </row>
    <row r="6728" spans="1:732" s="3" customFormat="1" customHeight="0">
      <c r="A6728" s="3" t="s">
        <v>2</v>
      </c>
      <c r="B6728" s="3" t="s">
        <v>408</v>
      </c>
    </row>
    <row r="6729" spans="1:732">
      <c r="A6729" t="s">
        <v>4</v>
      </c>
      <c r="B6729" s="4" t="s">
        <v>5</v>
      </c>
      <c r="C6729" s="4" t="s">
        <v>11</v>
      </c>
      <c r="D6729" s="4" t="s">
        <v>11</v>
      </c>
      <c r="E6729" s="4" t="s">
        <v>13</v>
      </c>
      <c r="F6729" s="4" t="s">
        <v>8</v>
      </c>
      <c r="G6729" s="4" t="s">
        <v>406</v>
      </c>
      <c r="H6729" s="4" t="s">
        <v>11</v>
      </c>
      <c r="I6729" s="4" t="s">
        <v>11</v>
      </c>
      <c r="J6729" s="4" t="s">
        <v>13</v>
      </c>
      <c r="K6729" s="4" t="s">
        <v>8</v>
      </c>
      <c r="L6729" s="4" t="s">
        <v>406</v>
      </c>
      <c r="M6729" s="4" t="s">
        <v>11</v>
      </c>
      <c r="N6729" s="4" t="s">
        <v>11</v>
      </c>
      <c r="O6729" s="4" t="s">
        <v>13</v>
      </c>
      <c r="P6729" s="4" t="s">
        <v>8</v>
      </c>
      <c r="Q6729" s="4" t="s">
        <v>406</v>
      </c>
      <c r="R6729" s="4" t="s">
        <v>11</v>
      </c>
      <c r="S6729" s="4" t="s">
        <v>11</v>
      </c>
      <c r="T6729" s="4" t="s">
        <v>13</v>
      </c>
      <c r="U6729" s="4" t="s">
        <v>8</v>
      </c>
      <c r="V6729" s="4" t="s">
        <v>406</v>
      </c>
      <c r="W6729" s="4" t="s">
        <v>11</v>
      </c>
      <c r="X6729" s="4" t="s">
        <v>11</v>
      </c>
      <c r="Y6729" s="4" t="s">
        <v>13</v>
      </c>
      <c r="Z6729" s="4" t="s">
        <v>8</v>
      </c>
      <c r="AA6729" s="4" t="s">
        <v>406</v>
      </c>
      <c r="AB6729" s="4" t="s">
        <v>11</v>
      </c>
      <c r="AC6729" s="4" t="s">
        <v>11</v>
      </c>
      <c r="AD6729" s="4" t="s">
        <v>13</v>
      </c>
      <c r="AE6729" s="4" t="s">
        <v>8</v>
      </c>
      <c r="AF6729" s="4" t="s">
        <v>406</v>
      </c>
      <c r="AG6729" s="4" t="s">
        <v>11</v>
      </c>
      <c r="AH6729" s="4" t="s">
        <v>11</v>
      </c>
      <c r="AI6729" s="4" t="s">
        <v>13</v>
      </c>
      <c r="AJ6729" s="4" t="s">
        <v>8</v>
      </c>
      <c r="AK6729" s="4" t="s">
        <v>406</v>
      </c>
      <c r="AL6729" s="4" t="s">
        <v>11</v>
      </c>
      <c r="AM6729" s="4" t="s">
        <v>11</v>
      </c>
      <c r="AN6729" s="4" t="s">
        <v>13</v>
      </c>
      <c r="AO6729" s="4" t="s">
        <v>8</v>
      </c>
      <c r="AP6729" s="4" t="s">
        <v>406</v>
      </c>
    </row>
    <row r="6730" spans="1:732">
      <c r="A6730" t="n">
        <v>68160</v>
      </c>
      <c r="B6730" s="68" t="n">
        <v>257</v>
      </c>
      <c r="C6730" s="7" t="n">
        <v>9</v>
      </c>
      <c r="D6730" s="7" t="n">
        <v>65534</v>
      </c>
      <c r="E6730" s="7" t="n">
        <v>0</v>
      </c>
      <c r="F6730" s="7" t="s">
        <v>224</v>
      </c>
      <c r="G6730" s="7" t="n">
        <f t="normal" ca="1">32-LENB(INDIRECT(ADDRESS(6730,6)))</f>
        <v>0</v>
      </c>
      <c r="H6730" s="7" t="n">
        <v>4</v>
      </c>
      <c r="I6730" s="7" t="n">
        <v>65533</v>
      </c>
      <c r="J6730" s="7" t="n">
        <v>4344</v>
      </c>
      <c r="K6730" s="7" t="s">
        <v>14</v>
      </c>
      <c r="L6730" s="7" t="n">
        <f t="normal" ca="1">32-LENB(INDIRECT(ADDRESS(6730,11)))</f>
        <v>0</v>
      </c>
      <c r="M6730" s="7" t="n">
        <v>9</v>
      </c>
      <c r="N6730" s="7" t="n">
        <v>65534</v>
      </c>
      <c r="O6730" s="7" t="n">
        <v>0</v>
      </c>
      <c r="P6730" s="7" t="s">
        <v>290</v>
      </c>
      <c r="Q6730" s="7" t="n">
        <f t="normal" ca="1">32-LENB(INDIRECT(ADDRESS(6730,16)))</f>
        <v>0</v>
      </c>
      <c r="R6730" s="7" t="n">
        <v>4</v>
      </c>
      <c r="S6730" s="7" t="n">
        <v>65533</v>
      </c>
      <c r="T6730" s="7" t="n">
        <v>4427</v>
      </c>
      <c r="U6730" s="7" t="s">
        <v>14</v>
      </c>
      <c r="V6730" s="7" t="n">
        <f t="normal" ca="1">32-LENB(INDIRECT(ADDRESS(6730,21)))</f>
        <v>0</v>
      </c>
      <c r="W6730" s="7" t="n">
        <v>4</v>
      </c>
      <c r="X6730" s="7" t="n">
        <v>65533</v>
      </c>
      <c r="Y6730" s="7" t="n">
        <v>4416</v>
      </c>
      <c r="Z6730" s="7" t="s">
        <v>14</v>
      </c>
      <c r="AA6730" s="7" t="n">
        <f t="normal" ca="1">32-LENB(INDIRECT(ADDRESS(6730,26)))</f>
        <v>0</v>
      </c>
      <c r="AB6730" s="7" t="n">
        <v>9</v>
      </c>
      <c r="AC6730" s="7" t="n">
        <v>65534</v>
      </c>
      <c r="AD6730" s="7" t="n">
        <v>0</v>
      </c>
      <c r="AE6730" s="7" t="s">
        <v>291</v>
      </c>
      <c r="AF6730" s="7" t="n">
        <f t="normal" ca="1">32-LENB(INDIRECT(ADDRESS(6730,31)))</f>
        <v>0</v>
      </c>
      <c r="AG6730" s="7" t="n">
        <v>9</v>
      </c>
      <c r="AH6730" s="7" t="n">
        <v>65534</v>
      </c>
      <c r="AI6730" s="7" t="n">
        <v>0</v>
      </c>
      <c r="AJ6730" s="7" t="s">
        <v>299</v>
      </c>
      <c r="AK6730" s="7" t="n">
        <f t="normal" ca="1">32-LENB(INDIRECT(ADDRESS(6730,36)))</f>
        <v>0</v>
      </c>
      <c r="AL6730" s="7" t="n">
        <v>0</v>
      </c>
      <c r="AM6730" s="7" t="n">
        <v>65533</v>
      </c>
      <c r="AN6730" s="7" t="n">
        <v>0</v>
      </c>
      <c r="AO6730" s="7" t="s">
        <v>14</v>
      </c>
      <c r="AP6730" s="7" t="n">
        <f t="normal" ca="1">32-LENB(INDIRECT(ADDRESS(6730,41)))</f>
        <v>0</v>
      </c>
    </row>
    <row r="6731" spans="1:732">
      <c r="A6731" t="s">
        <v>4</v>
      </c>
      <c r="B6731" s="4" t="s">
        <v>5</v>
      </c>
    </row>
    <row r="6732" spans="1:732">
      <c r="A6732" t="n">
        <v>68480</v>
      </c>
      <c r="B6732" s="5" t="n">
        <v>1</v>
      </c>
    </row>
    <row r="6733" spans="1:732" s="3" customFormat="1" customHeight="0">
      <c r="A6733" s="3" t="s">
        <v>2</v>
      </c>
      <c r="B6733" s="3" t="s">
        <v>409</v>
      </c>
    </row>
    <row r="6734" spans="1:732">
      <c r="A6734" t="s">
        <v>4</v>
      </c>
      <c r="B6734" s="4" t="s">
        <v>5</v>
      </c>
      <c r="C6734" s="4" t="s">
        <v>11</v>
      </c>
      <c r="D6734" s="4" t="s">
        <v>11</v>
      </c>
      <c r="E6734" s="4" t="s">
        <v>13</v>
      </c>
      <c r="F6734" s="4" t="s">
        <v>8</v>
      </c>
      <c r="G6734" s="4" t="s">
        <v>406</v>
      </c>
      <c r="H6734" s="4" t="s">
        <v>11</v>
      </c>
      <c r="I6734" s="4" t="s">
        <v>11</v>
      </c>
      <c r="J6734" s="4" t="s">
        <v>13</v>
      </c>
      <c r="K6734" s="4" t="s">
        <v>8</v>
      </c>
      <c r="L6734" s="4" t="s">
        <v>406</v>
      </c>
      <c r="M6734" s="4" t="s">
        <v>11</v>
      </c>
      <c r="N6734" s="4" t="s">
        <v>11</v>
      </c>
      <c r="O6734" s="4" t="s">
        <v>13</v>
      </c>
      <c r="P6734" s="4" t="s">
        <v>8</v>
      </c>
      <c r="Q6734" s="4" t="s">
        <v>406</v>
      </c>
    </row>
    <row r="6735" spans="1:732">
      <c r="A6735" t="n">
        <v>68496</v>
      </c>
      <c r="B6735" s="68" t="n">
        <v>257</v>
      </c>
      <c r="C6735" s="7" t="n">
        <v>9</v>
      </c>
      <c r="D6735" s="7" t="n">
        <v>65534</v>
      </c>
      <c r="E6735" s="7" t="n">
        <v>0</v>
      </c>
      <c r="F6735" s="7" t="s">
        <v>290</v>
      </c>
      <c r="G6735" s="7" t="n">
        <f t="normal" ca="1">32-LENB(INDIRECT(ADDRESS(6735,6)))</f>
        <v>0</v>
      </c>
      <c r="H6735" s="7" t="n">
        <v>4</v>
      </c>
      <c r="I6735" s="7" t="n">
        <v>65533</v>
      </c>
      <c r="J6735" s="7" t="n">
        <v>4137</v>
      </c>
      <c r="K6735" s="7" t="s">
        <v>14</v>
      </c>
      <c r="L6735" s="7" t="n">
        <f t="normal" ca="1">32-LENB(INDIRECT(ADDRESS(6735,11)))</f>
        <v>0</v>
      </c>
      <c r="M6735" s="7" t="n">
        <v>0</v>
      </c>
      <c r="N6735" s="7" t="n">
        <v>65533</v>
      </c>
      <c r="O6735" s="7" t="n">
        <v>0</v>
      </c>
      <c r="P6735" s="7" t="s">
        <v>14</v>
      </c>
      <c r="Q6735" s="7" t="n">
        <f t="normal" ca="1">32-LENB(INDIRECT(ADDRESS(6735,16)))</f>
        <v>0</v>
      </c>
    </row>
    <row r="6736" spans="1:732">
      <c r="A6736" t="s">
        <v>4</v>
      </c>
      <c r="B6736" s="4" t="s">
        <v>5</v>
      </c>
    </row>
    <row r="6737" spans="1:87">
      <c r="A6737" t="n">
        <v>68616</v>
      </c>
      <c r="B6737" s="5" t="n">
        <v>1</v>
      </c>
    </row>
    <row r="6738" spans="1:87" s="3" customFormat="1" customHeight="0">
      <c r="A6738" s="3" t="s">
        <v>2</v>
      </c>
      <c r="B6738" s="3" t="s">
        <v>410</v>
      </c>
    </row>
    <row r="6739" spans="1:87">
      <c r="A6739" t="s">
        <v>4</v>
      </c>
      <c r="B6739" s="4" t="s">
        <v>5</v>
      </c>
      <c r="C6739" s="4" t="s">
        <v>11</v>
      </c>
      <c r="D6739" s="4" t="s">
        <v>11</v>
      </c>
      <c r="E6739" s="4" t="s">
        <v>13</v>
      </c>
      <c r="F6739" s="4" t="s">
        <v>8</v>
      </c>
      <c r="G6739" s="4" t="s">
        <v>406</v>
      </c>
      <c r="H6739" s="4" t="s">
        <v>11</v>
      </c>
      <c r="I6739" s="4" t="s">
        <v>11</v>
      </c>
      <c r="J6739" s="4" t="s">
        <v>13</v>
      </c>
      <c r="K6739" s="4" t="s">
        <v>8</v>
      </c>
      <c r="L6739" s="4" t="s">
        <v>406</v>
      </c>
      <c r="M6739" s="4" t="s">
        <v>11</v>
      </c>
      <c r="N6739" s="4" t="s">
        <v>11</v>
      </c>
      <c r="O6739" s="4" t="s">
        <v>13</v>
      </c>
      <c r="P6739" s="4" t="s">
        <v>8</v>
      </c>
      <c r="Q6739" s="4" t="s">
        <v>406</v>
      </c>
    </row>
    <row r="6740" spans="1:87">
      <c r="A6740" t="n">
        <v>68624</v>
      </c>
      <c r="B6740" s="68" t="n">
        <v>257</v>
      </c>
      <c r="C6740" s="7" t="n">
        <v>9</v>
      </c>
      <c r="D6740" s="7" t="n">
        <v>65534</v>
      </c>
      <c r="E6740" s="7" t="n">
        <v>0</v>
      </c>
      <c r="F6740" s="7" t="s">
        <v>303</v>
      </c>
      <c r="G6740" s="7" t="n">
        <f t="normal" ca="1">32-LENB(INDIRECT(ADDRESS(6740,6)))</f>
        <v>0</v>
      </c>
      <c r="H6740" s="7" t="n">
        <v>4</v>
      </c>
      <c r="I6740" s="7" t="n">
        <v>65533</v>
      </c>
      <c r="J6740" s="7" t="n">
        <v>4137</v>
      </c>
      <c r="K6740" s="7" t="s">
        <v>14</v>
      </c>
      <c r="L6740" s="7" t="n">
        <f t="normal" ca="1">32-LENB(INDIRECT(ADDRESS(6740,11)))</f>
        <v>0</v>
      </c>
      <c r="M6740" s="7" t="n">
        <v>0</v>
      </c>
      <c r="N6740" s="7" t="n">
        <v>65533</v>
      </c>
      <c r="O6740" s="7" t="n">
        <v>0</v>
      </c>
      <c r="P6740" s="7" t="s">
        <v>14</v>
      </c>
      <c r="Q6740" s="7" t="n">
        <f t="normal" ca="1">32-LENB(INDIRECT(ADDRESS(6740,16)))</f>
        <v>0</v>
      </c>
    </row>
    <row r="6741" spans="1:87">
      <c r="A6741" t="s">
        <v>4</v>
      </c>
      <c r="B6741" s="4" t="s">
        <v>5</v>
      </c>
    </row>
    <row r="6742" spans="1:87">
      <c r="A6742" t="n">
        <v>68744</v>
      </c>
      <c r="B6742" s="5" t="n">
        <v>1</v>
      </c>
    </row>
    <row r="6743" spans="1:87" s="3" customFormat="1" customHeight="0">
      <c r="A6743" s="3" t="s">
        <v>2</v>
      </c>
      <c r="B6743" s="3" t="s">
        <v>411</v>
      </c>
    </row>
    <row r="6744" spans="1:87">
      <c r="A6744" t="s">
        <v>4</v>
      </c>
      <c r="B6744" s="4" t="s">
        <v>5</v>
      </c>
      <c r="C6744" s="4" t="s">
        <v>11</v>
      </c>
      <c r="D6744" s="4" t="s">
        <v>11</v>
      </c>
      <c r="E6744" s="4" t="s">
        <v>13</v>
      </c>
      <c r="F6744" s="4" t="s">
        <v>8</v>
      </c>
      <c r="G6744" s="4" t="s">
        <v>406</v>
      </c>
      <c r="H6744" s="4" t="s">
        <v>11</v>
      </c>
      <c r="I6744" s="4" t="s">
        <v>11</v>
      </c>
      <c r="J6744" s="4" t="s">
        <v>13</v>
      </c>
      <c r="K6744" s="4" t="s">
        <v>8</v>
      </c>
      <c r="L6744" s="4" t="s">
        <v>406</v>
      </c>
      <c r="M6744" s="4" t="s">
        <v>11</v>
      </c>
      <c r="N6744" s="4" t="s">
        <v>11</v>
      </c>
      <c r="O6744" s="4" t="s">
        <v>13</v>
      </c>
      <c r="P6744" s="4" t="s">
        <v>8</v>
      </c>
      <c r="Q6744" s="4" t="s">
        <v>406</v>
      </c>
      <c r="R6744" s="4" t="s">
        <v>11</v>
      </c>
      <c r="S6744" s="4" t="s">
        <v>11</v>
      </c>
      <c r="T6744" s="4" t="s">
        <v>13</v>
      </c>
      <c r="U6744" s="4" t="s">
        <v>8</v>
      </c>
      <c r="V6744" s="4" t="s">
        <v>406</v>
      </c>
    </row>
    <row r="6745" spans="1:87">
      <c r="A6745" t="n">
        <v>68752</v>
      </c>
      <c r="B6745" s="68" t="n">
        <v>257</v>
      </c>
      <c r="C6745" s="7" t="n">
        <v>9</v>
      </c>
      <c r="D6745" s="7" t="n">
        <v>65534</v>
      </c>
      <c r="E6745" s="7" t="n">
        <v>0</v>
      </c>
      <c r="F6745" s="7" t="s">
        <v>290</v>
      </c>
      <c r="G6745" s="7" t="n">
        <f t="normal" ca="1">32-LENB(INDIRECT(ADDRESS(6745,6)))</f>
        <v>0</v>
      </c>
      <c r="H6745" s="7" t="n">
        <v>4</v>
      </c>
      <c r="I6745" s="7" t="n">
        <v>65533</v>
      </c>
      <c r="J6745" s="7" t="n">
        <v>4135</v>
      </c>
      <c r="K6745" s="7" t="s">
        <v>14</v>
      </c>
      <c r="L6745" s="7" t="n">
        <f t="normal" ca="1">32-LENB(INDIRECT(ADDRESS(6745,11)))</f>
        <v>0</v>
      </c>
      <c r="M6745" s="7" t="n">
        <v>4</v>
      </c>
      <c r="N6745" s="7" t="n">
        <v>65533</v>
      </c>
      <c r="O6745" s="7" t="n">
        <v>4135</v>
      </c>
      <c r="P6745" s="7" t="s">
        <v>14</v>
      </c>
      <c r="Q6745" s="7" t="n">
        <f t="normal" ca="1">32-LENB(INDIRECT(ADDRESS(6745,16)))</f>
        <v>0</v>
      </c>
      <c r="R6745" s="7" t="n">
        <v>0</v>
      </c>
      <c r="S6745" s="7" t="n">
        <v>65533</v>
      </c>
      <c r="T6745" s="7" t="n">
        <v>0</v>
      </c>
      <c r="U6745" s="7" t="s">
        <v>14</v>
      </c>
      <c r="V6745" s="7" t="n">
        <f t="normal" ca="1">32-LENB(INDIRECT(ADDRESS(6745,21)))</f>
        <v>0</v>
      </c>
    </row>
    <row r="6746" spans="1:87">
      <c r="A6746" t="s">
        <v>4</v>
      </c>
      <c r="B6746" s="4" t="s">
        <v>5</v>
      </c>
    </row>
    <row r="6747" spans="1:87">
      <c r="A6747" t="n">
        <v>68912</v>
      </c>
      <c r="B6747" s="5" t="n">
        <v>1</v>
      </c>
    </row>
    <row r="6748" spans="1:87" s="3" customFormat="1" customHeight="0">
      <c r="A6748" s="3" t="s">
        <v>2</v>
      </c>
      <c r="B6748" s="3" t="s">
        <v>412</v>
      </c>
    </row>
    <row r="6749" spans="1:87">
      <c r="A6749" t="s">
        <v>4</v>
      </c>
      <c r="B6749" s="4" t="s">
        <v>5</v>
      </c>
      <c r="C6749" s="4" t="s">
        <v>11</v>
      </c>
      <c r="D6749" s="4" t="s">
        <v>11</v>
      </c>
      <c r="E6749" s="4" t="s">
        <v>13</v>
      </c>
      <c r="F6749" s="4" t="s">
        <v>8</v>
      </c>
      <c r="G6749" s="4" t="s">
        <v>406</v>
      </c>
      <c r="H6749" s="4" t="s">
        <v>11</v>
      </c>
      <c r="I6749" s="4" t="s">
        <v>11</v>
      </c>
      <c r="J6749" s="4" t="s">
        <v>13</v>
      </c>
      <c r="K6749" s="4" t="s">
        <v>8</v>
      </c>
      <c r="L6749" s="4" t="s">
        <v>406</v>
      </c>
      <c r="M6749" s="4" t="s">
        <v>11</v>
      </c>
      <c r="N6749" s="4" t="s">
        <v>11</v>
      </c>
      <c r="O6749" s="4" t="s">
        <v>13</v>
      </c>
      <c r="P6749" s="4" t="s">
        <v>8</v>
      </c>
      <c r="Q6749" s="4" t="s">
        <v>406</v>
      </c>
      <c r="R6749" s="4" t="s">
        <v>11</v>
      </c>
      <c r="S6749" s="4" t="s">
        <v>11</v>
      </c>
      <c r="T6749" s="4" t="s">
        <v>13</v>
      </c>
      <c r="U6749" s="4" t="s">
        <v>8</v>
      </c>
      <c r="V6749" s="4" t="s">
        <v>406</v>
      </c>
      <c r="W6749" s="4" t="s">
        <v>11</v>
      </c>
      <c r="X6749" s="4" t="s">
        <v>11</v>
      </c>
      <c r="Y6749" s="4" t="s">
        <v>13</v>
      </c>
      <c r="Z6749" s="4" t="s">
        <v>8</v>
      </c>
      <c r="AA6749" s="4" t="s">
        <v>406</v>
      </c>
      <c r="AB6749" s="4" t="s">
        <v>11</v>
      </c>
      <c r="AC6749" s="4" t="s">
        <v>11</v>
      </c>
      <c r="AD6749" s="4" t="s">
        <v>13</v>
      </c>
      <c r="AE6749" s="4" t="s">
        <v>8</v>
      </c>
      <c r="AF6749" s="4" t="s">
        <v>406</v>
      </c>
      <c r="AG6749" s="4" t="s">
        <v>11</v>
      </c>
      <c r="AH6749" s="4" t="s">
        <v>11</v>
      </c>
      <c r="AI6749" s="4" t="s">
        <v>13</v>
      </c>
      <c r="AJ6749" s="4" t="s">
        <v>8</v>
      </c>
      <c r="AK6749" s="4" t="s">
        <v>406</v>
      </c>
      <c r="AL6749" s="4" t="s">
        <v>11</v>
      </c>
      <c r="AM6749" s="4" t="s">
        <v>11</v>
      </c>
      <c r="AN6749" s="4" t="s">
        <v>13</v>
      </c>
      <c r="AO6749" s="4" t="s">
        <v>8</v>
      </c>
      <c r="AP6749" s="4" t="s">
        <v>406</v>
      </c>
      <c r="AQ6749" s="4" t="s">
        <v>11</v>
      </c>
      <c r="AR6749" s="4" t="s">
        <v>11</v>
      </c>
      <c r="AS6749" s="4" t="s">
        <v>13</v>
      </c>
      <c r="AT6749" s="4" t="s">
        <v>8</v>
      </c>
      <c r="AU6749" s="4" t="s">
        <v>406</v>
      </c>
      <c r="AV6749" s="4" t="s">
        <v>11</v>
      </c>
      <c r="AW6749" s="4" t="s">
        <v>11</v>
      </c>
      <c r="AX6749" s="4" t="s">
        <v>13</v>
      </c>
      <c r="AY6749" s="4" t="s">
        <v>8</v>
      </c>
      <c r="AZ6749" s="4" t="s">
        <v>406</v>
      </c>
      <c r="BA6749" s="4" t="s">
        <v>11</v>
      </c>
      <c r="BB6749" s="4" t="s">
        <v>11</v>
      </c>
      <c r="BC6749" s="4" t="s">
        <v>13</v>
      </c>
      <c r="BD6749" s="4" t="s">
        <v>8</v>
      </c>
      <c r="BE6749" s="4" t="s">
        <v>406</v>
      </c>
      <c r="BF6749" s="4" t="s">
        <v>11</v>
      </c>
      <c r="BG6749" s="4" t="s">
        <v>11</v>
      </c>
      <c r="BH6749" s="4" t="s">
        <v>13</v>
      </c>
      <c r="BI6749" s="4" t="s">
        <v>8</v>
      </c>
      <c r="BJ6749" s="4" t="s">
        <v>406</v>
      </c>
      <c r="BK6749" s="4" t="s">
        <v>11</v>
      </c>
      <c r="BL6749" s="4" t="s">
        <v>11</v>
      </c>
      <c r="BM6749" s="4" t="s">
        <v>13</v>
      </c>
      <c r="BN6749" s="4" t="s">
        <v>8</v>
      </c>
      <c r="BO6749" s="4" t="s">
        <v>406</v>
      </c>
      <c r="BP6749" s="4" t="s">
        <v>11</v>
      </c>
      <c r="BQ6749" s="4" t="s">
        <v>11</v>
      </c>
      <c r="BR6749" s="4" t="s">
        <v>13</v>
      </c>
      <c r="BS6749" s="4" t="s">
        <v>8</v>
      </c>
      <c r="BT6749" s="4" t="s">
        <v>406</v>
      </c>
      <c r="BU6749" s="4" t="s">
        <v>11</v>
      </c>
      <c r="BV6749" s="4" t="s">
        <v>11</v>
      </c>
      <c r="BW6749" s="4" t="s">
        <v>13</v>
      </c>
      <c r="BX6749" s="4" t="s">
        <v>8</v>
      </c>
      <c r="BY6749" s="4" t="s">
        <v>406</v>
      </c>
      <c r="BZ6749" s="4" t="s">
        <v>11</v>
      </c>
      <c r="CA6749" s="4" t="s">
        <v>11</v>
      </c>
      <c r="CB6749" s="4" t="s">
        <v>13</v>
      </c>
      <c r="CC6749" s="4" t="s">
        <v>8</v>
      </c>
      <c r="CD6749" s="4" t="s">
        <v>406</v>
      </c>
      <c r="CE6749" s="4" t="s">
        <v>11</v>
      </c>
      <c r="CF6749" s="4" t="s">
        <v>11</v>
      </c>
      <c r="CG6749" s="4" t="s">
        <v>13</v>
      </c>
      <c r="CH6749" s="4" t="s">
        <v>8</v>
      </c>
      <c r="CI6749" s="4" t="s">
        <v>406</v>
      </c>
      <c r="CJ6749" s="4" t="s">
        <v>11</v>
      </c>
      <c r="CK6749" s="4" t="s">
        <v>11</v>
      </c>
      <c r="CL6749" s="4" t="s">
        <v>13</v>
      </c>
      <c r="CM6749" s="4" t="s">
        <v>8</v>
      </c>
      <c r="CN6749" s="4" t="s">
        <v>406</v>
      </c>
      <c r="CO6749" s="4" t="s">
        <v>11</v>
      </c>
      <c r="CP6749" s="4" t="s">
        <v>11</v>
      </c>
      <c r="CQ6749" s="4" t="s">
        <v>13</v>
      </c>
      <c r="CR6749" s="4" t="s">
        <v>8</v>
      </c>
      <c r="CS6749" s="4" t="s">
        <v>406</v>
      </c>
      <c r="CT6749" s="4" t="s">
        <v>11</v>
      </c>
      <c r="CU6749" s="4" t="s">
        <v>11</v>
      </c>
      <c r="CV6749" s="4" t="s">
        <v>13</v>
      </c>
      <c r="CW6749" s="4" t="s">
        <v>8</v>
      </c>
      <c r="CX6749" s="4" t="s">
        <v>406</v>
      </c>
      <c r="CY6749" s="4" t="s">
        <v>11</v>
      </c>
      <c r="CZ6749" s="4" t="s">
        <v>11</v>
      </c>
      <c r="DA6749" s="4" t="s">
        <v>13</v>
      </c>
      <c r="DB6749" s="4" t="s">
        <v>8</v>
      </c>
      <c r="DC6749" s="4" t="s">
        <v>406</v>
      </c>
      <c r="DD6749" s="4" t="s">
        <v>11</v>
      </c>
      <c r="DE6749" s="4" t="s">
        <v>11</v>
      </c>
      <c r="DF6749" s="4" t="s">
        <v>13</v>
      </c>
      <c r="DG6749" s="4" t="s">
        <v>8</v>
      </c>
      <c r="DH6749" s="4" t="s">
        <v>406</v>
      </c>
    </row>
    <row r="6750" spans="1:87">
      <c r="A6750" t="n">
        <v>68928</v>
      </c>
      <c r="B6750" s="68" t="n">
        <v>257</v>
      </c>
      <c r="C6750" s="7" t="n">
        <v>9</v>
      </c>
      <c r="D6750" s="7" t="n">
        <v>65534</v>
      </c>
      <c r="E6750" s="7" t="n">
        <v>0</v>
      </c>
      <c r="F6750" s="7" t="s">
        <v>290</v>
      </c>
      <c r="G6750" s="7" t="n">
        <f t="normal" ca="1">32-LENB(INDIRECT(ADDRESS(6750,6)))</f>
        <v>0</v>
      </c>
      <c r="H6750" s="7" t="n">
        <v>4</v>
      </c>
      <c r="I6750" s="7" t="n">
        <v>65533</v>
      </c>
      <c r="J6750" s="7" t="n">
        <v>4427</v>
      </c>
      <c r="K6750" s="7" t="s">
        <v>14</v>
      </c>
      <c r="L6750" s="7" t="n">
        <f t="normal" ca="1">32-LENB(INDIRECT(ADDRESS(6750,11)))</f>
        <v>0</v>
      </c>
      <c r="M6750" s="7" t="n">
        <v>4</v>
      </c>
      <c r="N6750" s="7" t="n">
        <v>65533</v>
      </c>
      <c r="O6750" s="7" t="n">
        <v>4416</v>
      </c>
      <c r="P6750" s="7" t="s">
        <v>14</v>
      </c>
      <c r="Q6750" s="7" t="n">
        <f t="normal" ca="1">32-LENB(INDIRECT(ADDRESS(6750,16)))</f>
        <v>0</v>
      </c>
      <c r="R6750" s="7" t="n">
        <v>4</v>
      </c>
      <c r="S6750" s="7" t="n">
        <v>65533</v>
      </c>
      <c r="T6750" s="7" t="n">
        <v>4217</v>
      </c>
      <c r="U6750" s="7" t="s">
        <v>14</v>
      </c>
      <c r="V6750" s="7" t="n">
        <f t="normal" ca="1">32-LENB(INDIRECT(ADDRESS(6750,21)))</f>
        <v>0</v>
      </c>
      <c r="W6750" s="7" t="n">
        <v>4</v>
      </c>
      <c r="X6750" s="7" t="n">
        <v>65533</v>
      </c>
      <c r="Y6750" s="7" t="n">
        <v>4341</v>
      </c>
      <c r="Z6750" s="7" t="s">
        <v>14</v>
      </c>
      <c r="AA6750" s="7" t="n">
        <f t="normal" ca="1">32-LENB(INDIRECT(ADDRESS(6750,26)))</f>
        <v>0</v>
      </c>
      <c r="AB6750" s="7" t="n">
        <v>4</v>
      </c>
      <c r="AC6750" s="7" t="n">
        <v>65533</v>
      </c>
      <c r="AD6750" s="7" t="n">
        <v>4198</v>
      </c>
      <c r="AE6750" s="7" t="s">
        <v>14</v>
      </c>
      <c r="AF6750" s="7" t="n">
        <f t="normal" ca="1">32-LENB(INDIRECT(ADDRESS(6750,31)))</f>
        <v>0</v>
      </c>
      <c r="AG6750" s="7" t="n">
        <v>4</v>
      </c>
      <c r="AH6750" s="7" t="n">
        <v>65533</v>
      </c>
      <c r="AI6750" s="7" t="n">
        <v>4427</v>
      </c>
      <c r="AJ6750" s="7" t="s">
        <v>14</v>
      </c>
      <c r="AK6750" s="7" t="n">
        <f t="normal" ca="1">32-LENB(INDIRECT(ADDRESS(6750,36)))</f>
        <v>0</v>
      </c>
      <c r="AL6750" s="7" t="n">
        <v>4</v>
      </c>
      <c r="AM6750" s="7" t="n">
        <v>65533</v>
      </c>
      <c r="AN6750" s="7" t="n">
        <v>4344</v>
      </c>
      <c r="AO6750" s="7" t="s">
        <v>14</v>
      </c>
      <c r="AP6750" s="7" t="n">
        <f t="normal" ca="1">32-LENB(INDIRECT(ADDRESS(6750,41)))</f>
        <v>0</v>
      </c>
      <c r="AQ6750" s="7" t="n">
        <v>4</v>
      </c>
      <c r="AR6750" s="7" t="n">
        <v>65533</v>
      </c>
      <c r="AS6750" s="7" t="n">
        <v>4273</v>
      </c>
      <c r="AT6750" s="7" t="s">
        <v>14</v>
      </c>
      <c r="AU6750" s="7" t="n">
        <f t="normal" ca="1">32-LENB(INDIRECT(ADDRESS(6750,46)))</f>
        <v>0</v>
      </c>
      <c r="AV6750" s="7" t="n">
        <v>4</v>
      </c>
      <c r="AW6750" s="7" t="n">
        <v>65533</v>
      </c>
      <c r="AX6750" s="7" t="n">
        <v>4339</v>
      </c>
      <c r="AY6750" s="7" t="s">
        <v>14</v>
      </c>
      <c r="AZ6750" s="7" t="n">
        <f t="normal" ca="1">32-LENB(INDIRECT(ADDRESS(6750,51)))</f>
        <v>0</v>
      </c>
      <c r="BA6750" s="7" t="n">
        <v>4</v>
      </c>
      <c r="BB6750" s="7" t="n">
        <v>65533</v>
      </c>
      <c r="BC6750" s="7" t="n">
        <v>4190</v>
      </c>
      <c r="BD6750" s="7" t="s">
        <v>14</v>
      </c>
      <c r="BE6750" s="7" t="n">
        <f t="normal" ca="1">32-LENB(INDIRECT(ADDRESS(6750,56)))</f>
        <v>0</v>
      </c>
      <c r="BF6750" s="7" t="n">
        <v>4</v>
      </c>
      <c r="BG6750" s="7" t="n">
        <v>65533</v>
      </c>
      <c r="BH6750" s="7" t="n">
        <v>4427</v>
      </c>
      <c r="BI6750" s="7" t="s">
        <v>14</v>
      </c>
      <c r="BJ6750" s="7" t="n">
        <f t="normal" ca="1">32-LENB(INDIRECT(ADDRESS(6750,61)))</f>
        <v>0</v>
      </c>
      <c r="BK6750" s="7" t="n">
        <v>9</v>
      </c>
      <c r="BL6750" s="7" t="n">
        <v>65534</v>
      </c>
      <c r="BM6750" s="7" t="n">
        <v>0</v>
      </c>
      <c r="BN6750" s="7" t="s">
        <v>299</v>
      </c>
      <c r="BO6750" s="7" t="n">
        <f t="normal" ca="1">32-LENB(INDIRECT(ADDRESS(6750,66)))</f>
        <v>0</v>
      </c>
      <c r="BP6750" s="7" t="n">
        <v>9</v>
      </c>
      <c r="BQ6750" s="7" t="n">
        <v>65534</v>
      </c>
      <c r="BR6750" s="7" t="n">
        <v>0</v>
      </c>
      <c r="BS6750" s="7" t="s">
        <v>291</v>
      </c>
      <c r="BT6750" s="7" t="n">
        <f t="normal" ca="1">32-LENB(INDIRECT(ADDRESS(6750,71)))</f>
        <v>0</v>
      </c>
      <c r="BU6750" s="7" t="n">
        <v>4</v>
      </c>
      <c r="BV6750" s="7" t="n">
        <v>65533</v>
      </c>
      <c r="BW6750" s="7" t="n">
        <v>2119</v>
      </c>
      <c r="BX6750" s="7" t="s">
        <v>14</v>
      </c>
      <c r="BY6750" s="7" t="n">
        <f t="normal" ca="1">32-LENB(INDIRECT(ADDRESS(6750,76)))</f>
        <v>0</v>
      </c>
      <c r="BZ6750" s="7" t="n">
        <v>9</v>
      </c>
      <c r="CA6750" s="7" t="n">
        <v>65534</v>
      </c>
      <c r="CB6750" s="7" t="n">
        <v>0</v>
      </c>
      <c r="CC6750" s="7" t="s">
        <v>224</v>
      </c>
      <c r="CD6750" s="7" t="n">
        <f t="normal" ca="1">32-LENB(INDIRECT(ADDRESS(6750,81)))</f>
        <v>0</v>
      </c>
      <c r="CE6750" s="7" t="n">
        <v>4</v>
      </c>
      <c r="CF6750" s="7" t="n">
        <v>65533</v>
      </c>
      <c r="CG6750" s="7" t="n">
        <v>4400</v>
      </c>
      <c r="CH6750" s="7" t="s">
        <v>14</v>
      </c>
      <c r="CI6750" s="7" t="n">
        <f t="normal" ca="1">32-LENB(INDIRECT(ADDRESS(6750,86)))</f>
        <v>0</v>
      </c>
      <c r="CJ6750" s="7" t="n">
        <v>4</v>
      </c>
      <c r="CK6750" s="7" t="n">
        <v>65533</v>
      </c>
      <c r="CL6750" s="7" t="n">
        <v>4217</v>
      </c>
      <c r="CM6750" s="7" t="s">
        <v>14</v>
      </c>
      <c r="CN6750" s="7" t="n">
        <f t="normal" ca="1">32-LENB(INDIRECT(ADDRESS(6750,91)))</f>
        <v>0</v>
      </c>
      <c r="CO6750" s="7" t="n">
        <v>4</v>
      </c>
      <c r="CP6750" s="7" t="n">
        <v>65533</v>
      </c>
      <c r="CQ6750" s="7" t="n">
        <v>4341</v>
      </c>
      <c r="CR6750" s="7" t="s">
        <v>14</v>
      </c>
      <c r="CS6750" s="7" t="n">
        <f t="normal" ca="1">32-LENB(INDIRECT(ADDRESS(6750,96)))</f>
        <v>0</v>
      </c>
      <c r="CT6750" s="7" t="n">
        <v>4</v>
      </c>
      <c r="CU6750" s="7" t="n">
        <v>65533</v>
      </c>
      <c r="CV6750" s="7" t="n">
        <v>4198</v>
      </c>
      <c r="CW6750" s="7" t="s">
        <v>14</v>
      </c>
      <c r="CX6750" s="7" t="n">
        <f t="normal" ca="1">32-LENB(INDIRECT(ADDRESS(6750,101)))</f>
        <v>0</v>
      </c>
      <c r="CY6750" s="7" t="n">
        <v>4</v>
      </c>
      <c r="CZ6750" s="7" t="n">
        <v>65533</v>
      </c>
      <c r="DA6750" s="7" t="n">
        <v>5321</v>
      </c>
      <c r="DB6750" s="7" t="s">
        <v>14</v>
      </c>
      <c r="DC6750" s="7" t="n">
        <f t="normal" ca="1">32-LENB(INDIRECT(ADDRESS(6750,106)))</f>
        <v>0</v>
      </c>
      <c r="DD6750" s="7" t="n">
        <v>0</v>
      </c>
      <c r="DE6750" s="7" t="n">
        <v>65533</v>
      </c>
      <c r="DF6750" s="7" t="n">
        <v>0</v>
      </c>
      <c r="DG6750" s="7" t="s">
        <v>14</v>
      </c>
      <c r="DH6750" s="7" t="n">
        <f t="normal" ca="1">32-LENB(INDIRECT(ADDRESS(6750,111)))</f>
        <v>0</v>
      </c>
    </row>
    <row r="6751" spans="1:87">
      <c r="A6751" t="s">
        <v>4</v>
      </c>
      <c r="B6751" s="4" t="s">
        <v>5</v>
      </c>
    </row>
    <row r="6752" spans="1:87">
      <c r="A6752" t="n">
        <v>69808</v>
      </c>
      <c r="B6752" s="5" t="n">
        <v>1</v>
      </c>
    </row>
    <row r="6753" spans="1:112" s="3" customFormat="1" customHeight="0">
      <c r="A6753" s="3" t="s">
        <v>2</v>
      </c>
      <c r="B6753" s="3" t="s">
        <v>413</v>
      </c>
    </row>
    <row r="6754" spans="1:112">
      <c r="A6754" t="s">
        <v>4</v>
      </c>
      <c r="B6754" s="4" t="s">
        <v>5</v>
      </c>
      <c r="C6754" s="4" t="s">
        <v>11</v>
      </c>
      <c r="D6754" s="4" t="s">
        <v>11</v>
      </c>
      <c r="E6754" s="4" t="s">
        <v>13</v>
      </c>
      <c r="F6754" s="4" t="s">
        <v>8</v>
      </c>
      <c r="G6754" s="4" t="s">
        <v>406</v>
      </c>
      <c r="H6754" s="4" t="s">
        <v>11</v>
      </c>
      <c r="I6754" s="4" t="s">
        <v>11</v>
      </c>
      <c r="J6754" s="4" t="s">
        <v>13</v>
      </c>
      <c r="K6754" s="4" t="s">
        <v>8</v>
      </c>
      <c r="L6754" s="4" t="s">
        <v>406</v>
      </c>
      <c r="M6754" s="4" t="s">
        <v>11</v>
      </c>
      <c r="N6754" s="4" t="s">
        <v>11</v>
      </c>
      <c r="O6754" s="4" t="s">
        <v>13</v>
      </c>
      <c r="P6754" s="4" t="s">
        <v>8</v>
      </c>
      <c r="Q6754" s="4" t="s">
        <v>406</v>
      </c>
      <c r="R6754" s="4" t="s">
        <v>11</v>
      </c>
      <c r="S6754" s="4" t="s">
        <v>11</v>
      </c>
      <c r="T6754" s="4" t="s">
        <v>13</v>
      </c>
      <c r="U6754" s="4" t="s">
        <v>8</v>
      </c>
      <c r="V6754" s="4" t="s">
        <v>406</v>
      </c>
      <c r="W6754" s="4" t="s">
        <v>11</v>
      </c>
      <c r="X6754" s="4" t="s">
        <v>11</v>
      </c>
      <c r="Y6754" s="4" t="s">
        <v>13</v>
      </c>
      <c r="Z6754" s="4" t="s">
        <v>8</v>
      </c>
      <c r="AA6754" s="4" t="s">
        <v>406</v>
      </c>
      <c r="AB6754" s="4" t="s">
        <v>11</v>
      </c>
      <c r="AC6754" s="4" t="s">
        <v>11</v>
      </c>
      <c r="AD6754" s="4" t="s">
        <v>13</v>
      </c>
      <c r="AE6754" s="4" t="s">
        <v>8</v>
      </c>
      <c r="AF6754" s="4" t="s">
        <v>406</v>
      </c>
      <c r="AG6754" s="4" t="s">
        <v>11</v>
      </c>
      <c r="AH6754" s="4" t="s">
        <v>11</v>
      </c>
      <c r="AI6754" s="4" t="s">
        <v>13</v>
      </c>
      <c r="AJ6754" s="4" t="s">
        <v>8</v>
      </c>
      <c r="AK6754" s="4" t="s">
        <v>406</v>
      </c>
    </row>
    <row r="6755" spans="1:112">
      <c r="A6755" t="n">
        <v>69824</v>
      </c>
      <c r="B6755" s="68" t="n">
        <v>257</v>
      </c>
      <c r="C6755" s="7" t="n">
        <v>9</v>
      </c>
      <c r="D6755" s="7" t="n">
        <v>65534</v>
      </c>
      <c r="E6755" s="7" t="n">
        <v>0</v>
      </c>
      <c r="F6755" s="7" t="s">
        <v>290</v>
      </c>
      <c r="G6755" s="7" t="n">
        <f t="normal" ca="1">32-LENB(INDIRECT(ADDRESS(6755,6)))</f>
        <v>0</v>
      </c>
      <c r="H6755" s="7" t="n">
        <v>9</v>
      </c>
      <c r="I6755" s="7" t="n">
        <v>65534</v>
      </c>
      <c r="J6755" s="7" t="n">
        <v>0</v>
      </c>
      <c r="K6755" s="7" t="s">
        <v>290</v>
      </c>
      <c r="L6755" s="7" t="n">
        <f t="normal" ca="1">32-LENB(INDIRECT(ADDRESS(6755,11)))</f>
        <v>0</v>
      </c>
      <c r="M6755" s="7" t="n">
        <v>9</v>
      </c>
      <c r="N6755" s="7" t="n">
        <v>65534</v>
      </c>
      <c r="O6755" s="7" t="n">
        <v>0</v>
      </c>
      <c r="P6755" s="7" t="s">
        <v>291</v>
      </c>
      <c r="Q6755" s="7" t="n">
        <f t="normal" ca="1">32-LENB(INDIRECT(ADDRESS(6755,16)))</f>
        <v>0</v>
      </c>
      <c r="R6755" s="7" t="n">
        <v>9</v>
      </c>
      <c r="S6755" s="7" t="n">
        <v>65534</v>
      </c>
      <c r="T6755" s="7" t="n">
        <v>0</v>
      </c>
      <c r="U6755" s="7" t="s">
        <v>299</v>
      </c>
      <c r="V6755" s="7" t="n">
        <f t="normal" ca="1">32-LENB(INDIRECT(ADDRESS(6755,21)))</f>
        <v>0</v>
      </c>
      <c r="W6755" s="7" t="n">
        <v>9</v>
      </c>
      <c r="X6755" s="7" t="n">
        <v>65534</v>
      </c>
      <c r="Y6755" s="7" t="n">
        <v>0</v>
      </c>
      <c r="Z6755" s="7" t="s">
        <v>224</v>
      </c>
      <c r="AA6755" s="7" t="n">
        <f t="normal" ca="1">32-LENB(INDIRECT(ADDRESS(6755,26)))</f>
        <v>0</v>
      </c>
      <c r="AB6755" s="7" t="n">
        <v>9</v>
      </c>
      <c r="AC6755" s="7" t="n">
        <v>65534</v>
      </c>
      <c r="AD6755" s="7" t="n">
        <v>0</v>
      </c>
      <c r="AE6755" s="7" t="s">
        <v>291</v>
      </c>
      <c r="AF6755" s="7" t="n">
        <f t="normal" ca="1">32-LENB(INDIRECT(ADDRESS(6755,31)))</f>
        <v>0</v>
      </c>
      <c r="AG6755" s="7" t="n">
        <v>0</v>
      </c>
      <c r="AH6755" s="7" t="n">
        <v>65533</v>
      </c>
      <c r="AI6755" s="7" t="n">
        <v>0</v>
      </c>
      <c r="AJ6755" s="7" t="s">
        <v>14</v>
      </c>
      <c r="AK6755" s="7" t="n">
        <f t="normal" ca="1">32-LENB(INDIRECT(ADDRESS(6755,36)))</f>
        <v>0</v>
      </c>
    </row>
    <row r="6756" spans="1:112">
      <c r="A6756" t="s">
        <v>4</v>
      </c>
      <c r="B6756" s="4" t="s">
        <v>5</v>
      </c>
    </row>
    <row r="6757" spans="1:112">
      <c r="A6757" t="n">
        <v>70104</v>
      </c>
      <c r="B6757" s="5" t="n">
        <v>1</v>
      </c>
    </row>
    <row r="6758" spans="1:112" s="3" customFormat="1" customHeight="0">
      <c r="A6758" s="3" t="s">
        <v>2</v>
      </c>
      <c r="B6758" s="3" t="s">
        <v>414</v>
      </c>
    </row>
    <row r="6759" spans="1:112">
      <c r="A6759" t="s">
        <v>4</v>
      </c>
      <c r="B6759" s="4" t="s">
        <v>5</v>
      </c>
      <c r="C6759" s="4" t="s">
        <v>11</v>
      </c>
      <c r="D6759" s="4" t="s">
        <v>11</v>
      </c>
      <c r="E6759" s="4" t="s">
        <v>13</v>
      </c>
      <c r="F6759" s="4" t="s">
        <v>8</v>
      </c>
      <c r="G6759" s="4" t="s">
        <v>406</v>
      </c>
      <c r="H6759" s="4" t="s">
        <v>11</v>
      </c>
      <c r="I6759" s="4" t="s">
        <v>11</v>
      </c>
      <c r="J6759" s="4" t="s">
        <v>13</v>
      </c>
      <c r="K6759" s="4" t="s">
        <v>8</v>
      </c>
      <c r="L6759" s="4" t="s">
        <v>406</v>
      </c>
      <c r="M6759" s="4" t="s">
        <v>11</v>
      </c>
      <c r="N6759" s="4" t="s">
        <v>11</v>
      </c>
      <c r="O6759" s="4" t="s">
        <v>13</v>
      </c>
      <c r="P6759" s="4" t="s">
        <v>8</v>
      </c>
      <c r="Q6759" s="4" t="s">
        <v>406</v>
      </c>
      <c r="R6759" s="4" t="s">
        <v>11</v>
      </c>
      <c r="S6759" s="4" t="s">
        <v>11</v>
      </c>
      <c r="T6759" s="4" t="s">
        <v>13</v>
      </c>
      <c r="U6759" s="4" t="s">
        <v>8</v>
      </c>
      <c r="V6759" s="4" t="s">
        <v>406</v>
      </c>
      <c r="W6759" s="4" t="s">
        <v>11</v>
      </c>
      <c r="X6759" s="4" t="s">
        <v>11</v>
      </c>
      <c r="Y6759" s="4" t="s">
        <v>13</v>
      </c>
      <c r="Z6759" s="4" t="s">
        <v>8</v>
      </c>
      <c r="AA6759" s="4" t="s">
        <v>406</v>
      </c>
      <c r="AB6759" s="4" t="s">
        <v>11</v>
      </c>
      <c r="AC6759" s="4" t="s">
        <v>11</v>
      </c>
      <c r="AD6759" s="4" t="s">
        <v>13</v>
      </c>
      <c r="AE6759" s="4" t="s">
        <v>8</v>
      </c>
      <c r="AF6759" s="4" t="s">
        <v>406</v>
      </c>
      <c r="AG6759" s="4" t="s">
        <v>11</v>
      </c>
      <c r="AH6759" s="4" t="s">
        <v>11</v>
      </c>
      <c r="AI6759" s="4" t="s">
        <v>13</v>
      </c>
      <c r="AJ6759" s="4" t="s">
        <v>8</v>
      </c>
      <c r="AK6759" s="4" t="s">
        <v>406</v>
      </c>
      <c r="AL6759" s="4" t="s">
        <v>11</v>
      </c>
      <c r="AM6759" s="4" t="s">
        <v>11</v>
      </c>
      <c r="AN6759" s="4" t="s">
        <v>13</v>
      </c>
      <c r="AO6759" s="4" t="s">
        <v>8</v>
      </c>
      <c r="AP6759" s="4" t="s">
        <v>406</v>
      </c>
      <c r="AQ6759" s="4" t="s">
        <v>11</v>
      </c>
      <c r="AR6759" s="4" t="s">
        <v>11</v>
      </c>
      <c r="AS6759" s="4" t="s">
        <v>13</v>
      </c>
      <c r="AT6759" s="4" t="s">
        <v>8</v>
      </c>
      <c r="AU6759" s="4" t="s">
        <v>406</v>
      </c>
      <c r="AV6759" s="4" t="s">
        <v>11</v>
      </c>
      <c r="AW6759" s="4" t="s">
        <v>11</v>
      </c>
      <c r="AX6759" s="4" t="s">
        <v>13</v>
      </c>
      <c r="AY6759" s="4" t="s">
        <v>8</v>
      </c>
      <c r="AZ6759" s="4" t="s">
        <v>406</v>
      </c>
      <c r="BA6759" s="4" t="s">
        <v>11</v>
      </c>
      <c r="BB6759" s="4" t="s">
        <v>11</v>
      </c>
      <c r="BC6759" s="4" t="s">
        <v>13</v>
      </c>
      <c r="BD6759" s="4" t="s">
        <v>8</v>
      </c>
      <c r="BE6759" s="4" t="s">
        <v>406</v>
      </c>
      <c r="BF6759" s="4" t="s">
        <v>11</v>
      </c>
      <c r="BG6759" s="4" t="s">
        <v>11</v>
      </c>
      <c r="BH6759" s="4" t="s">
        <v>13</v>
      </c>
      <c r="BI6759" s="4" t="s">
        <v>8</v>
      </c>
      <c r="BJ6759" s="4" t="s">
        <v>406</v>
      </c>
      <c r="BK6759" s="4" t="s">
        <v>11</v>
      </c>
      <c r="BL6759" s="4" t="s">
        <v>11</v>
      </c>
      <c r="BM6759" s="4" t="s">
        <v>13</v>
      </c>
      <c r="BN6759" s="4" t="s">
        <v>8</v>
      </c>
      <c r="BO6759" s="4" t="s">
        <v>406</v>
      </c>
      <c r="BP6759" s="4" t="s">
        <v>11</v>
      </c>
      <c r="BQ6759" s="4" t="s">
        <v>11</v>
      </c>
      <c r="BR6759" s="4" t="s">
        <v>13</v>
      </c>
      <c r="BS6759" s="4" t="s">
        <v>8</v>
      </c>
      <c r="BT6759" s="4" t="s">
        <v>406</v>
      </c>
      <c r="BU6759" s="4" t="s">
        <v>11</v>
      </c>
      <c r="BV6759" s="4" t="s">
        <v>11</v>
      </c>
      <c r="BW6759" s="4" t="s">
        <v>13</v>
      </c>
      <c r="BX6759" s="4" t="s">
        <v>8</v>
      </c>
      <c r="BY6759" s="4" t="s">
        <v>406</v>
      </c>
      <c r="BZ6759" s="4" t="s">
        <v>11</v>
      </c>
      <c r="CA6759" s="4" t="s">
        <v>11</v>
      </c>
      <c r="CB6759" s="4" t="s">
        <v>13</v>
      </c>
      <c r="CC6759" s="4" t="s">
        <v>8</v>
      </c>
      <c r="CD6759" s="4" t="s">
        <v>406</v>
      </c>
      <c r="CE6759" s="4" t="s">
        <v>11</v>
      </c>
      <c r="CF6759" s="4" t="s">
        <v>11</v>
      </c>
      <c r="CG6759" s="4" t="s">
        <v>13</v>
      </c>
      <c r="CH6759" s="4" t="s">
        <v>8</v>
      </c>
      <c r="CI6759" s="4" t="s">
        <v>406</v>
      </c>
      <c r="CJ6759" s="4" t="s">
        <v>11</v>
      </c>
      <c r="CK6759" s="4" t="s">
        <v>11</v>
      </c>
      <c r="CL6759" s="4" t="s">
        <v>13</v>
      </c>
      <c r="CM6759" s="4" t="s">
        <v>8</v>
      </c>
      <c r="CN6759" s="4" t="s">
        <v>406</v>
      </c>
      <c r="CO6759" s="4" t="s">
        <v>11</v>
      </c>
      <c r="CP6759" s="4" t="s">
        <v>11</v>
      </c>
      <c r="CQ6759" s="4" t="s">
        <v>13</v>
      </c>
      <c r="CR6759" s="4" t="s">
        <v>8</v>
      </c>
      <c r="CS6759" s="4" t="s">
        <v>406</v>
      </c>
      <c r="CT6759" s="4" t="s">
        <v>11</v>
      </c>
      <c r="CU6759" s="4" t="s">
        <v>11</v>
      </c>
      <c r="CV6759" s="4" t="s">
        <v>13</v>
      </c>
      <c r="CW6759" s="4" t="s">
        <v>8</v>
      </c>
      <c r="CX6759" s="4" t="s">
        <v>406</v>
      </c>
      <c r="CY6759" s="4" t="s">
        <v>11</v>
      </c>
      <c r="CZ6759" s="4" t="s">
        <v>11</v>
      </c>
      <c r="DA6759" s="4" t="s">
        <v>13</v>
      </c>
      <c r="DB6759" s="4" t="s">
        <v>8</v>
      </c>
      <c r="DC6759" s="4" t="s">
        <v>406</v>
      </c>
      <c r="DD6759" s="4" t="s">
        <v>11</v>
      </c>
      <c r="DE6759" s="4" t="s">
        <v>11</v>
      </c>
      <c r="DF6759" s="4" t="s">
        <v>13</v>
      </c>
      <c r="DG6759" s="4" t="s">
        <v>8</v>
      </c>
      <c r="DH6759" s="4" t="s">
        <v>406</v>
      </c>
      <c r="DI6759" s="4" t="s">
        <v>11</v>
      </c>
      <c r="DJ6759" s="4" t="s">
        <v>11</v>
      </c>
      <c r="DK6759" s="4" t="s">
        <v>13</v>
      </c>
      <c r="DL6759" s="4" t="s">
        <v>8</v>
      </c>
      <c r="DM6759" s="4" t="s">
        <v>406</v>
      </c>
      <c r="DN6759" s="4" t="s">
        <v>11</v>
      </c>
      <c r="DO6759" s="4" t="s">
        <v>11</v>
      </c>
      <c r="DP6759" s="4" t="s">
        <v>13</v>
      </c>
      <c r="DQ6759" s="4" t="s">
        <v>8</v>
      </c>
      <c r="DR6759" s="4" t="s">
        <v>406</v>
      </c>
      <c r="DS6759" s="4" t="s">
        <v>11</v>
      </c>
      <c r="DT6759" s="4" t="s">
        <v>11</v>
      </c>
      <c r="DU6759" s="4" t="s">
        <v>13</v>
      </c>
      <c r="DV6759" s="4" t="s">
        <v>8</v>
      </c>
      <c r="DW6759" s="4" t="s">
        <v>406</v>
      </c>
      <c r="DX6759" s="4" t="s">
        <v>11</v>
      </c>
      <c r="DY6759" s="4" t="s">
        <v>11</v>
      </c>
      <c r="DZ6759" s="4" t="s">
        <v>13</v>
      </c>
      <c r="EA6759" s="4" t="s">
        <v>8</v>
      </c>
      <c r="EB6759" s="4" t="s">
        <v>406</v>
      </c>
      <c r="EC6759" s="4" t="s">
        <v>11</v>
      </c>
      <c r="ED6759" s="4" t="s">
        <v>11</v>
      </c>
      <c r="EE6759" s="4" t="s">
        <v>13</v>
      </c>
      <c r="EF6759" s="4" t="s">
        <v>8</v>
      </c>
      <c r="EG6759" s="4" t="s">
        <v>406</v>
      </c>
      <c r="EH6759" s="4" t="s">
        <v>11</v>
      </c>
      <c r="EI6759" s="4" t="s">
        <v>11</v>
      </c>
      <c r="EJ6759" s="4" t="s">
        <v>13</v>
      </c>
      <c r="EK6759" s="4" t="s">
        <v>8</v>
      </c>
      <c r="EL6759" s="4" t="s">
        <v>406</v>
      </c>
      <c r="EM6759" s="4" t="s">
        <v>11</v>
      </c>
      <c r="EN6759" s="4" t="s">
        <v>11</v>
      </c>
      <c r="EO6759" s="4" t="s">
        <v>13</v>
      </c>
      <c r="EP6759" s="4" t="s">
        <v>8</v>
      </c>
      <c r="EQ6759" s="4" t="s">
        <v>406</v>
      </c>
      <c r="ER6759" s="4" t="s">
        <v>11</v>
      </c>
      <c r="ES6759" s="4" t="s">
        <v>11</v>
      </c>
      <c r="ET6759" s="4" t="s">
        <v>13</v>
      </c>
      <c r="EU6759" s="4" t="s">
        <v>8</v>
      </c>
      <c r="EV6759" s="4" t="s">
        <v>406</v>
      </c>
      <c r="EW6759" s="4" t="s">
        <v>11</v>
      </c>
      <c r="EX6759" s="4" t="s">
        <v>11</v>
      </c>
      <c r="EY6759" s="4" t="s">
        <v>13</v>
      </c>
      <c r="EZ6759" s="4" t="s">
        <v>8</v>
      </c>
      <c r="FA6759" s="4" t="s">
        <v>406</v>
      </c>
      <c r="FB6759" s="4" t="s">
        <v>11</v>
      </c>
      <c r="FC6759" s="4" t="s">
        <v>11</v>
      </c>
      <c r="FD6759" s="4" t="s">
        <v>13</v>
      </c>
      <c r="FE6759" s="4" t="s">
        <v>8</v>
      </c>
      <c r="FF6759" s="4" t="s">
        <v>406</v>
      </c>
      <c r="FG6759" s="4" t="s">
        <v>11</v>
      </c>
      <c r="FH6759" s="4" t="s">
        <v>11</v>
      </c>
      <c r="FI6759" s="4" t="s">
        <v>13</v>
      </c>
      <c r="FJ6759" s="4" t="s">
        <v>8</v>
      </c>
      <c r="FK6759" s="4" t="s">
        <v>406</v>
      </c>
      <c r="FL6759" s="4" t="s">
        <v>11</v>
      </c>
      <c r="FM6759" s="4" t="s">
        <v>11</v>
      </c>
      <c r="FN6759" s="4" t="s">
        <v>13</v>
      </c>
      <c r="FO6759" s="4" t="s">
        <v>8</v>
      </c>
      <c r="FP6759" s="4" t="s">
        <v>406</v>
      </c>
      <c r="FQ6759" s="4" t="s">
        <v>11</v>
      </c>
      <c r="FR6759" s="4" t="s">
        <v>11</v>
      </c>
      <c r="FS6759" s="4" t="s">
        <v>13</v>
      </c>
      <c r="FT6759" s="4" t="s">
        <v>8</v>
      </c>
      <c r="FU6759" s="4" t="s">
        <v>406</v>
      </c>
      <c r="FV6759" s="4" t="s">
        <v>11</v>
      </c>
      <c r="FW6759" s="4" t="s">
        <v>11</v>
      </c>
      <c r="FX6759" s="4" t="s">
        <v>13</v>
      </c>
      <c r="FY6759" s="4" t="s">
        <v>8</v>
      </c>
      <c r="FZ6759" s="4" t="s">
        <v>406</v>
      </c>
      <c r="GA6759" s="4" t="s">
        <v>11</v>
      </c>
      <c r="GB6759" s="4" t="s">
        <v>11</v>
      </c>
      <c r="GC6759" s="4" t="s">
        <v>13</v>
      </c>
      <c r="GD6759" s="4" t="s">
        <v>8</v>
      </c>
      <c r="GE6759" s="4" t="s">
        <v>406</v>
      </c>
      <c r="GF6759" s="4" t="s">
        <v>11</v>
      </c>
      <c r="GG6759" s="4" t="s">
        <v>11</v>
      </c>
      <c r="GH6759" s="4" t="s">
        <v>13</v>
      </c>
      <c r="GI6759" s="4" t="s">
        <v>8</v>
      </c>
      <c r="GJ6759" s="4" t="s">
        <v>406</v>
      </c>
      <c r="GK6759" s="4" t="s">
        <v>11</v>
      </c>
      <c r="GL6759" s="4" t="s">
        <v>11</v>
      </c>
      <c r="GM6759" s="4" t="s">
        <v>13</v>
      </c>
      <c r="GN6759" s="4" t="s">
        <v>8</v>
      </c>
      <c r="GO6759" s="4" t="s">
        <v>406</v>
      </c>
      <c r="GP6759" s="4" t="s">
        <v>11</v>
      </c>
      <c r="GQ6759" s="4" t="s">
        <v>11</v>
      </c>
      <c r="GR6759" s="4" t="s">
        <v>13</v>
      </c>
      <c r="GS6759" s="4" t="s">
        <v>8</v>
      </c>
      <c r="GT6759" s="4" t="s">
        <v>406</v>
      </c>
      <c r="GU6759" s="4" t="s">
        <v>11</v>
      </c>
      <c r="GV6759" s="4" t="s">
        <v>11</v>
      </c>
      <c r="GW6759" s="4" t="s">
        <v>13</v>
      </c>
      <c r="GX6759" s="4" t="s">
        <v>8</v>
      </c>
      <c r="GY6759" s="4" t="s">
        <v>406</v>
      </c>
      <c r="GZ6759" s="4" t="s">
        <v>11</v>
      </c>
      <c r="HA6759" s="4" t="s">
        <v>11</v>
      </c>
      <c r="HB6759" s="4" t="s">
        <v>13</v>
      </c>
      <c r="HC6759" s="4" t="s">
        <v>8</v>
      </c>
      <c r="HD6759" s="4" t="s">
        <v>406</v>
      </c>
      <c r="HE6759" s="4" t="s">
        <v>11</v>
      </c>
      <c r="HF6759" s="4" t="s">
        <v>11</v>
      </c>
      <c r="HG6759" s="4" t="s">
        <v>13</v>
      </c>
      <c r="HH6759" s="4" t="s">
        <v>8</v>
      </c>
      <c r="HI6759" s="4" t="s">
        <v>406</v>
      </c>
      <c r="HJ6759" s="4" t="s">
        <v>11</v>
      </c>
      <c r="HK6759" s="4" t="s">
        <v>11</v>
      </c>
      <c r="HL6759" s="4" t="s">
        <v>13</v>
      </c>
      <c r="HM6759" s="4" t="s">
        <v>8</v>
      </c>
      <c r="HN6759" s="4" t="s">
        <v>406</v>
      </c>
      <c r="HO6759" s="4" t="s">
        <v>11</v>
      </c>
      <c r="HP6759" s="4" t="s">
        <v>11</v>
      </c>
      <c r="HQ6759" s="4" t="s">
        <v>13</v>
      </c>
      <c r="HR6759" s="4" t="s">
        <v>8</v>
      </c>
      <c r="HS6759" s="4" t="s">
        <v>406</v>
      </c>
      <c r="HT6759" s="4" t="s">
        <v>11</v>
      </c>
      <c r="HU6759" s="4" t="s">
        <v>11</v>
      </c>
      <c r="HV6759" s="4" t="s">
        <v>13</v>
      </c>
      <c r="HW6759" s="4" t="s">
        <v>8</v>
      </c>
      <c r="HX6759" s="4" t="s">
        <v>406</v>
      </c>
      <c r="HY6759" s="4" t="s">
        <v>11</v>
      </c>
      <c r="HZ6759" s="4" t="s">
        <v>11</v>
      </c>
      <c r="IA6759" s="4" t="s">
        <v>13</v>
      </c>
      <c r="IB6759" s="4" t="s">
        <v>8</v>
      </c>
      <c r="IC6759" s="4" t="s">
        <v>406</v>
      </c>
      <c r="ID6759" s="4" t="s">
        <v>11</v>
      </c>
      <c r="IE6759" s="4" t="s">
        <v>11</v>
      </c>
      <c r="IF6759" s="4" t="s">
        <v>13</v>
      </c>
      <c r="IG6759" s="4" t="s">
        <v>8</v>
      </c>
      <c r="IH6759" s="4" t="s">
        <v>406</v>
      </c>
      <c r="II6759" s="4" t="s">
        <v>11</v>
      </c>
      <c r="IJ6759" s="4" t="s">
        <v>11</v>
      </c>
      <c r="IK6759" s="4" t="s">
        <v>13</v>
      </c>
      <c r="IL6759" s="4" t="s">
        <v>8</v>
      </c>
      <c r="IM6759" s="4" t="s">
        <v>406</v>
      </c>
      <c r="IN6759" s="4" t="s">
        <v>11</v>
      </c>
      <c r="IO6759" s="4" t="s">
        <v>11</v>
      </c>
      <c r="IP6759" s="4" t="s">
        <v>13</v>
      </c>
      <c r="IQ6759" s="4" t="s">
        <v>8</v>
      </c>
      <c r="IR6759" s="4" t="s">
        <v>406</v>
      </c>
      <c r="IS6759" s="4" t="s">
        <v>11</v>
      </c>
      <c r="IT6759" s="4" t="s">
        <v>11</v>
      </c>
      <c r="IU6759" s="4" t="s">
        <v>13</v>
      </c>
      <c r="IV6759" s="4" t="s">
        <v>8</v>
      </c>
      <c r="IW6759" s="4" t="s">
        <v>406</v>
      </c>
      <c r="IX6759" s="4" t="s">
        <v>11</v>
      </c>
      <c r="IY6759" s="4" t="s">
        <v>11</v>
      </c>
      <c r="IZ6759" s="4" t="s">
        <v>13</v>
      </c>
      <c r="JA6759" s="4" t="s">
        <v>8</v>
      </c>
      <c r="JB6759" s="4" t="s">
        <v>406</v>
      </c>
      <c r="JC6759" s="4" t="s">
        <v>11</v>
      </c>
      <c r="JD6759" s="4" t="s">
        <v>11</v>
      </c>
      <c r="JE6759" s="4" t="s">
        <v>13</v>
      </c>
      <c r="JF6759" s="4" t="s">
        <v>8</v>
      </c>
      <c r="JG6759" s="4" t="s">
        <v>406</v>
      </c>
      <c r="JH6759" s="4" t="s">
        <v>11</v>
      </c>
      <c r="JI6759" s="4" t="s">
        <v>11</v>
      </c>
      <c r="JJ6759" s="4" t="s">
        <v>13</v>
      </c>
      <c r="JK6759" s="4" t="s">
        <v>8</v>
      </c>
      <c r="JL6759" s="4" t="s">
        <v>406</v>
      </c>
      <c r="JM6759" s="4" t="s">
        <v>11</v>
      </c>
      <c r="JN6759" s="4" t="s">
        <v>11</v>
      </c>
      <c r="JO6759" s="4" t="s">
        <v>13</v>
      </c>
      <c r="JP6759" s="4" t="s">
        <v>8</v>
      </c>
      <c r="JQ6759" s="4" t="s">
        <v>406</v>
      </c>
      <c r="JR6759" s="4" t="s">
        <v>11</v>
      </c>
      <c r="JS6759" s="4" t="s">
        <v>11</v>
      </c>
      <c r="JT6759" s="4" t="s">
        <v>13</v>
      </c>
      <c r="JU6759" s="4" t="s">
        <v>8</v>
      </c>
      <c r="JV6759" s="4" t="s">
        <v>406</v>
      </c>
      <c r="JW6759" s="4" t="s">
        <v>11</v>
      </c>
      <c r="JX6759" s="4" t="s">
        <v>11</v>
      </c>
      <c r="JY6759" s="4" t="s">
        <v>13</v>
      </c>
      <c r="JZ6759" s="4" t="s">
        <v>8</v>
      </c>
      <c r="KA6759" s="4" t="s">
        <v>406</v>
      </c>
      <c r="KB6759" s="4" t="s">
        <v>11</v>
      </c>
      <c r="KC6759" s="4" t="s">
        <v>11</v>
      </c>
      <c r="KD6759" s="4" t="s">
        <v>13</v>
      </c>
      <c r="KE6759" s="4" t="s">
        <v>8</v>
      </c>
      <c r="KF6759" s="4" t="s">
        <v>406</v>
      </c>
      <c r="KG6759" s="4" t="s">
        <v>11</v>
      </c>
      <c r="KH6759" s="4" t="s">
        <v>11</v>
      </c>
      <c r="KI6759" s="4" t="s">
        <v>13</v>
      </c>
      <c r="KJ6759" s="4" t="s">
        <v>8</v>
      </c>
      <c r="KK6759" s="4" t="s">
        <v>406</v>
      </c>
      <c r="KL6759" s="4" t="s">
        <v>11</v>
      </c>
      <c r="KM6759" s="4" t="s">
        <v>11</v>
      </c>
      <c r="KN6759" s="4" t="s">
        <v>13</v>
      </c>
      <c r="KO6759" s="4" t="s">
        <v>8</v>
      </c>
      <c r="KP6759" s="4" t="s">
        <v>406</v>
      </c>
      <c r="KQ6759" s="4" t="s">
        <v>11</v>
      </c>
      <c r="KR6759" s="4" t="s">
        <v>11</v>
      </c>
      <c r="KS6759" s="4" t="s">
        <v>13</v>
      </c>
      <c r="KT6759" s="4" t="s">
        <v>8</v>
      </c>
      <c r="KU6759" s="4" t="s">
        <v>406</v>
      </c>
      <c r="KV6759" s="4" t="s">
        <v>11</v>
      </c>
      <c r="KW6759" s="4" t="s">
        <v>11</v>
      </c>
      <c r="KX6759" s="4" t="s">
        <v>13</v>
      </c>
      <c r="KY6759" s="4" t="s">
        <v>8</v>
      </c>
      <c r="KZ6759" s="4" t="s">
        <v>406</v>
      </c>
      <c r="LA6759" s="4" t="s">
        <v>11</v>
      </c>
      <c r="LB6759" s="4" t="s">
        <v>11</v>
      </c>
      <c r="LC6759" s="4" t="s">
        <v>13</v>
      </c>
      <c r="LD6759" s="4" t="s">
        <v>8</v>
      </c>
      <c r="LE6759" s="4" t="s">
        <v>406</v>
      </c>
      <c r="LF6759" s="4" t="s">
        <v>11</v>
      </c>
      <c r="LG6759" s="4" t="s">
        <v>11</v>
      </c>
      <c r="LH6759" s="4" t="s">
        <v>13</v>
      </c>
      <c r="LI6759" s="4" t="s">
        <v>8</v>
      </c>
      <c r="LJ6759" s="4" t="s">
        <v>406</v>
      </c>
      <c r="LK6759" s="4" t="s">
        <v>11</v>
      </c>
      <c r="LL6759" s="4" t="s">
        <v>11</v>
      </c>
      <c r="LM6759" s="4" t="s">
        <v>13</v>
      </c>
      <c r="LN6759" s="4" t="s">
        <v>8</v>
      </c>
      <c r="LO6759" s="4" t="s">
        <v>406</v>
      </c>
      <c r="LP6759" s="4" t="s">
        <v>11</v>
      </c>
      <c r="LQ6759" s="4" t="s">
        <v>11</v>
      </c>
      <c r="LR6759" s="4" t="s">
        <v>13</v>
      </c>
      <c r="LS6759" s="4" t="s">
        <v>8</v>
      </c>
      <c r="LT6759" s="4" t="s">
        <v>406</v>
      </c>
      <c r="LU6759" s="4" t="s">
        <v>11</v>
      </c>
      <c r="LV6759" s="4" t="s">
        <v>11</v>
      </c>
      <c r="LW6759" s="4" t="s">
        <v>13</v>
      </c>
      <c r="LX6759" s="4" t="s">
        <v>8</v>
      </c>
      <c r="LY6759" s="4" t="s">
        <v>406</v>
      </c>
      <c r="LZ6759" s="4" t="s">
        <v>11</v>
      </c>
      <c r="MA6759" s="4" t="s">
        <v>11</v>
      </c>
      <c r="MB6759" s="4" t="s">
        <v>13</v>
      </c>
      <c r="MC6759" s="4" t="s">
        <v>8</v>
      </c>
      <c r="MD6759" s="4" t="s">
        <v>406</v>
      </c>
      <c r="ME6759" s="4" t="s">
        <v>11</v>
      </c>
      <c r="MF6759" s="4" t="s">
        <v>11</v>
      </c>
      <c r="MG6759" s="4" t="s">
        <v>13</v>
      </c>
      <c r="MH6759" s="4" t="s">
        <v>8</v>
      </c>
      <c r="MI6759" s="4" t="s">
        <v>406</v>
      </c>
      <c r="MJ6759" s="4" t="s">
        <v>11</v>
      </c>
      <c r="MK6759" s="4" t="s">
        <v>11</v>
      </c>
      <c r="ML6759" s="4" t="s">
        <v>13</v>
      </c>
      <c r="MM6759" s="4" t="s">
        <v>8</v>
      </c>
      <c r="MN6759" s="4" t="s">
        <v>406</v>
      </c>
      <c r="MO6759" s="4" t="s">
        <v>11</v>
      </c>
      <c r="MP6759" s="4" t="s">
        <v>11</v>
      </c>
      <c r="MQ6759" s="4" t="s">
        <v>13</v>
      </c>
      <c r="MR6759" s="4" t="s">
        <v>8</v>
      </c>
      <c r="MS6759" s="4" t="s">
        <v>406</v>
      </c>
      <c r="MT6759" s="4" t="s">
        <v>11</v>
      </c>
      <c r="MU6759" s="4" t="s">
        <v>11</v>
      </c>
      <c r="MV6759" s="4" t="s">
        <v>13</v>
      </c>
      <c r="MW6759" s="4" t="s">
        <v>8</v>
      </c>
      <c r="MX6759" s="4" t="s">
        <v>406</v>
      </c>
      <c r="MY6759" s="4" t="s">
        <v>11</v>
      </c>
      <c r="MZ6759" s="4" t="s">
        <v>11</v>
      </c>
      <c r="NA6759" s="4" t="s">
        <v>13</v>
      </c>
      <c r="NB6759" s="4" t="s">
        <v>8</v>
      </c>
      <c r="NC6759" s="4" t="s">
        <v>406</v>
      </c>
      <c r="ND6759" s="4" t="s">
        <v>11</v>
      </c>
      <c r="NE6759" s="4" t="s">
        <v>11</v>
      </c>
      <c r="NF6759" s="4" t="s">
        <v>13</v>
      </c>
      <c r="NG6759" s="4" t="s">
        <v>8</v>
      </c>
      <c r="NH6759" s="4" t="s">
        <v>406</v>
      </c>
      <c r="NI6759" s="4" t="s">
        <v>11</v>
      </c>
      <c r="NJ6759" s="4" t="s">
        <v>11</v>
      </c>
      <c r="NK6759" s="4" t="s">
        <v>13</v>
      </c>
      <c r="NL6759" s="4" t="s">
        <v>8</v>
      </c>
      <c r="NM6759" s="4" t="s">
        <v>406</v>
      </c>
      <c r="NN6759" s="4" t="s">
        <v>11</v>
      </c>
      <c r="NO6759" s="4" t="s">
        <v>11</v>
      </c>
      <c r="NP6759" s="4" t="s">
        <v>13</v>
      </c>
      <c r="NQ6759" s="4" t="s">
        <v>8</v>
      </c>
      <c r="NR6759" s="4" t="s">
        <v>406</v>
      </c>
      <c r="NS6759" s="4" t="s">
        <v>11</v>
      </c>
      <c r="NT6759" s="4" t="s">
        <v>11</v>
      </c>
      <c r="NU6759" s="4" t="s">
        <v>13</v>
      </c>
      <c r="NV6759" s="4" t="s">
        <v>8</v>
      </c>
      <c r="NW6759" s="4" t="s">
        <v>406</v>
      </c>
      <c r="NX6759" s="4" t="s">
        <v>11</v>
      </c>
      <c r="NY6759" s="4" t="s">
        <v>11</v>
      </c>
      <c r="NZ6759" s="4" t="s">
        <v>13</v>
      </c>
      <c r="OA6759" s="4" t="s">
        <v>8</v>
      </c>
      <c r="OB6759" s="4" t="s">
        <v>406</v>
      </c>
      <c r="OC6759" s="4" t="s">
        <v>11</v>
      </c>
      <c r="OD6759" s="4" t="s">
        <v>11</v>
      </c>
      <c r="OE6759" s="4" t="s">
        <v>13</v>
      </c>
      <c r="OF6759" s="4" t="s">
        <v>8</v>
      </c>
      <c r="OG6759" s="4" t="s">
        <v>406</v>
      </c>
      <c r="OH6759" s="4" t="s">
        <v>11</v>
      </c>
      <c r="OI6759" s="4" t="s">
        <v>11</v>
      </c>
      <c r="OJ6759" s="4" t="s">
        <v>13</v>
      </c>
      <c r="OK6759" s="4" t="s">
        <v>8</v>
      </c>
      <c r="OL6759" s="4" t="s">
        <v>406</v>
      </c>
      <c r="OM6759" s="4" t="s">
        <v>11</v>
      </c>
      <c r="ON6759" s="4" t="s">
        <v>11</v>
      </c>
      <c r="OO6759" s="4" t="s">
        <v>13</v>
      </c>
      <c r="OP6759" s="4" t="s">
        <v>8</v>
      </c>
      <c r="OQ6759" s="4" t="s">
        <v>406</v>
      </c>
      <c r="OR6759" s="4" t="s">
        <v>11</v>
      </c>
      <c r="OS6759" s="4" t="s">
        <v>11</v>
      </c>
      <c r="OT6759" s="4" t="s">
        <v>13</v>
      </c>
      <c r="OU6759" s="4" t="s">
        <v>8</v>
      </c>
      <c r="OV6759" s="4" t="s">
        <v>406</v>
      </c>
      <c r="OW6759" s="4" t="s">
        <v>11</v>
      </c>
      <c r="OX6759" s="4" t="s">
        <v>11</v>
      </c>
      <c r="OY6759" s="4" t="s">
        <v>13</v>
      </c>
      <c r="OZ6759" s="4" t="s">
        <v>8</v>
      </c>
      <c r="PA6759" s="4" t="s">
        <v>406</v>
      </c>
      <c r="PB6759" s="4" t="s">
        <v>11</v>
      </c>
      <c r="PC6759" s="4" t="s">
        <v>11</v>
      </c>
      <c r="PD6759" s="4" t="s">
        <v>13</v>
      </c>
      <c r="PE6759" s="4" t="s">
        <v>8</v>
      </c>
      <c r="PF6759" s="4" t="s">
        <v>406</v>
      </c>
      <c r="PG6759" s="4" t="s">
        <v>11</v>
      </c>
      <c r="PH6759" s="4" t="s">
        <v>11</v>
      </c>
      <c r="PI6759" s="4" t="s">
        <v>13</v>
      </c>
      <c r="PJ6759" s="4" t="s">
        <v>8</v>
      </c>
      <c r="PK6759" s="4" t="s">
        <v>406</v>
      </c>
      <c r="PL6759" s="4" t="s">
        <v>11</v>
      </c>
      <c r="PM6759" s="4" t="s">
        <v>11</v>
      </c>
      <c r="PN6759" s="4" t="s">
        <v>13</v>
      </c>
      <c r="PO6759" s="4" t="s">
        <v>8</v>
      </c>
      <c r="PP6759" s="4" t="s">
        <v>406</v>
      </c>
      <c r="PQ6759" s="4" t="s">
        <v>11</v>
      </c>
      <c r="PR6759" s="4" t="s">
        <v>11</v>
      </c>
      <c r="PS6759" s="4" t="s">
        <v>13</v>
      </c>
      <c r="PT6759" s="4" t="s">
        <v>8</v>
      </c>
      <c r="PU6759" s="4" t="s">
        <v>406</v>
      </c>
      <c r="PV6759" s="4" t="s">
        <v>11</v>
      </c>
      <c r="PW6759" s="4" t="s">
        <v>11</v>
      </c>
      <c r="PX6759" s="4" t="s">
        <v>13</v>
      </c>
      <c r="PY6759" s="4" t="s">
        <v>8</v>
      </c>
      <c r="PZ6759" s="4" t="s">
        <v>406</v>
      </c>
      <c r="QA6759" s="4" t="s">
        <v>11</v>
      </c>
      <c r="QB6759" s="4" t="s">
        <v>11</v>
      </c>
      <c r="QC6759" s="4" t="s">
        <v>13</v>
      </c>
      <c r="QD6759" s="4" t="s">
        <v>8</v>
      </c>
      <c r="QE6759" s="4" t="s">
        <v>406</v>
      </c>
      <c r="QF6759" s="4" t="s">
        <v>11</v>
      </c>
      <c r="QG6759" s="4" t="s">
        <v>11</v>
      </c>
      <c r="QH6759" s="4" t="s">
        <v>13</v>
      </c>
      <c r="QI6759" s="4" t="s">
        <v>8</v>
      </c>
      <c r="QJ6759" s="4" t="s">
        <v>406</v>
      </c>
      <c r="QK6759" s="4" t="s">
        <v>11</v>
      </c>
      <c r="QL6759" s="4" t="s">
        <v>11</v>
      </c>
      <c r="QM6759" s="4" t="s">
        <v>13</v>
      </c>
      <c r="QN6759" s="4" t="s">
        <v>8</v>
      </c>
      <c r="QO6759" s="4" t="s">
        <v>406</v>
      </c>
      <c r="QP6759" s="4" t="s">
        <v>11</v>
      </c>
      <c r="QQ6759" s="4" t="s">
        <v>11</v>
      </c>
      <c r="QR6759" s="4" t="s">
        <v>13</v>
      </c>
      <c r="QS6759" s="4" t="s">
        <v>8</v>
      </c>
      <c r="QT6759" s="4" t="s">
        <v>406</v>
      </c>
      <c r="QU6759" s="4" t="s">
        <v>11</v>
      </c>
      <c r="QV6759" s="4" t="s">
        <v>11</v>
      </c>
      <c r="QW6759" s="4" t="s">
        <v>13</v>
      </c>
      <c r="QX6759" s="4" t="s">
        <v>8</v>
      </c>
      <c r="QY6759" s="4" t="s">
        <v>406</v>
      </c>
    </row>
    <row r="6760" spans="1:112">
      <c r="A6760" t="n">
        <v>70112</v>
      </c>
      <c r="B6760" s="68" t="n">
        <v>257</v>
      </c>
      <c r="C6760" s="7" t="n">
        <v>3</v>
      </c>
      <c r="D6760" s="7" t="n">
        <v>65533</v>
      </c>
      <c r="E6760" s="7" t="n">
        <v>0</v>
      </c>
      <c r="F6760" s="7" t="s">
        <v>311</v>
      </c>
      <c r="G6760" s="7" t="n">
        <f t="normal" ca="1">32-LENB(INDIRECT(ADDRESS(6760,6)))</f>
        <v>0</v>
      </c>
      <c r="H6760" s="7" t="n">
        <v>3</v>
      </c>
      <c r="I6760" s="7" t="n">
        <v>65533</v>
      </c>
      <c r="J6760" s="7" t="n">
        <v>0</v>
      </c>
      <c r="K6760" s="7" t="s">
        <v>30</v>
      </c>
      <c r="L6760" s="7" t="n">
        <f t="normal" ca="1">32-LENB(INDIRECT(ADDRESS(6760,11)))</f>
        <v>0</v>
      </c>
      <c r="M6760" s="7" t="n">
        <v>3</v>
      </c>
      <c r="N6760" s="7" t="n">
        <v>65533</v>
      </c>
      <c r="O6760" s="7" t="n">
        <v>0</v>
      </c>
      <c r="P6760" s="7" t="s">
        <v>41</v>
      </c>
      <c r="Q6760" s="7" t="n">
        <f t="normal" ca="1">32-LENB(INDIRECT(ADDRESS(6760,16)))</f>
        <v>0</v>
      </c>
      <c r="R6760" s="7" t="n">
        <v>3</v>
      </c>
      <c r="S6760" s="7" t="n">
        <v>65533</v>
      </c>
      <c r="T6760" s="7" t="n">
        <v>0</v>
      </c>
      <c r="U6760" s="7" t="s">
        <v>312</v>
      </c>
      <c r="V6760" s="7" t="n">
        <f t="normal" ca="1">32-LENB(INDIRECT(ADDRESS(6760,21)))</f>
        <v>0</v>
      </c>
      <c r="W6760" s="7" t="n">
        <v>3</v>
      </c>
      <c r="X6760" s="7" t="n">
        <v>65533</v>
      </c>
      <c r="Y6760" s="7" t="n">
        <v>0</v>
      </c>
      <c r="Z6760" s="7" t="s">
        <v>39</v>
      </c>
      <c r="AA6760" s="7" t="n">
        <f t="normal" ca="1">32-LENB(INDIRECT(ADDRESS(6760,26)))</f>
        <v>0</v>
      </c>
      <c r="AB6760" s="7" t="n">
        <v>3</v>
      </c>
      <c r="AC6760" s="7" t="n">
        <v>65533</v>
      </c>
      <c r="AD6760" s="7" t="n">
        <v>0</v>
      </c>
      <c r="AE6760" s="7" t="s">
        <v>42</v>
      </c>
      <c r="AF6760" s="7" t="n">
        <f t="normal" ca="1">32-LENB(INDIRECT(ADDRESS(6760,31)))</f>
        <v>0</v>
      </c>
      <c r="AG6760" s="7" t="n">
        <v>3</v>
      </c>
      <c r="AH6760" s="7" t="n">
        <v>65533</v>
      </c>
      <c r="AI6760" s="7" t="n">
        <v>0</v>
      </c>
      <c r="AJ6760" s="7" t="s">
        <v>313</v>
      </c>
      <c r="AK6760" s="7" t="n">
        <f t="normal" ca="1">32-LENB(INDIRECT(ADDRESS(6760,36)))</f>
        <v>0</v>
      </c>
      <c r="AL6760" s="7" t="n">
        <v>3</v>
      </c>
      <c r="AM6760" s="7" t="n">
        <v>65533</v>
      </c>
      <c r="AN6760" s="7" t="n">
        <v>0</v>
      </c>
      <c r="AO6760" s="7" t="s">
        <v>314</v>
      </c>
      <c r="AP6760" s="7" t="n">
        <f t="normal" ca="1">32-LENB(INDIRECT(ADDRESS(6760,41)))</f>
        <v>0</v>
      </c>
      <c r="AQ6760" s="7" t="n">
        <v>3</v>
      </c>
      <c r="AR6760" s="7" t="n">
        <v>65533</v>
      </c>
      <c r="AS6760" s="7" t="n">
        <v>0</v>
      </c>
      <c r="AT6760" s="7" t="s">
        <v>315</v>
      </c>
      <c r="AU6760" s="7" t="n">
        <f t="normal" ca="1">32-LENB(INDIRECT(ADDRESS(6760,46)))</f>
        <v>0</v>
      </c>
      <c r="AV6760" s="7" t="n">
        <v>7</v>
      </c>
      <c r="AW6760" s="7" t="n">
        <v>65533</v>
      </c>
      <c r="AX6760" s="7" t="n">
        <v>35302</v>
      </c>
      <c r="AY6760" s="7" t="s">
        <v>14</v>
      </c>
      <c r="AZ6760" s="7" t="n">
        <f t="normal" ca="1">32-LENB(INDIRECT(ADDRESS(6760,51)))</f>
        <v>0</v>
      </c>
      <c r="BA6760" s="7" t="n">
        <v>4</v>
      </c>
      <c r="BB6760" s="7" t="n">
        <v>65533</v>
      </c>
      <c r="BC6760" s="7" t="n">
        <v>4344</v>
      </c>
      <c r="BD6760" s="7" t="s">
        <v>14</v>
      </c>
      <c r="BE6760" s="7" t="n">
        <f t="normal" ca="1">32-LENB(INDIRECT(ADDRESS(6760,56)))</f>
        <v>0</v>
      </c>
      <c r="BF6760" s="7" t="n">
        <v>4</v>
      </c>
      <c r="BG6760" s="7" t="n">
        <v>65533</v>
      </c>
      <c r="BH6760" s="7" t="n">
        <v>4416</v>
      </c>
      <c r="BI6760" s="7" t="s">
        <v>14</v>
      </c>
      <c r="BJ6760" s="7" t="n">
        <f t="normal" ca="1">32-LENB(INDIRECT(ADDRESS(6760,61)))</f>
        <v>0</v>
      </c>
      <c r="BK6760" s="7" t="n">
        <v>4</v>
      </c>
      <c r="BL6760" s="7" t="n">
        <v>65533</v>
      </c>
      <c r="BM6760" s="7" t="n">
        <v>4198</v>
      </c>
      <c r="BN6760" s="7" t="s">
        <v>14</v>
      </c>
      <c r="BO6760" s="7" t="n">
        <f t="normal" ca="1">32-LENB(INDIRECT(ADDRESS(6760,66)))</f>
        <v>0</v>
      </c>
      <c r="BP6760" s="7" t="n">
        <v>4</v>
      </c>
      <c r="BQ6760" s="7" t="n">
        <v>65533</v>
      </c>
      <c r="BR6760" s="7" t="n">
        <v>4341</v>
      </c>
      <c r="BS6760" s="7" t="s">
        <v>14</v>
      </c>
      <c r="BT6760" s="7" t="n">
        <f t="normal" ca="1">32-LENB(INDIRECT(ADDRESS(6760,71)))</f>
        <v>0</v>
      </c>
      <c r="BU6760" s="7" t="n">
        <v>4</v>
      </c>
      <c r="BV6760" s="7" t="n">
        <v>65533</v>
      </c>
      <c r="BW6760" s="7" t="n">
        <v>4416</v>
      </c>
      <c r="BX6760" s="7" t="s">
        <v>14</v>
      </c>
      <c r="BY6760" s="7" t="n">
        <f t="normal" ca="1">32-LENB(INDIRECT(ADDRESS(6760,76)))</f>
        <v>0</v>
      </c>
      <c r="BZ6760" s="7" t="n">
        <v>4</v>
      </c>
      <c r="CA6760" s="7" t="n">
        <v>65533</v>
      </c>
      <c r="CB6760" s="7" t="n">
        <v>4339</v>
      </c>
      <c r="CC6760" s="7" t="s">
        <v>14</v>
      </c>
      <c r="CD6760" s="7" t="n">
        <f t="normal" ca="1">32-LENB(INDIRECT(ADDRESS(6760,81)))</f>
        <v>0</v>
      </c>
      <c r="CE6760" s="7" t="n">
        <v>4</v>
      </c>
      <c r="CF6760" s="7" t="n">
        <v>65533</v>
      </c>
      <c r="CG6760" s="7" t="n">
        <v>4190</v>
      </c>
      <c r="CH6760" s="7" t="s">
        <v>14</v>
      </c>
      <c r="CI6760" s="7" t="n">
        <f t="normal" ca="1">32-LENB(INDIRECT(ADDRESS(6760,86)))</f>
        <v>0</v>
      </c>
      <c r="CJ6760" s="7" t="n">
        <v>7</v>
      </c>
      <c r="CK6760" s="7" t="n">
        <v>65533</v>
      </c>
      <c r="CL6760" s="7" t="n">
        <v>35303</v>
      </c>
      <c r="CM6760" s="7" t="s">
        <v>14</v>
      </c>
      <c r="CN6760" s="7" t="n">
        <f t="normal" ca="1">32-LENB(INDIRECT(ADDRESS(6760,91)))</f>
        <v>0</v>
      </c>
      <c r="CO6760" s="7" t="n">
        <v>4</v>
      </c>
      <c r="CP6760" s="7" t="n">
        <v>65533</v>
      </c>
      <c r="CQ6760" s="7" t="n">
        <v>4344</v>
      </c>
      <c r="CR6760" s="7" t="s">
        <v>14</v>
      </c>
      <c r="CS6760" s="7" t="n">
        <f t="normal" ca="1">32-LENB(INDIRECT(ADDRESS(6760,96)))</f>
        <v>0</v>
      </c>
      <c r="CT6760" s="7" t="n">
        <v>4</v>
      </c>
      <c r="CU6760" s="7" t="n">
        <v>65533</v>
      </c>
      <c r="CV6760" s="7" t="n">
        <v>4420</v>
      </c>
      <c r="CW6760" s="7" t="s">
        <v>14</v>
      </c>
      <c r="CX6760" s="7" t="n">
        <f t="normal" ca="1">32-LENB(INDIRECT(ADDRESS(6760,101)))</f>
        <v>0</v>
      </c>
      <c r="CY6760" s="7" t="n">
        <v>4</v>
      </c>
      <c r="CZ6760" s="7" t="n">
        <v>65533</v>
      </c>
      <c r="DA6760" s="7" t="n">
        <v>4339</v>
      </c>
      <c r="DB6760" s="7" t="s">
        <v>14</v>
      </c>
      <c r="DC6760" s="7" t="n">
        <f t="normal" ca="1">32-LENB(INDIRECT(ADDRESS(6760,106)))</f>
        <v>0</v>
      </c>
      <c r="DD6760" s="7" t="n">
        <v>4</v>
      </c>
      <c r="DE6760" s="7" t="n">
        <v>65533</v>
      </c>
      <c r="DF6760" s="7" t="n">
        <v>2013</v>
      </c>
      <c r="DG6760" s="7" t="s">
        <v>14</v>
      </c>
      <c r="DH6760" s="7" t="n">
        <f t="normal" ca="1">32-LENB(INDIRECT(ADDRESS(6760,111)))</f>
        <v>0</v>
      </c>
      <c r="DI6760" s="7" t="n">
        <v>4</v>
      </c>
      <c r="DJ6760" s="7" t="n">
        <v>65533</v>
      </c>
      <c r="DK6760" s="7" t="n">
        <v>4118</v>
      </c>
      <c r="DL6760" s="7" t="s">
        <v>14</v>
      </c>
      <c r="DM6760" s="7" t="n">
        <f t="normal" ca="1">32-LENB(INDIRECT(ADDRESS(6760,116)))</f>
        <v>0</v>
      </c>
      <c r="DN6760" s="7" t="n">
        <v>4</v>
      </c>
      <c r="DO6760" s="7" t="n">
        <v>65533</v>
      </c>
      <c r="DP6760" s="7" t="n">
        <v>4427</v>
      </c>
      <c r="DQ6760" s="7" t="s">
        <v>14</v>
      </c>
      <c r="DR6760" s="7" t="n">
        <f t="normal" ca="1">32-LENB(INDIRECT(ADDRESS(6760,121)))</f>
        <v>0</v>
      </c>
      <c r="DS6760" s="7" t="n">
        <v>7</v>
      </c>
      <c r="DT6760" s="7" t="n">
        <v>65533</v>
      </c>
      <c r="DU6760" s="7" t="n">
        <v>64878</v>
      </c>
      <c r="DV6760" s="7" t="s">
        <v>14</v>
      </c>
      <c r="DW6760" s="7" t="n">
        <f t="normal" ca="1">32-LENB(INDIRECT(ADDRESS(6760,126)))</f>
        <v>0</v>
      </c>
      <c r="DX6760" s="7" t="n">
        <v>7</v>
      </c>
      <c r="DY6760" s="7" t="n">
        <v>65533</v>
      </c>
      <c r="DZ6760" s="7" t="n">
        <v>64879</v>
      </c>
      <c r="EA6760" s="7" t="s">
        <v>14</v>
      </c>
      <c r="EB6760" s="7" t="n">
        <f t="normal" ca="1">32-LENB(INDIRECT(ADDRESS(6760,131)))</f>
        <v>0</v>
      </c>
      <c r="EC6760" s="7" t="n">
        <v>7</v>
      </c>
      <c r="ED6760" s="7" t="n">
        <v>65533</v>
      </c>
      <c r="EE6760" s="7" t="n">
        <v>64880</v>
      </c>
      <c r="EF6760" s="7" t="s">
        <v>14</v>
      </c>
      <c r="EG6760" s="7" t="n">
        <f t="normal" ca="1">32-LENB(INDIRECT(ADDRESS(6760,136)))</f>
        <v>0</v>
      </c>
      <c r="EH6760" s="7" t="n">
        <v>8</v>
      </c>
      <c r="EI6760" s="7" t="n">
        <v>65533</v>
      </c>
      <c r="EJ6760" s="7" t="n">
        <v>0</v>
      </c>
      <c r="EK6760" s="7" t="s">
        <v>345</v>
      </c>
      <c r="EL6760" s="7" t="n">
        <f t="normal" ca="1">32-LENB(INDIRECT(ADDRESS(6760,141)))</f>
        <v>0</v>
      </c>
      <c r="EM6760" s="7" t="n">
        <v>7</v>
      </c>
      <c r="EN6760" s="7" t="n">
        <v>65533</v>
      </c>
      <c r="EO6760" s="7" t="n">
        <v>35304</v>
      </c>
      <c r="EP6760" s="7" t="s">
        <v>14</v>
      </c>
      <c r="EQ6760" s="7" t="n">
        <f t="normal" ca="1">32-LENB(INDIRECT(ADDRESS(6760,146)))</f>
        <v>0</v>
      </c>
      <c r="ER6760" s="7" t="n">
        <v>7</v>
      </c>
      <c r="ES6760" s="7" t="n">
        <v>65533</v>
      </c>
      <c r="ET6760" s="7" t="n">
        <v>35305</v>
      </c>
      <c r="EU6760" s="7" t="s">
        <v>14</v>
      </c>
      <c r="EV6760" s="7" t="n">
        <f t="normal" ca="1">32-LENB(INDIRECT(ADDRESS(6760,151)))</f>
        <v>0</v>
      </c>
      <c r="EW6760" s="7" t="n">
        <v>4</v>
      </c>
      <c r="EX6760" s="7" t="n">
        <v>65533</v>
      </c>
      <c r="EY6760" s="7" t="n">
        <v>2243</v>
      </c>
      <c r="EZ6760" s="7" t="s">
        <v>14</v>
      </c>
      <c r="FA6760" s="7" t="n">
        <f t="normal" ca="1">32-LENB(INDIRECT(ADDRESS(6760,156)))</f>
        <v>0</v>
      </c>
      <c r="FB6760" s="7" t="n">
        <v>4</v>
      </c>
      <c r="FC6760" s="7" t="n">
        <v>65533</v>
      </c>
      <c r="FD6760" s="7" t="n">
        <v>2101</v>
      </c>
      <c r="FE6760" s="7" t="s">
        <v>14</v>
      </c>
      <c r="FF6760" s="7" t="n">
        <f t="normal" ca="1">32-LENB(INDIRECT(ADDRESS(6760,161)))</f>
        <v>0</v>
      </c>
      <c r="FG6760" s="7" t="n">
        <v>7</v>
      </c>
      <c r="FH6760" s="7" t="n">
        <v>65533</v>
      </c>
      <c r="FI6760" s="7" t="n">
        <v>35306</v>
      </c>
      <c r="FJ6760" s="7" t="s">
        <v>14</v>
      </c>
      <c r="FK6760" s="7" t="n">
        <f t="normal" ca="1">32-LENB(INDIRECT(ADDRESS(6760,166)))</f>
        <v>0</v>
      </c>
      <c r="FL6760" s="7" t="n">
        <v>7</v>
      </c>
      <c r="FM6760" s="7" t="n">
        <v>65533</v>
      </c>
      <c r="FN6760" s="7" t="n">
        <v>24314</v>
      </c>
      <c r="FO6760" s="7" t="s">
        <v>14</v>
      </c>
      <c r="FP6760" s="7" t="n">
        <f t="normal" ca="1">32-LENB(INDIRECT(ADDRESS(6760,171)))</f>
        <v>0</v>
      </c>
      <c r="FQ6760" s="7" t="n">
        <v>4</v>
      </c>
      <c r="FR6760" s="7" t="n">
        <v>65533</v>
      </c>
      <c r="FS6760" s="7" t="n">
        <v>4020</v>
      </c>
      <c r="FT6760" s="7" t="s">
        <v>14</v>
      </c>
      <c r="FU6760" s="7" t="n">
        <f t="normal" ca="1">32-LENB(INDIRECT(ADDRESS(6760,176)))</f>
        <v>0</v>
      </c>
      <c r="FV6760" s="7" t="n">
        <v>4</v>
      </c>
      <c r="FW6760" s="7" t="n">
        <v>65533</v>
      </c>
      <c r="FX6760" s="7" t="n">
        <v>4416</v>
      </c>
      <c r="FY6760" s="7" t="s">
        <v>14</v>
      </c>
      <c r="FZ6760" s="7" t="n">
        <f t="normal" ca="1">32-LENB(INDIRECT(ADDRESS(6760,181)))</f>
        <v>0</v>
      </c>
      <c r="GA6760" s="7" t="n">
        <v>4</v>
      </c>
      <c r="GB6760" s="7" t="n">
        <v>65533</v>
      </c>
      <c r="GC6760" s="7" t="n">
        <v>4198</v>
      </c>
      <c r="GD6760" s="7" t="s">
        <v>14</v>
      </c>
      <c r="GE6760" s="7" t="n">
        <f t="normal" ca="1">32-LENB(INDIRECT(ADDRESS(6760,186)))</f>
        <v>0</v>
      </c>
      <c r="GF6760" s="7" t="n">
        <v>4</v>
      </c>
      <c r="GG6760" s="7" t="n">
        <v>65533</v>
      </c>
      <c r="GH6760" s="7" t="n">
        <v>4341</v>
      </c>
      <c r="GI6760" s="7" t="s">
        <v>14</v>
      </c>
      <c r="GJ6760" s="7" t="n">
        <f t="normal" ca="1">32-LENB(INDIRECT(ADDRESS(6760,191)))</f>
        <v>0</v>
      </c>
      <c r="GK6760" s="7" t="n">
        <v>4</v>
      </c>
      <c r="GL6760" s="7" t="n">
        <v>65533</v>
      </c>
      <c r="GM6760" s="7" t="n">
        <v>4020</v>
      </c>
      <c r="GN6760" s="7" t="s">
        <v>14</v>
      </c>
      <c r="GO6760" s="7" t="n">
        <f t="normal" ca="1">32-LENB(INDIRECT(ADDRESS(6760,196)))</f>
        <v>0</v>
      </c>
      <c r="GP6760" s="7" t="n">
        <v>4</v>
      </c>
      <c r="GQ6760" s="7" t="n">
        <v>65533</v>
      </c>
      <c r="GR6760" s="7" t="n">
        <v>4416</v>
      </c>
      <c r="GS6760" s="7" t="s">
        <v>14</v>
      </c>
      <c r="GT6760" s="7" t="n">
        <f t="normal" ca="1">32-LENB(INDIRECT(ADDRESS(6760,201)))</f>
        <v>0</v>
      </c>
      <c r="GU6760" s="7" t="n">
        <v>4</v>
      </c>
      <c r="GV6760" s="7" t="n">
        <v>65533</v>
      </c>
      <c r="GW6760" s="7" t="n">
        <v>4198</v>
      </c>
      <c r="GX6760" s="7" t="s">
        <v>14</v>
      </c>
      <c r="GY6760" s="7" t="n">
        <f t="normal" ca="1">32-LENB(INDIRECT(ADDRESS(6760,206)))</f>
        <v>0</v>
      </c>
      <c r="GZ6760" s="7" t="n">
        <v>4</v>
      </c>
      <c r="HA6760" s="7" t="n">
        <v>65533</v>
      </c>
      <c r="HB6760" s="7" t="n">
        <v>4341</v>
      </c>
      <c r="HC6760" s="7" t="s">
        <v>14</v>
      </c>
      <c r="HD6760" s="7" t="n">
        <f t="normal" ca="1">32-LENB(INDIRECT(ADDRESS(6760,211)))</f>
        <v>0</v>
      </c>
      <c r="HE6760" s="7" t="n">
        <v>4</v>
      </c>
      <c r="HF6760" s="7" t="n">
        <v>65533</v>
      </c>
      <c r="HG6760" s="7" t="n">
        <v>4020</v>
      </c>
      <c r="HH6760" s="7" t="s">
        <v>14</v>
      </c>
      <c r="HI6760" s="7" t="n">
        <f t="normal" ca="1">32-LENB(INDIRECT(ADDRESS(6760,216)))</f>
        <v>0</v>
      </c>
      <c r="HJ6760" s="7" t="n">
        <v>4</v>
      </c>
      <c r="HK6760" s="7" t="n">
        <v>65533</v>
      </c>
      <c r="HL6760" s="7" t="n">
        <v>4416</v>
      </c>
      <c r="HM6760" s="7" t="s">
        <v>14</v>
      </c>
      <c r="HN6760" s="7" t="n">
        <f t="normal" ca="1">32-LENB(INDIRECT(ADDRESS(6760,221)))</f>
        <v>0</v>
      </c>
      <c r="HO6760" s="7" t="n">
        <v>4</v>
      </c>
      <c r="HP6760" s="7" t="n">
        <v>65533</v>
      </c>
      <c r="HQ6760" s="7" t="n">
        <v>4198</v>
      </c>
      <c r="HR6760" s="7" t="s">
        <v>14</v>
      </c>
      <c r="HS6760" s="7" t="n">
        <f t="normal" ca="1">32-LENB(INDIRECT(ADDRESS(6760,226)))</f>
        <v>0</v>
      </c>
      <c r="HT6760" s="7" t="n">
        <v>4</v>
      </c>
      <c r="HU6760" s="7" t="n">
        <v>65533</v>
      </c>
      <c r="HV6760" s="7" t="n">
        <v>4341</v>
      </c>
      <c r="HW6760" s="7" t="s">
        <v>14</v>
      </c>
      <c r="HX6760" s="7" t="n">
        <f t="normal" ca="1">32-LENB(INDIRECT(ADDRESS(6760,231)))</f>
        <v>0</v>
      </c>
      <c r="HY6760" s="7" t="n">
        <v>7</v>
      </c>
      <c r="HZ6760" s="7" t="n">
        <v>65533</v>
      </c>
      <c r="IA6760" s="7" t="n">
        <v>24315</v>
      </c>
      <c r="IB6760" s="7" t="s">
        <v>14</v>
      </c>
      <c r="IC6760" s="7" t="n">
        <f t="normal" ca="1">32-LENB(INDIRECT(ADDRESS(6760,236)))</f>
        <v>0</v>
      </c>
      <c r="ID6760" s="7" t="n">
        <v>4</v>
      </c>
      <c r="IE6760" s="7" t="n">
        <v>65533</v>
      </c>
      <c r="IF6760" s="7" t="n">
        <v>4420</v>
      </c>
      <c r="IG6760" s="7" t="s">
        <v>14</v>
      </c>
      <c r="IH6760" s="7" t="n">
        <f t="normal" ca="1">32-LENB(INDIRECT(ADDRESS(6760,241)))</f>
        <v>0</v>
      </c>
      <c r="II6760" s="7" t="n">
        <v>4</v>
      </c>
      <c r="IJ6760" s="7" t="n">
        <v>65533</v>
      </c>
      <c r="IK6760" s="7" t="n">
        <v>4339</v>
      </c>
      <c r="IL6760" s="7" t="s">
        <v>14</v>
      </c>
      <c r="IM6760" s="7" t="n">
        <f t="normal" ca="1">32-LENB(INDIRECT(ADDRESS(6760,246)))</f>
        <v>0</v>
      </c>
      <c r="IN6760" s="7" t="n">
        <v>4</v>
      </c>
      <c r="IO6760" s="7" t="n">
        <v>65533</v>
      </c>
      <c r="IP6760" s="7" t="n">
        <v>2013</v>
      </c>
      <c r="IQ6760" s="7" t="s">
        <v>14</v>
      </c>
      <c r="IR6760" s="7" t="n">
        <f t="normal" ca="1">32-LENB(INDIRECT(ADDRESS(6760,251)))</f>
        <v>0</v>
      </c>
      <c r="IS6760" s="7" t="n">
        <v>4</v>
      </c>
      <c r="IT6760" s="7" t="n">
        <v>65533</v>
      </c>
      <c r="IU6760" s="7" t="n">
        <v>4118</v>
      </c>
      <c r="IV6760" s="7" t="s">
        <v>14</v>
      </c>
      <c r="IW6760" s="7" t="n">
        <f t="normal" ca="1">32-LENB(INDIRECT(ADDRESS(6760,256)))</f>
        <v>0</v>
      </c>
      <c r="IX6760" s="7" t="n">
        <v>7</v>
      </c>
      <c r="IY6760" s="7" t="n">
        <v>65533</v>
      </c>
      <c r="IZ6760" s="7" t="n">
        <v>64882</v>
      </c>
      <c r="JA6760" s="7" t="s">
        <v>14</v>
      </c>
      <c r="JB6760" s="7" t="n">
        <f t="normal" ca="1">32-LENB(INDIRECT(ADDRESS(6760,261)))</f>
        <v>0</v>
      </c>
      <c r="JC6760" s="7" t="n">
        <v>7</v>
      </c>
      <c r="JD6760" s="7" t="n">
        <v>65533</v>
      </c>
      <c r="JE6760" s="7" t="n">
        <v>64883</v>
      </c>
      <c r="JF6760" s="7" t="s">
        <v>14</v>
      </c>
      <c r="JG6760" s="7" t="n">
        <f t="normal" ca="1">32-LENB(INDIRECT(ADDRESS(6760,266)))</f>
        <v>0</v>
      </c>
      <c r="JH6760" s="7" t="n">
        <v>7</v>
      </c>
      <c r="JI6760" s="7" t="n">
        <v>65533</v>
      </c>
      <c r="JJ6760" s="7" t="n">
        <v>64884</v>
      </c>
      <c r="JK6760" s="7" t="s">
        <v>14</v>
      </c>
      <c r="JL6760" s="7" t="n">
        <f t="normal" ca="1">32-LENB(INDIRECT(ADDRESS(6760,271)))</f>
        <v>0</v>
      </c>
      <c r="JM6760" s="7" t="n">
        <v>4</v>
      </c>
      <c r="JN6760" s="7" t="n">
        <v>65533</v>
      </c>
      <c r="JO6760" s="7" t="n">
        <v>4272</v>
      </c>
      <c r="JP6760" s="7" t="s">
        <v>14</v>
      </c>
      <c r="JQ6760" s="7" t="n">
        <f t="normal" ca="1">32-LENB(INDIRECT(ADDRESS(6760,276)))</f>
        <v>0</v>
      </c>
      <c r="JR6760" s="7" t="n">
        <v>7</v>
      </c>
      <c r="JS6760" s="7" t="n">
        <v>65533</v>
      </c>
      <c r="JT6760" s="7" t="n">
        <v>35307</v>
      </c>
      <c r="JU6760" s="7" t="s">
        <v>14</v>
      </c>
      <c r="JV6760" s="7" t="n">
        <f t="normal" ca="1">32-LENB(INDIRECT(ADDRESS(6760,281)))</f>
        <v>0</v>
      </c>
      <c r="JW6760" s="7" t="n">
        <v>7</v>
      </c>
      <c r="JX6760" s="7" t="n">
        <v>65533</v>
      </c>
      <c r="JY6760" s="7" t="n">
        <v>35308</v>
      </c>
      <c r="JZ6760" s="7" t="s">
        <v>14</v>
      </c>
      <c r="KA6760" s="7" t="n">
        <f t="normal" ca="1">32-LENB(INDIRECT(ADDRESS(6760,286)))</f>
        <v>0</v>
      </c>
      <c r="KB6760" s="7" t="n">
        <v>7</v>
      </c>
      <c r="KC6760" s="7" t="n">
        <v>65533</v>
      </c>
      <c r="KD6760" s="7" t="n">
        <v>24316</v>
      </c>
      <c r="KE6760" s="7" t="s">
        <v>14</v>
      </c>
      <c r="KF6760" s="7" t="n">
        <f t="normal" ca="1">32-LENB(INDIRECT(ADDRESS(6760,291)))</f>
        <v>0</v>
      </c>
      <c r="KG6760" s="7" t="n">
        <v>7</v>
      </c>
      <c r="KH6760" s="7" t="n">
        <v>65533</v>
      </c>
      <c r="KI6760" s="7" t="n">
        <v>24317</v>
      </c>
      <c r="KJ6760" s="7" t="s">
        <v>14</v>
      </c>
      <c r="KK6760" s="7" t="n">
        <f t="normal" ca="1">32-LENB(INDIRECT(ADDRESS(6760,296)))</f>
        <v>0</v>
      </c>
      <c r="KL6760" s="7" t="n">
        <v>7</v>
      </c>
      <c r="KM6760" s="7" t="n">
        <v>65533</v>
      </c>
      <c r="KN6760" s="7" t="n">
        <v>24318</v>
      </c>
      <c r="KO6760" s="7" t="s">
        <v>14</v>
      </c>
      <c r="KP6760" s="7" t="n">
        <f t="normal" ca="1">32-LENB(INDIRECT(ADDRESS(6760,301)))</f>
        <v>0</v>
      </c>
      <c r="KQ6760" s="7" t="n">
        <v>7</v>
      </c>
      <c r="KR6760" s="7" t="n">
        <v>65533</v>
      </c>
      <c r="KS6760" s="7" t="n">
        <v>35309</v>
      </c>
      <c r="KT6760" s="7" t="s">
        <v>14</v>
      </c>
      <c r="KU6760" s="7" t="n">
        <f t="normal" ca="1">32-LENB(INDIRECT(ADDRESS(6760,306)))</f>
        <v>0</v>
      </c>
      <c r="KV6760" s="7" t="n">
        <v>7</v>
      </c>
      <c r="KW6760" s="7" t="n">
        <v>65533</v>
      </c>
      <c r="KX6760" s="7" t="n">
        <v>35310</v>
      </c>
      <c r="KY6760" s="7" t="s">
        <v>14</v>
      </c>
      <c r="KZ6760" s="7" t="n">
        <f t="normal" ca="1">32-LENB(INDIRECT(ADDRESS(6760,311)))</f>
        <v>0</v>
      </c>
      <c r="LA6760" s="7" t="n">
        <v>7</v>
      </c>
      <c r="LB6760" s="7" t="n">
        <v>65533</v>
      </c>
      <c r="LC6760" s="7" t="n">
        <v>24319</v>
      </c>
      <c r="LD6760" s="7" t="s">
        <v>14</v>
      </c>
      <c r="LE6760" s="7" t="n">
        <f t="normal" ca="1">32-LENB(INDIRECT(ADDRESS(6760,316)))</f>
        <v>0</v>
      </c>
      <c r="LF6760" s="7" t="n">
        <v>4</v>
      </c>
      <c r="LG6760" s="7" t="n">
        <v>65533</v>
      </c>
      <c r="LH6760" s="7" t="n">
        <v>2119</v>
      </c>
      <c r="LI6760" s="7" t="s">
        <v>14</v>
      </c>
      <c r="LJ6760" s="7" t="n">
        <f t="normal" ca="1">32-LENB(INDIRECT(ADDRESS(6760,321)))</f>
        <v>0</v>
      </c>
      <c r="LK6760" s="7" t="n">
        <v>4</v>
      </c>
      <c r="LL6760" s="7" t="n">
        <v>65533</v>
      </c>
      <c r="LM6760" s="7" t="n">
        <v>2119</v>
      </c>
      <c r="LN6760" s="7" t="s">
        <v>14</v>
      </c>
      <c r="LO6760" s="7" t="n">
        <f t="normal" ca="1">32-LENB(INDIRECT(ADDRESS(6760,326)))</f>
        <v>0</v>
      </c>
      <c r="LP6760" s="7" t="n">
        <v>4</v>
      </c>
      <c r="LQ6760" s="7" t="n">
        <v>65533</v>
      </c>
      <c r="LR6760" s="7" t="n">
        <v>4400</v>
      </c>
      <c r="LS6760" s="7" t="s">
        <v>14</v>
      </c>
      <c r="LT6760" s="7" t="n">
        <f t="normal" ca="1">32-LENB(INDIRECT(ADDRESS(6760,331)))</f>
        <v>0</v>
      </c>
      <c r="LU6760" s="7" t="n">
        <v>4</v>
      </c>
      <c r="LV6760" s="7" t="n">
        <v>65533</v>
      </c>
      <c r="LW6760" s="7" t="n">
        <v>2119</v>
      </c>
      <c r="LX6760" s="7" t="s">
        <v>14</v>
      </c>
      <c r="LY6760" s="7" t="n">
        <f t="normal" ca="1">32-LENB(INDIRECT(ADDRESS(6760,336)))</f>
        <v>0</v>
      </c>
      <c r="LZ6760" s="7" t="n">
        <v>4</v>
      </c>
      <c r="MA6760" s="7" t="n">
        <v>65533</v>
      </c>
      <c r="MB6760" s="7" t="n">
        <v>2119</v>
      </c>
      <c r="MC6760" s="7" t="s">
        <v>14</v>
      </c>
      <c r="MD6760" s="7" t="n">
        <f t="normal" ca="1">32-LENB(INDIRECT(ADDRESS(6760,341)))</f>
        <v>0</v>
      </c>
      <c r="ME6760" s="7" t="n">
        <v>4</v>
      </c>
      <c r="MF6760" s="7" t="n">
        <v>65533</v>
      </c>
      <c r="MG6760" s="7" t="n">
        <v>2119</v>
      </c>
      <c r="MH6760" s="7" t="s">
        <v>14</v>
      </c>
      <c r="MI6760" s="7" t="n">
        <f t="normal" ca="1">32-LENB(INDIRECT(ADDRESS(6760,346)))</f>
        <v>0</v>
      </c>
      <c r="MJ6760" s="7" t="n">
        <v>4</v>
      </c>
      <c r="MK6760" s="7" t="n">
        <v>65533</v>
      </c>
      <c r="ML6760" s="7" t="n">
        <v>2023</v>
      </c>
      <c r="MM6760" s="7" t="s">
        <v>14</v>
      </c>
      <c r="MN6760" s="7" t="n">
        <f t="normal" ca="1">32-LENB(INDIRECT(ADDRESS(6760,351)))</f>
        <v>0</v>
      </c>
      <c r="MO6760" s="7" t="n">
        <v>7</v>
      </c>
      <c r="MP6760" s="7" t="n">
        <v>65533</v>
      </c>
      <c r="MQ6760" s="7" t="n">
        <v>24320</v>
      </c>
      <c r="MR6760" s="7" t="s">
        <v>14</v>
      </c>
      <c r="MS6760" s="7" t="n">
        <f t="normal" ca="1">32-LENB(INDIRECT(ADDRESS(6760,356)))</f>
        <v>0</v>
      </c>
      <c r="MT6760" s="7" t="n">
        <v>7</v>
      </c>
      <c r="MU6760" s="7" t="n">
        <v>65533</v>
      </c>
      <c r="MV6760" s="7" t="n">
        <v>35311</v>
      </c>
      <c r="MW6760" s="7" t="s">
        <v>14</v>
      </c>
      <c r="MX6760" s="7" t="n">
        <f t="normal" ca="1">32-LENB(INDIRECT(ADDRESS(6760,361)))</f>
        <v>0</v>
      </c>
      <c r="MY6760" s="7" t="n">
        <v>7</v>
      </c>
      <c r="MZ6760" s="7" t="n">
        <v>65533</v>
      </c>
      <c r="NA6760" s="7" t="n">
        <v>26327</v>
      </c>
      <c r="NB6760" s="7" t="s">
        <v>14</v>
      </c>
      <c r="NC6760" s="7" t="n">
        <f t="normal" ca="1">32-LENB(INDIRECT(ADDRESS(6760,366)))</f>
        <v>0</v>
      </c>
      <c r="ND6760" s="7" t="n">
        <v>7</v>
      </c>
      <c r="NE6760" s="7" t="n">
        <v>65533</v>
      </c>
      <c r="NF6760" s="7" t="n">
        <v>26328</v>
      </c>
      <c r="NG6760" s="7" t="s">
        <v>14</v>
      </c>
      <c r="NH6760" s="7" t="n">
        <f t="normal" ca="1">32-LENB(INDIRECT(ADDRESS(6760,371)))</f>
        <v>0</v>
      </c>
      <c r="NI6760" s="7" t="n">
        <v>7</v>
      </c>
      <c r="NJ6760" s="7" t="n">
        <v>65533</v>
      </c>
      <c r="NK6760" s="7" t="n">
        <v>35312</v>
      </c>
      <c r="NL6760" s="7" t="s">
        <v>14</v>
      </c>
      <c r="NM6760" s="7" t="n">
        <f t="normal" ca="1">32-LENB(INDIRECT(ADDRESS(6760,376)))</f>
        <v>0</v>
      </c>
      <c r="NN6760" s="7" t="n">
        <v>7</v>
      </c>
      <c r="NO6760" s="7" t="n">
        <v>65533</v>
      </c>
      <c r="NP6760" s="7" t="n">
        <v>24321</v>
      </c>
      <c r="NQ6760" s="7" t="s">
        <v>14</v>
      </c>
      <c r="NR6760" s="7" t="n">
        <f t="normal" ca="1">32-LENB(INDIRECT(ADDRESS(6760,381)))</f>
        <v>0</v>
      </c>
      <c r="NS6760" s="7" t="n">
        <v>4</v>
      </c>
      <c r="NT6760" s="7" t="n">
        <v>65533</v>
      </c>
      <c r="NU6760" s="7" t="n">
        <v>4020</v>
      </c>
      <c r="NV6760" s="7" t="s">
        <v>14</v>
      </c>
      <c r="NW6760" s="7" t="n">
        <f t="normal" ca="1">32-LENB(INDIRECT(ADDRESS(6760,386)))</f>
        <v>0</v>
      </c>
      <c r="NX6760" s="7" t="n">
        <v>4</v>
      </c>
      <c r="NY6760" s="7" t="n">
        <v>65533</v>
      </c>
      <c r="NZ6760" s="7" t="n">
        <v>4416</v>
      </c>
      <c r="OA6760" s="7" t="s">
        <v>14</v>
      </c>
      <c r="OB6760" s="7" t="n">
        <f t="normal" ca="1">32-LENB(INDIRECT(ADDRESS(6760,391)))</f>
        <v>0</v>
      </c>
      <c r="OC6760" s="7" t="n">
        <v>4</v>
      </c>
      <c r="OD6760" s="7" t="n">
        <v>65533</v>
      </c>
      <c r="OE6760" s="7" t="n">
        <v>4198</v>
      </c>
      <c r="OF6760" s="7" t="s">
        <v>14</v>
      </c>
      <c r="OG6760" s="7" t="n">
        <f t="normal" ca="1">32-LENB(INDIRECT(ADDRESS(6760,396)))</f>
        <v>0</v>
      </c>
      <c r="OH6760" s="7" t="n">
        <v>4</v>
      </c>
      <c r="OI6760" s="7" t="n">
        <v>65533</v>
      </c>
      <c r="OJ6760" s="7" t="n">
        <v>4341</v>
      </c>
      <c r="OK6760" s="7" t="s">
        <v>14</v>
      </c>
      <c r="OL6760" s="7" t="n">
        <f t="normal" ca="1">32-LENB(INDIRECT(ADDRESS(6760,401)))</f>
        <v>0</v>
      </c>
      <c r="OM6760" s="7" t="n">
        <v>4</v>
      </c>
      <c r="ON6760" s="7" t="n">
        <v>65533</v>
      </c>
      <c r="OO6760" s="7" t="n">
        <v>4020</v>
      </c>
      <c r="OP6760" s="7" t="s">
        <v>14</v>
      </c>
      <c r="OQ6760" s="7" t="n">
        <f t="normal" ca="1">32-LENB(INDIRECT(ADDRESS(6760,406)))</f>
        <v>0</v>
      </c>
      <c r="OR6760" s="7" t="n">
        <v>4</v>
      </c>
      <c r="OS6760" s="7" t="n">
        <v>65533</v>
      </c>
      <c r="OT6760" s="7" t="n">
        <v>4416</v>
      </c>
      <c r="OU6760" s="7" t="s">
        <v>14</v>
      </c>
      <c r="OV6760" s="7" t="n">
        <f t="normal" ca="1">32-LENB(INDIRECT(ADDRESS(6760,411)))</f>
        <v>0</v>
      </c>
      <c r="OW6760" s="7" t="n">
        <v>4</v>
      </c>
      <c r="OX6760" s="7" t="n">
        <v>65533</v>
      </c>
      <c r="OY6760" s="7" t="n">
        <v>4198</v>
      </c>
      <c r="OZ6760" s="7" t="s">
        <v>14</v>
      </c>
      <c r="PA6760" s="7" t="n">
        <f t="normal" ca="1">32-LENB(INDIRECT(ADDRESS(6760,416)))</f>
        <v>0</v>
      </c>
      <c r="PB6760" s="7" t="n">
        <v>4</v>
      </c>
      <c r="PC6760" s="7" t="n">
        <v>65533</v>
      </c>
      <c r="PD6760" s="7" t="n">
        <v>4341</v>
      </c>
      <c r="PE6760" s="7" t="s">
        <v>14</v>
      </c>
      <c r="PF6760" s="7" t="n">
        <f t="normal" ca="1">32-LENB(INDIRECT(ADDRESS(6760,421)))</f>
        <v>0</v>
      </c>
      <c r="PG6760" s="7" t="n">
        <v>4</v>
      </c>
      <c r="PH6760" s="7" t="n">
        <v>65533</v>
      </c>
      <c r="PI6760" s="7" t="n">
        <v>4020</v>
      </c>
      <c r="PJ6760" s="7" t="s">
        <v>14</v>
      </c>
      <c r="PK6760" s="7" t="n">
        <f t="normal" ca="1">32-LENB(INDIRECT(ADDRESS(6760,426)))</f>
        <v>0</v>
      </c>
      <c r="PL6760" s="7" t="n">
        <v>4</v>
      </c>
      <c r="PM6760" s="7" t="n">
        <v>65533</v>
      </c>
      <c r="PN6760" s="7" t="n">
        <v>4416</v>
      </c>
      <c r="PO6760" s="7" t="s">
        <v>14</v>
      </c>
      <c r="PP6760" s="7" t="n">
        <f t="normal" ca="1">32-LENB(INDIRECT(ADDRESS(6760,431)))</f>
        <v>0</v>
      </c>
      <c r="PQ6760" s="7" t="n">
        <v>4</v>
      </c>
      <c r="PR6760" s="7" t="n">
        <v>65533</v>
      </c>
      <c r="PS6760" s="7" t="n">
        <v>4198</v>
      </c>
      <c r="PT6760" s="7" t="s">
        <v>14</v>
      </c>
      <c r="PU6760" s="7" t="n">
        <f t="normal" ca="1">32-LENB(INDIRECT(ADDRESS(6760,436)))</f>
        <v>0</v>
      </c>
      <c r="PV6760" s="7" t="n">
        <v>4</v>
      </c>
      <c r="PW6760" s="7" t="n">
        <v>65533</v>
      </c>
      <c r="PX6760" s="7" t="n">
        <v>4341</v>
      </c>
      <c r="PY6760" s="7" t="s">
        <v>14</v>
      </c>
      <c r="PZ6760" s="7" t="n">
        <f t="normal" ca="1">32-LENB(INDIRECT(ADDRESS(6760,441)))</f>
        <v>0</v>
      </c>
      <c r="QA6760" s="7" t="n">
        <v>4</v>
      </c>
      <c r="QB6760" s="7" t="n">
        <v>65533</v>
      </c>
      <c r="QC6760" s="7" t="n">
        <v>4198</v>
      </c>
      <c r="QD6760" s="7" t="s">
        <v>14</v>
      </c>
      <c r="QE6760" s="7" t="n">
        <f t="normal" ca="1">32-LENB(INDIRECT(ADDRESS(6760,446)))</f>
        <v>0</v>
      </c>
      <c r="QF6760" s="7" t="n">
        <v>4</v>
      </c>
      <c r="QG6760" s="7" t="n">
        <v>65533</v>
      </c>
      <c r="QH6760" s="7" t="n">
        <v>4404</v>
      </c>
      <c r="QI6760" s="7" t="s">
        <v>14</v>
      </c>
      <c r="QJ6760" s="7" t="n">
        <f t="normal" ca="1">32-LENB(INDIRECT(ADDRESS(6760,451)))</f>
        <v>0</v>
      </c>
      <c r="QK6760" s="7" t="n">
        <v>4</v>
      </c>
      <c r="QL6760" s="7" t="n">
        <v>65533</v>
      </c>
      <c r="QM6760" s="7" t="n">
        <v>4198</v>
      </c>
      <c r="QN6760" s="7" t="s">
        <v>14</v>
      </c>
      <c r="QO6760" s="7" t="n">
        <f t="normal" ca="1">32-LENB(INDIRECT(ADDRESS(6760,456)))</f>
        <v>0</v>
      </c>
      <c r="QP6760" s="7" t="n">
        <v>4</v>
      </c>
      <c r="QQ6760" s="7" t="n">
        <v>65533</v>
      </c>
      <c r="QR6760" s="7" t="n">
        <v>4404</v>
      </c>
      <c r="QS6760" s="7" t="s">
        <v>14</v>
      </c>
      <c r="QT6760" s="7" t="n">
        <f t="normal" ca="1">32-LENB(INDIRECT(ADDRESS(6760,461)))</f>
        <v>0</v>
      </c>
      <c r="QU6760" s="7" t="n">
        <v>0</v>
      </c>
      <c r="QV6760" s="7" t="n">
        <v>65533</v>
      </c>
      <c r="QW6760" s="7" t="n">
        <v>0</v>
      </c>
      <c r="QX6760" s="7" t="s">
        <v>14</v>
      </c>
      <c r="QY6760" s="7" t="n">
        <f t="normal" ca="1">32-LENB(INDIRECT(ADDRESS(6760,466)))</f>
        <v>0</v>
      </c>
    </row>
    <row r="6761" spans="1:112">
      <c r="A6761" t="s">
        <v>4</v>
      </c>
      <c r="B6761" s="4" t="s">
        <v>5</v>
      </c>
    </row>
    <row r="6762" spans="1:112">
      <c r="A6762" t="n">
        <v>73832</v>
      </c>
      <c r="B6762" s="5" t="n">
        <v>1</v>
      </c>
    </row>
    <row r="6763" spans="1:112" s="3" customFormat="1" customHeight="0">
      <c r="A6763" s="3" t="s">
        <v>2</v>
      </c>
      <c r="B6763" s="3" t="s">
        <v>415</v>
      </c>
    </row>
    <row r="6764" spans="1:112">
      <c r="A6764" t="s">
        <v>4</v>
      </c>
      <c r="B6764" s="4" t="s">
        <v>5</v>
      </c>
      <c r="C6764" s="4" t="s">
        <v>11</v>
      </c>
      <c r="D6764" s="4" t="s">
        <v>11</v>
      </c>
      <c r="E6764" s="4" t="s">
        <v>13</v>
      </c>
      <c r="F6764" s="4" t="s">
        <v>8</v>
      </c>
      <c r="G6764" s="4" t="s">
        <v>406</v>
      </c>
      <c r="H6764" s="4" t="s">
        <v>11</v>
      </c>
      <c r="I6764" s="4" t="s">
        <v>11</v>
      </c>
      <c r="J6764" s="4" t="s">
        <v>13</v>
      </c>
      <c r="K6764" s="4" t="s">
        <v>8</v>
      </c>
      <c r="L6764" s="4" t="s">
        <v>406</v>
      </c>
      <c r="M6764" s="4" t="s">
        <v>11</v>
      </c>
      <c r="N6764" s="4" t="s">
        <v>11</v>
      </c>
      <c r="O6764" s="4" t="s">
        <v>13</v>
      </c>
      <c r="P6764" s="4" t="s">
        <v>8</v>
      </c>
      <c r="Q6764" s="4" t="s">
        <v>406</v>
      </c>
      <c r="R6764" s="4" t="s">
        <v>11</v>
      </c>
      <c r="S6764" s="4" t="s">
        <v>11</v>
      </c>
      <c r="T6764" s="4" t="s">
        <v>13</v>
      </c>
      <c r="U6764" s="4" t="s">
        <v>8</v>
      </c>
      <c r="V6764" s="4" t="s">
        <v>406</v>
      </c>
      <c r="W6764" s="4" t="s">
        <v>11</v>
      </c>
      <c r="X6764" s="4" t="s">
        <v>11</v>
      </c>
      <c r="Y6764" s="4" t="s">
        <v>13</v>
      </c>
      <c r="Z6764" s="4" t="s">
        <v>8</v>
      </c>
      <c r="AA6764" s="4" t="s">
        <v>406</v>
      </c>
      <c r="AB6764" s="4" t="s">
        <v>11</v>
      </c>
      <c r="AC6764" s="4" t="s">
        <v>11</v>
      </c>
      <c r="AD6764" s="4" t="s">
        <v>13</v>
      </c>
      <c r="AE6764" s="4" t="s">
        <v>8</v>
      </c>
      <c r="AF6764" s="4" t="s">
        <v>406</v>
      </c>
      <c r="AG6764" s="4" t="s">
        <v>11</v>
      </c>
      <c r="AH6764" s="4" t="s">
        <v>11</v>
      </c>
      <c r="AI6764" s="4" t="s">
        <v>13</v>
      </c>
      <c r="AJ6764" s="4" t="s">
        <v>8</v>
      </c>
      <c r="AK6764" s="4" t="s">
        <v>406</v>
      </c>
      <c r="AL6764" s="4" t="s">
        <v>11</v>
      </c>
      <c r="AM6764" s="4" t="s">
        <v>11</v>
      </c>
      <c r="AN6764" s="4" t="s">
        <v>13</v>
      </c>
      <c r="AO6764" s="4" t="s">
        <v>8</v>
      </c>
      <c r="AP6764" s="4" t="s">
        <v>406</v>
      </c>
      <c r="AQ6764" s="4" t="s">
        <v>11</v>
      </c>
      <c r="AR6764" s="4" t="s">
        <v>11</v>
      </c>
      <c r="AS6764" s="4" t="s">
        <v>13</v>
      </c>
      <c r="AT6764" s="4" t="s">
        <v>8</v>
      </c>
      <c r="AU6764" s="4" t="s">
        <v>406</v>
      </c>
      <c r="AV6764" s="4" t="s">
        <v>11</v>
      </c>
      <c r="AW6764" s="4" t="s">
        <v>11</v>
      </c>
      <c r="AX6764" s="4" t="s">
        <v>13</v>
      </c>
      <c r="AY6764" s="4" t="s">
        <v>8</v>
      </c>
      <c r="AZ6764" s="4" t="s">
        <v>406</v>
      </c>
      <c r="BA6764" s="4" t="s">
        <v>11</v>
      </c>
      <c r="BB6764" s="4" t="s">
        <v>11</v>
      </c>
      <c r="BC6764" s="4" t="s">
        <v>13</v>
      </c>
      <c r="BD6764" s="4" t="s">
        <v>8</v>
      </c>
      <c r="BE6764" s="4" t="s">
        <v>406</v>
      </c>
      <c r="BF6764" s="4" t="s">
        <v>11</v>
      </c>
      <c r="BG6764" s="4" t="s">
        <v>11</v>
      </c>
      <c r="BH6764" s="4" t="s">
        <v>13</v>
      </c>
      <c r="BI6764" s="4" t="s">
        <v>8</v>
      </c>
      <c r="BJ6764" s="4" t="s">
        <v>406</v>
      </c>
      <c r="BK6764" s="4" t="s">
        <v>11</v>
      </c>
      <c r="BL6764" s="4" t="s">
        <v>11</v>
      </c>
      <c r="BM6764" s="4" t="s">
        <v>13</v>
      </c>
      <c r="BN6764" s="4" t="s">
        <v>8</v>
      </c>
      <c r="BO6764" s="4" t="s">
        <v>406</v>
      </c>
      <c r="BP6764" s="4" t="s">
        <v>11</v>
      </c>
      <c r="BQ6764" s="4" t="s">
        <v>11</v>
      </c>
      <c r="BR6764" s="4" t="s">
        <v>13</v>
      </c>
      <c r="BS6764" s="4" t="s">
        <v>8</v>
      </c>
      <c r="BT6764" s="4" t="s">
        <v>406</v>
      </c>
    </row>
    <row r="6765" spans="1:112">
      <c r="A6765" t="n">
        <v>73840</v>
      </c>
      <c r="B6765" s="68" t="n">
        <v>257</v>
      </c>
      <c r="C6765" s="7" t="n">
        <v>4</v>
      </c>
      <c r="D6765" s="7" t="n">
        <v>65533</v>
      </c>
      <c r="E6765" s="7" t="n">
        <v>4344</v>
      </c>
      <c r="F6765" s="7" t="s">
        <v>14</v>
      </c>
      <c r="G6765" s="7" t="n">
        <f t="normal" ca="1">32-LENB(INDIRECT(ADDRESS(6765,6)))</f>
        <v>0</v>
      </c>
      <c r="H6765" s="7" t="n">
        <v>4</v>
      </c>
      <c r="I6765" s="7" t="n">
        <v>65533</v>
      </c>
      <c r="J6765" s="7" t="n">
        <v>4416</v>
      </c>
      <c r="K6765" s="7" t="s">
        <v>14</v>
      </c>
      <c r="L6765" s="7" t="n">
        <f t="normal" ca="1">32-LENB(INDIRECT(ADDRESS(6765,11)))</f>
        <v>0</v>
      </c>
      <c r="M6765" s="7" t="n">
        <v>4</v>
      </c>
      <c r="N6765" s="7" t="n">
        <v>65533</v>
      </c>
      <c r="O6765" s="7" t="n">
        <v>4198</v>
      </c>
      <c r="P6765" s="7" t="s">
        <v>14</v>
      </c>
      <c r="Q6765" s="7" t="n">
        <f t="normal" ca="1">32-LENB(INDIRECT(ADDRESS(6765,16)))</f>
        <v>0</v>
      </c>
      <c r="R6765" s="7" t="n">
        <v>4</v>
      </c>
      <c r="S6765" s="7" t="n">
        <v>65533</v>
      </c>
      <c r="T6765" s="7" t="n">
        <v>4341</v>
      </c>
      <c r="U6765" s="7" t="s">
        <v>14</v>
      </c>
      <c r="V6765" s="7" t="n">
        <f t="normal" ca="1">32-LENB(INDIRECT(ADDRESS(6765,21)))</f>
        <v>0</v>
      </c>
      <c r="W6765" s="7" t="n">
        <v>4</v>
      </c>
      <c r="X6765" s="7" t="n">
        <v>65533</v>
      </c>
      <c r="Y6765" s="7" t="n">
        <v>4416</v>
      </c>
      <c r="Z6765" s="7" t="s">
        <v>14</v>
      </c>
      <c r="AA6765" s="7" t="n">
        <f t="normal" ca="1">32-LENB(INDIRECT(ADDRESS(6765,26)))</f>
        <v>0</v>
      </c>
      <c r="AB6765" s="7" t="n">
        <v>4</v>
      </c>
      <c r="AC6765" s="7" t="n">
        <v>65533</v>
      </c>
      <c r="AD6765" s="7" t="n">
        <v>4198</v>
      </c>
      <c r="AE6765" s="7" t="s">
        <v>14</v>
      </c>
      <c r="AF6765" s="7" t="n">
        <f t="normal" ca="1">32-LENB(INDIRECT(ADDRESS(6765,31)))</f>
        <v>0</v>
      </c>
      <c r="AG6765" s="7" t="n">
        <v>4</v>
      </c>
      <c r="AH6765" s="7" t="n">
        <v>65533</v>
      </c>
      <c r="AI6765" s="7" t="n">
        <v>4341</v>
      </c>
      <c r="AJ6765" s="7" t="s">
        <v>14</v>
      </c>
      <c r="AK6765" s="7" t="n">
        <f t="normal" ca="1">32-LENB(INDIRECT(ADDRESS(6765,36)))</f>
        <v>0</v>
      </c>
      <c r="AL6765" s="7" t="n">
        <v>4</v>
      </c>
      <c r="AM6765" s="7" t="n">
        <v>65533</v>
      </c>
      <c r="AN6765" s="7" t="n">
        <v>4416</v>
      </c>
      <c r="AO6765" s="7" t="s">
        <v>14</v>
      </c>
      <c r="AP6765" s="7" t="n">
        <f t="normal" ca="1">32-LENB(INDIRECT(ADDRESS(6765,41)))</f>
        <v>0</v>
      </c>
      <c r="AQ6765" s="7" t="n">
        <v>4</v>
      </c>
      <c r="AR6765" s="7" t="n">
        <v>65533</v>
      </c>
      <c r="AS6765" s="7" t="n">
        <v>4198</v>
      </c>
      <c r="AT6765" s="7" t="s">
        <v>14</v>
      </c>
      <c r="AU6765" s="7" t="n">
        <f t="normal" ca="1">32-LENB(INDIRECT(ADDRESS(6765,46)))</f>
        <v>0</v>
      </c>
      <c r="AV6765" s="7" t="n">
        <v>4</v>
      </c>
      <c r="AW6765" s="7" t="n">
        <v>65533</v>
      </c>
      <c r="AX6765" s="7" t="n">
        <v>4341</v>
      </c>
      <c r="AY6765" s="7" t="s">
        <v>14</v>
      </c>
      <c r="AZ6765" s="7" t="n">
        <f t="normal" ca="1">32-LENB(INDIRECT(ADDRESS(6765,51)))</f>
        <v>0</v>
      </c>
      <c r="BA6765" s="7" t="n">
        <v>4</v>
      </c>
      <c r="BB6765" s="7" t="n">
        <v>65533</v>
      </c>
      <c r="BC6765" s="7" t="n">
        <v>4416</v>
      </c>
      <c r="BD6765" s="7" t="s">
        <v>14</v>
      </c>
      <c r="BE6765" s="7" t="n">
        <f t="normal" ca="1">32-LENB(INDIRECT(ADDRESS(6765,56)))</f>
        <v>0</v>
      </c>
      <c r="BF6765" s="7" t="n">
        <v>4</v>
      </c>
      <c r="BG6765" s="7" t="n">
        <v>65533</v>
      </c>
      <c r="BH6765" s="7" t="n">
        <v>4198</v>
      </c>
      <c r="BI6765" s="7" t="s">
        <v>14</v>
      </c>
      <c r="BJ6765" s="7" t="n">
        <f t="normal" ca="1">32-LENB(INDIRECT(ADDRESS(6765,61)))</f>
        <v>0</v>
      </c>
      <c r="BK6765" s="7" t="n">
        <v>4</v>
      </c>
      <c r="BL6765" s="7" t="n">
        <v>65533</v>
      </c>
      <c r="BM6765" s="7" t="n">
        <v>4341</v>
      </c>
      <c r="BN6765" s="7" t="s">
        <v>14</v>
      </c>
      <c r="BO6765" s="7" t="n">
        <f t="normal" ca="1">32-LENB(INDIRECT(ADDRESS(6765,66)))</f>
        <v>0</v>
      </c>
      <c r="BP6765" s="7" t="n">
        <v>0</v>
      </c>
      <c r="BQ6765" s="7" t="n">
        <v>65533</v>
      </c>
      <c r="BR6765" s="7" t="n">
        <v>0</v>
      </c>
      <c r="BS6765" s="7" t="s">
        <v>14</v>
      </c>
      <c r="BT6765" s="7" t="n">
        <f t="normal" ca="1">32-LENB(INDIRECT(ADDRESS(6765,71)))</f>
        <v>0</v>
      </c>
    </row>
    <row r="6766" spans="1:112">
      <c r="A6766" t="s">
        <v>4</v>
      </c>
      <c r="B6766" s="4" t="s">
        <v>5</v>
      </c>
    </row>
    <row r="6767" spans="1:112">
      <c r="A6767" t="n">
        <v>74400</v>
      </c>
      <c r="B6767" s="5" t="n">
        <v>1</v>
      </c>
    </row>
    <row r="6768" spans="1:112" s="3" customFormat="1" customHeight="0">
      <c r="A6768" s="3" t="s">
        <v>2</v>
      </c>
      <c r="B6768" s="3" t="s">
        <v>416</v>
      </c>
    </row>
    <row r="6769" spans="1:167">
      <c r="A6769" t="s">
        <v>4</v>
      </c>
      <c r="B6769" s="4" t="s">
        <v>5</v>
      </c>
      <c r="C6769" s="4" t="s">
        <v>11</v>
      </c>
      <c r="D6769" s="4" t="s">
        <v>11</v>
      </c>
      <c r="E6769" s="4" t="s">
        <v>13</v>
      </c>
      <c r="F6769" s="4" t="s">
        <v>8</v>
      </c>
      <c r="G6769" s="4" t="s">
        <v>406</v>
      </c>
      <c r="H6769" s="4" t="s">
        <v>11</v>
      </c>
      <c r="I6769" s="4" t="s">
        <v>11</v>
      </c>
      <c r="J6769" s="4" t="s">
        <v>13</v>
      </c>
      <c r="K6769" s="4" t="s">
        <v>8</v>
      </c>
      <c r="L6769" s="4" t="s">
        <v>406</v>
      </c>
      <c r="M6769" s="4" t="s">
        <v>11</v>
      </c>
      <c r="N6769" s="4" t="s">
        <v>11</v>
      </c>
      <c r="O6769" s="4" t="s">
        <v>13</v>
      </c>
      <c r="P6769" s="4" t="s">
        <v>8</v>
      </c>
      <c r="Q6769" s="4" t="s">
        <v>406</v>
      </c>
      <c r="R6769" s="4" t="s">
        <v>11</v>
      </c>
      <c r="S6769" s="4" t="s">
        <v>11</v>
      </c>
      <c r="T6769" s="4" t="s">
        <v>13</v>
      </c>
      <c r="U6769" s="4" t="s">
        <v>8</v>
      </c>
      <c r="V6769" s="4" t="s">
        <v>406</v>
      </c>
      <c r="W6769" s="4" t="s">
        <v>11</v>
      </c>
      <c r="X6769" s="4" t="s">
        <v>11</v>
      </c>
      <c r="Y6769" s="4" t="s">
        <v>13</v>
      </c>
      <c r="Z6769" s="4" t="s">
        <v>8</v>
      </c>
      <c r="AA6769" s="4" t="s">
        <v>406</v>
      </c>
      <c r="AB6769" s="4" t="s">
        <v>11</v>
      </c>
      <c r="AC6769" s="4" t="s">
        <v>11</v>
      </c>
      <c r="AD6769" s="4" t="s">
        <v>13</v>
      </c>
      <c r="AE6769" s="4" t="s">
        <v>8</v>
      </c>
      <c r="AF6769" s="4" t="s">
        <v>406</v>
      </c>
      <c r="AG6769" s="4" t="s">
        <v>11</v>
      </c>
      <c r="AH6769" s="4" t="s">
        <v>11</v>
      </c>
      <c r="AI6769" s="4" t="s">
        <v>13</v>
      </c>
      <c r="AJ6769" s="4" t="s">
        <v>8</v>
      </c>
      <c r="AK6769" s="4" t="s">
        <v>406</v>
      </c>
      <c r="AL6769" s="4" t="s">
        <v>11</v>
      </c>
      <c r="AM6769" s="4" t="s">
        <v>11</v>
      </c>
      <c r="AN6769" s="4" t="s">
        <v>13</v>
      </c>
      <c r="AO6769" s="4" t="s">
        <v>8</v>
      </c>
      <c r="AP6769" s="4" t="s">
        <v>406</v>
      </c>
      <c r="AQ6769" s="4" t="s">
        <v>11</v>
      </c>
      <c r="AR6769" s="4" t="s">
        <v>11</v>
      </c>
      <c r="AS6769" s="4" t="s">
        <v>13</v>
      </c>
      <c r="AT6769" s="4" t="s">
        <v>8</v>
      </c>
      <c r="AU6769" s="4" t="s">
        <v>406</v>
      </c>
      <c r="AV6769" s="4" t="s">
        <v>11</v>
      </c>
      <c r="AW6769" s="4" t="s">
        <v>11</v>
      </c>
      <c r="AX6769" s="4" t="s">
        <v>13</v>
      </c>
      <c r="AY6769" s="4" t="s">
        <v>8</v>
      </c>
      <c r="AZ6769" s="4" t="s">
        <v>406</v>
      </c>
      <c r="BA6769" s="4" t="s">
        <v>11</v>
      </c>
      <c r="BB6769" s="4" t="s">
        <v>11</v>
      </c>
      <c r="BC6769" s="4" t="s">
        <v>13</v>
      </c>
      <c r="BD6769" s="4" t="s">
        <v>8</v>
      </c>
      <c r="BE6769" s="4" t="s">
        <v>406</v>
      </c>
      <c r="BF6769" s="4" t="s">
        <v>11</v>
      </c>
      <c r="BG6769" s="4" t="s">
        <v>11</v>
      </c>
      <c r="BH6769" s="4" t="s">
        <v>13</v>
      </c>
      <c r="BI6769" s="4" t="s">
        <v>8</v>
      </c>
      <c r="BJ6769" s="4" t="s">
        <v>406</v>
      </c>
      <c r="BK6769" s="4" t="s">
        <v>11</v>
      </c>
      <c r="BL6769" s="4" t="s">
        <v>11</v>
      </c>
      <c r="BM6769" s="4" t="s">
        <v>13</v>
      </c>
      <c r="BN6769" s="4" t="s">
        <v>8</v>
      </c>
      <c r="BO6769" s="4" t="s">
        <v>406</v>
      </c>
      <c r="BP6769" s="4" t="s">
        <v>11</v>
      </c>
      <c r="BQ6769" s="4" t="s">
        <v>11</v>
      </c>
      <c r="BR6769" s="4" t="s">
        <v>13</v>
      </c>
      <c r="BS6769" s="4" t="s">
        <v>8</v>
      </c>
      <c r="BT6769" s="4" t="s">
        <v>406</v>
      </c>
      <c r="BU6769" s="4" t="s">
        <v>11</v>
      </c>
      <c r="BV6769" s="4" t="s">
        <v>11</v>
      </c>
      <c r="BW6769" s="4" t="s">
        <v>13</v>
      </c>
      <c r="BX6769" s="4" t="s">
        <v>8</v>
      </c>
      <c r="BY6769" s="4" t="s">
        <v>406</v>
      </c>
      <c r="BZ6769" s="4" t="s">
        <v>11</v>
      </c>
      <c r="CA6769" s="4" t="s">
        <v>11</v>
      </c>
      <c r="CB6769" s="4" t="s">
        <v>13</v>
      </c>
      <c r="CC6769" s="4" t="s">
        <v>8</v>
      </c>
      <c r="CD6769" s="4" t="s">
        <v>406</v>
      </c>
      <c r="CE6769" s="4" t="s">
        <v>11</v>
      </c>
      <c r="CF6769" s="4" t="s">
        <v>11</v>
      </c>
      <c r="CG6769" s="4" t="s">
        <v>13</v>
      </c>
      <c r="CH6769" s="4" t="s">
        <v>8</v>
      </c>
      <c r="CI6769" s="4" t="s">
        <v>406</v>
      </c>
      <c r="CJ6769" s="4" t="s">
        <v>11</v>
      </c>
      <c r="CK6769" s="4" t="s">
        <v>11</v>
      </c>
      <c r="CL6769" s="4" t="s">
        <v>13</v>
      </c>
      <c r="CM6769" s="4" t="s">
        <v>8</v>
      </c>
      <c r="CN6769" s="4" t="s">
        <v>406</v>
      </c>
      <c r="CO6769" s="4" t="s">
        <v>11</v>
      </c>
      <c r="CP6769" s="4" t="s">
        <v>11</v>
      </c>
      <c r="CQ6769" s="4" t="s">
        <v>13</v>
      </c>
      <c r="CR6769" s="4" t="s">
        <v>8</v>
      </c>
      <c r="CS6769" s="4" t="s">
        <v>406</v>
      </c>
      <c r="CT6769" s="4" t="s">
        <v>11</v>
      </c>
      <c r="CU6769" s="4" t="s">
        <v>11</v>
      </c>
      <c r="CV6769" s="4" t="s">
        <v>13</v>
      </c>
      <c r="CW6769" s="4" t="s">
        <v>8</v>
      </c>
      <c r="CX6769" s="4" t="s">
        <v>406</v>
      </c>
      <c r="CY6769" s="4" t="s">
        <v>11</v>
      </c>
      <c r="CZ6769" s="4" t="s">
        <v>11</v>
      </c>
      <c r="DA6769" s="4" t="s">
        <v>13</v>
      </c>
      <c r="DB6769" s="4" t="s">
        <v>8</v>
      </c>
      <c r="DC6769" s="4" t="s">
        <v>406</v>
      </c>
      <c r="DD6769" s="4" t="s">
        <v>11</v>
      </c>
      <c r="DE6769" s="4" t="s">
        <v>11</v>
      </c>
      <c r="DF6769" s="4" t="s">
        <v>13</v>
      </c>
      <c r="DG6769" s="4" t="s">
        <v>8</v>
      </c>
      <c r="DH6769" s="4" t="s">
        <v>406</v>
      </c>
      <c r="DI6769" s="4" t="s">
        <v>11</v>
      </c>
      <c r="DJ6769" s="4" t="s">
        <v>11</v>
      </c>
      <c r="DK6769" s="4" t="s">
        <v>13</v>
      </c>
      <c r="DL6769" s="4" t="s">
        <v>8</v>
      </c>
      <c r="DM6769" s="4" t="s">
        <v>406</v>
      </c>
      <c r="DN6769" s="4" t="s">
        <v>11</v>
      </c>
      <c r="DO6769" s="4" t="s">
        <v>11</v>
      </c>
      <c r="DP6769" s="4" t="s">
        <v>13</v>
      </c>
      <c r="DQ6769" s="4" t="s">
        <v>8</v>
      </c>
      <c r="DR6769" s="4" t="s">
        <v>406</v>
      </c>
      <c r="DS6769" s="4" t="s">
        <v>11</v>
      </c>
      <c r="DT6769" s="4" t="s">
        <v>11</v>
      </c>
      <c r="DU6769" s="4" t="s">
        <v>13</v>
      </c>
      <c r="DV6769" s="4" t="s">
        <v>8</v>
      </c>
      <c r="DW6769" s="4" t="s">
        <v>406</v>
      </c>
      <c r="DX6769" s="4" t="s">
        <v>11</v>
      </c>
      <c r="DY6769" s="4" t="s">
        <v>11</v>
      </c>
      <c r="DZ6769" s="4" t="s">
        <v>13</v>
      </c>
      <c r="EA6769" s="4" t="s">
        <v>8</v>
      </c>
      <c r="EB6769" s="4" t="s">
        <v>406</v>
      </c>
      <c r="EC6769" s="4" t="s">
        <v>11</v>
      </c>
      <c r="ED6769" s="4" t="s">
        <v>11</v>
      </c>
      <c r="EE6769" s="4" t="s">
        <v>13</v>
      </c>
      <c r="EF6769" s="4" t="s">
        <v>8</v>
      </c>
      <c r="EG6769" s="4" t="s">
        <v>406</v>
      </c>
      <c r="EH6769" s="4" t="s">
        <v>11</v>
      </c>
      <c r="EI6769" s="4" t="s">
        <v>11</v>
      </c>
      <c r="EJ6769" s="4" t="s">
        <v>13</v>
      </c>
      <c r="EK6769" s="4" t="s">
        <v>8</v>
      </c>
      <c r="EL6769" s="4" t="s">
        <v>406</v>
      </c>
      <c r="EM6769" s="4" t="s">
        <v>11</v>
      </c>
      <c r="EN6769" s="4" t="s">
        <v>11</v>
      </c>
      <c r="EO6769" s="4" t="s">
        <v>13</v>
      </c>
      <c r="EP6769" s="4" t="s">
        <v>8</v>
      </c>
      <c r="EQ6769" s="4" t="s">
        <v>406</v>
      </c>
      <c r="ER6769" s="4" t="s">
        <v>11</v>
      </c>
      <c r="ES6769" s="4" t="s">
        <v>11</v>
      </c>
      <c r="ET6769" s="4" t="s">
        <v>13</v>
      </c>
      <c r="EU6769" s="4" t="s">
        <v>8</v>
      </c>
      <c r="EV6769" s="4" t="s">
        <v>406</v>
      </c>
      <c r="EW6769" s="4" t="s">
        <v>11</v>
      </c>
      <c r="EX6769" s="4" t="s">
        <v>11</v>
      </c>
      <c r="EY6769" s="4" t="s">
        <v>13</v>
      </c>
      <c r="EZ6769" s="4" t="s">
        <v>8</v>
      </c>
      <c r="FA6769" s="4" t="s">
        <v>406</v>
      </c>
      <c r="FB6769" s="4" t="s">
        <v>11</v>
      </c>
      <c r="FC6769" s="4" t="s">
        <v>11</v>
      </c>
      <c r="FD6769" s="4" t="s">
        <v>13</v>
      </c>
      <c r="FE6769" s="4" t="s">
        <v>8</v>
      </c>
      <c r="FF6769" s="4" t="s">
        <v>406</v>
      </c>
      <c r="FG6769" s="4" t="s">
        <v>11</v>
      </c>
      <c r="FH6769" s="4" t="s">
        <v>11</v>
      </c>
      <c r="FI6769" s="4" t="s">
        <v>13</v>
      </c>
      <c r="FJ6769" s="4" t="s">
        <v>8</v>
      </c>
      <c r="FK6769" s="4" t="s">
        <v>406</v>
      </c>
    </row>
    <row r="6770" spans="1:167">
      <c r="A6770" t="n">
        <v>74416</v>
      </c>
      <c r="B6770" s="68" t="n">
        <v>257</v>
      </c>
      <c r="C6770" s="7" t="n">
        <v>3</v>
      </c>
      <c r="D6770" s="7" t="n">
        <v>65533</v>
      </c>
      <c r="E6770" s="7" t="n">
        <v>0</v>
      </c>
      <c r="F6770" s="7" t="s">
        <v>380</v>
      </c>
      <c r="G6770" s="7" t="n">
        <f t="normal" ca="1">32-LENB(INDIRECT(ADDRESS(6770,6)))</f>
        <v>0</v>
      </c>
      <c r="H6770" s="7" t="n">
        <v>3</v>
      </c>
      <c r="I6770" s="7" t="n">
        <v>65533</v>
      </c>
      <c r="J6770" s="7" t="n">
        <v>0</v>
      </c>
      <c r="K6770" s="7" t="s">
        <v>381</v>
      </c>
      <c r="L6770" s="7" t="n">
        <f t="normal" ca="1">32-LENB(INDIRECT(ADDRESS(6770,11)))</f>
        <v>0</v>
      </c>
      <c r="M6770" s="7" t="n">
        <v>3</v>
      </c>
      <c r="N6770" s="7" t="n">
        <v>65533</v>
      </c>
      <c r="O6770" s="7" t="n">
        <v>0</v>
      </c>
      <c r="P6770" s="7" t="s">
        <v>382</v>
      </c>
      <c r="Q6770" s="7" t="n">
        <f t="normal" ca="1">32-LENB(INDIRECT(ADDRESS(6770,16)))</f>
        <v>0</v>
      </c>
      <c r="R6770" s="7" t="n">
        <v>3</v>
      </c>
      <c r="S6770" s="7" t="n">
        <v>65533</v>
      </c>
      <c r="T6770" s="7" t="n">
        <v>0</v>
      </c>
      <c r="U6770" s="7" t="s">
        <v>383</v>
      </c>
      <c r="V6770" s="7" t="n">
        <f t="normal" ca="1">32-LENB(INDIRECT(ADDRESS(6770,21)))</f>
        <v>0</v>
      </c>
      <c r="W6770" s="7" t="n">
        <v>4</v>
      </c>
      <c r="X6770" s="7" t="n">
        <v>65533</v>
      </c>
      <c r="Y6770" s="7" t="n">
        <v>2135</v>
      </c>
      <c r="Z6770" s="7" t="s">
        <v>14</v>
      </c>
      <c r="AA6770" s="7" t="n">
        <f t="normal" ca="1">32-LENB(INDIRECT(ADDRESS(6770,26)))</f>
        <v>0</v>
      </c>
      <c r="AB6770" s="7" t="n">
        <v>4</v>
      </c>
      <c r="AC6770" s="7" t="n">
        <v>65533</v>
      </c>
      <c r="AD6770" s="7" t="n">
        <v>4427</v>
      </c>
      <c r="AE6770" s="7" t="s">
        <v>14</v>
      </c>
      <c r="AF6770" s="7" t="n">
        <f t="normal" ca="1">32-LENB(INDIRECT(ADDRESS(6770,31)))</f>
        <v>0</v>
      </c>
      <c r="AG6770" s="7" t="n">
        <v>4</v>
      </c>
      <c r="AH6770" s="7" t="n">
        <v>65533</v>
      </c>
      <c r="AI6770" s="7" t="n">
        <v>4427</v>
      </c>
      <c r="AJ6770" s="7" t="s">
        <v>14</v>
      </c>
      <c r="AK6770" s="7" t="n">
        <f t="normal" ca="1">32-LENB(INDIRECT(ADDRESS(6770,36)))</f>
        <v>0</v>
      </c>
      <c r="AL6770" s="7" t="n">
        <v>4</v>
      </c>
      <c r="AM6770" s="7" t="n">
        <v>65533</v>
      </c>
      <c r="AN6770" s="7" t="n">
        <v>4427</v>
      </c>
      <c r="AO6770" s="7" t="s">
        <v>14</v>
      </c>
      <c r="AP6770" s="7" t="n">
        <f t="normal" ca="1">32-LENB(INDIRECT(ADDRESS(6770,41)))</f>
        <v>0</v>
      </c>
      <c r="AQ6770" s="7" t="n">
        <v>4</v>
      </c>
      <c r="AR6770" s="7" t="n">
        <v>65533</v>
      </c>
      <c r="AS6770" s="7" t="n">
        <v>14026</v>
      </c>
      <c r="AT6770" s="7" t="s">
        <v>14</v>
      </c>
      <c r="AU6770" s="7" t="n">
        <f t="normal" ca="1">32-LENB(INDIRECT(ADDRESS(6770,46)))</f>
        <v>0</v>
      </c>
      <c r="AV6770" s="7" t="n">
        <v>4</v>
      </c>
      <c r="AW6770" s="7" t="n">
        <v>65533</v>
      </c>
      <c r="AX6770" s="7" t="n">
        <v>2101</v>
      </c>
      <c r="AY6770" s="7" t="s">
        <v>14</v>
      </c>
      <c r="AZ6770" s="7" t="n">
        <f t="normal" ca="1">32-LENB(INDIRECT(ADDRESS(6770,51)))</f>
        <v>0</v>
      </c>
      <c r="BA6770" s="7" t="n">
        <v>4</v>
      </c>
      <c r="BB6770" s="7" t="n">
        <v>65533</v>
      </c>
      <c r="BC6770" s="7" t="n">
        <v>14026</v>
      </c>
      <c r="BD6770" s="7" t="s">
        <v>14</v>
      </c>
      <c r="BE6770" s="7" t="n">
        <f t="normal" ca="1">32-LENB(INDIRECT(ADDRESS(6770,56)))</f>
        <v>0</v>
      </c>
      <c r="BF6770" s="7" t="n">
        <v>4</v>
      </c>
      <c r="BG6770" s="7" t="n">
        <v>65533</v>
      </c>
      <c r="BH6770" s="7" t="n">
        <v>2101</v>
      </c>
      <c r="BI6770" s="7" t="s">
        <v>14</v>
      </c>
      <c r="BJ6770" s="7" t="n">
        <f t="normal" ca="1">32-LENB(INDIRECT(ADDRESS(6770,61)))</f>
        <v>0</v>
      </c>
      <c r="BK6770" s="7" t="n">
        <v>4</v>
      </c>
      <c r="BL6770" s="7" t="n">
        <v>65533</v>
      </c>
      <c r="BM6770" s="7" t="n">
        <v>14026</v>
      </c>
      <c r="BN6770" s="7" t="s">
        <v>14</v>
      </c>
      <c r="BO6770" s="7" t="n">
        <f t="normal" ca="1">32-LENB(INDIRECT(ADDRESS(6770,66)))</f>
        <v>0</v>
      </c>
      <c r="BP6770" s="7" t="n">
        <v>4</v>
      </c>
      <c r="BQ6770" s="7" t="n">
        <v>65533</v>
      </c>
      <c r="BR6770" s="7" t="n">
        <v>2101</v>
      </c>
      <c r="BS6770" s="7" t="s">
        <v>14</v>
      </c>
      <c r="BT6770" s="7" t="n">
        <f t="normal" ca="1">32-LENB(INDIRECT(ADDRESS(6770,71)))</f>
        <v>0</v>
      </c>
      <c r="BU6770" s="7" t="n">
        <v>4</v>
      </c>
      <c r="BV6770" s="7" t="n">
        <v>65533</v>
      </c>
      <c r="BW6770" s="7" t="n">
        <v>14026</v>
      </c>
      <c r="BX6770" s="7" t="s">
        <v>14</v>
      </c>
      <c r="BY6770" s="7" t="n">
        <f t="normal" ca="1">32-LENB(INDIRECT(ADDRESS(6770,76)))</f>
        <v>0</v>
      </c>
      <c r="BZ6770" s="7" t="n">
        <v>4</v>
      </c>
      <c r="CA6770" s="7" t="n">
        <v>65533</v>
      </c>
      <c r="CB6770" s="7" t="n">
        <v>2101</v>
      </c>
      <c r="CC6770" s="7" t="s">
        <v>14</v>
      </c>
      <c r="CD6770" s="7" t="n">
        <f t="normal" ca="1">32-LENB(INDIRECT(ADDRESS(6770,81)))</f>
        <v>0</v>
      </c>
      <c r="CE6770" s="7" t="n">
        <v>4</v>
      </c>
      <c r="CF6770" s="7" t="n">
        <v>65533</v>
      </c>
      <c r="CG6770" s="7" t="n">
        <v>14026</v>
      </c>
      <c r="CH6770" s="7" t="s">
        <v>14</v>
      </c>
      <c r="CI6770" s="7" t="n">
        <f t="normal" ca="1">32-LENB(INDIRECT(ADDRESS(6770,86)))</f>
        <v>0</v>
      </c>
      <c r="CJ6770" s="7" t="n">
        <v>4</v>
      </c>
      <c r="CK6770" s="7" t="n">
        <v>65533</v>
      </c>
      <c r="CL6770" s="7" t="n">
        <v>2101</v>
      </c>
      <c r="CM6770" s="7" t="s">
        <v>14</v>
      </c>
      <c r="CN6770" s="7" t="n">
        <f t="normal" ca="1">32-LENB(INDIRECT(ADDRESS(6770,91)))</f>
        <v>0</v>
      </c>
      <c r="CO6770" s="7" t="n">
        <v>7</v>
      </c>
      <c r="CP6770" s="7" t="n">
        <v>65533</v>
      </c>
      <c r="CQ6770" s="7" t="n">
        <v>64885</v>
      </c>
      <c r="CR6770" s="7" t="s">
        <v>14</v>
      </c>
      <c r="CS6770" s="7" t="n">
        <f t="normal" ca="1">32-LENB(INDIRECT(ADDRESS(6770,96)))</f>
        <v>0</v>
      </c>
      <c r="CT6770" s="7" t="n">
        <v>7</v>
      </c>
      <c r="CU6770" s="7" t="n">
        <v>65533</v>
      </c>
      <c r="CV6770" s="7" t="n">
        <v>64886</v>
      </c>
      <c r="CW6770" s="7" t="s">
        <v>14</v>
      </c>
      <c r="CX6770" s="7" t="n">
        <f t="normal" ca="1">32-LENB(INDIRECT(ADDRESS(6770,101)))</f>
        <v>0</v>
      </c>
      <c r="CY6770" s="7" t="n">
        <v>7</v>
      </c>
      <c r="CZ6770" s="7" t="n">
        <v>65533</v>
      </c>
      <c r="DA6770" s="7" t="n">
        <v>64887</v>
      </c>
      <c r="DB6770" s="7" t="s">
        <v>14</v>
      </c>
      <c r="DC6770" s="7" t="n">
        <f t="normal" ca="1">32-LENB(INDIRECT(ADDRESS(6770,106)))</f>
        <v>0</v>
      </c>
      <c r="DD6770" s="7" t="n">
        <v>7</v>
      </c>
      <c r="DE6770" s="7" t="n">
        <v>65533</v>
      </c>
      <c r="DF6770" s="7" t="n">
        <v>64888</v>
      </c>
      <c r="DG6770" s="7" t="s">
        <v>14</v>
      </c>
      <c r="DH6770" s="7" t="n">
        <f t="normal" ca="1">32-LENB(INDIRECT(ADDRESS(6770,111)))</f>
        <v>0</v>
      </c>
      <c r="DI6770" s="7" t="n">
        <v>7</v>
      </c>
      <c r="DJ6770" s="7" t="n">
        <v>65533</v>
      </c>
      <c r="DK6770" s="7" t="n">
        <v>21304</v>
      </c>
      <c r="DL6770" s="7" t="s">
        <v>14</v>
      </c>
      <c r="DM6770" s="7" t="n">
        <f t="normal" ca="1">32-LENB(INDIRECT(ADDRESS(6770,116)))</f>
        <v>0</v>
      </c>
      <c r="DN6770" s="7" t="n">
        <v>7</v>
      </c>
      <c r="DO6770" s="7" t="n">
        <v>65533</v>
      </c>
      <c r="DP6770" s="7" t="n">
        <v>26329</v>
      </c>
      <c r="DQ6770" s="7" t="s">
        <v>14</v>
      </c>
      <c r="DR6770" s="7" t="n">
        <f t="normal" ca="1">32-LENB(INDIRECT(ADDRESS(6770,121)))</f>
        <v>0</v>
      </c>
      <c r="DS6770" s="7" t="n">
        <v>7</v>
      </c>
      <c r="DT6770" s="7" t="n">
        <v>65533</v>
      </c>
      <c r="DU6770" s="7" t="n">
        <v>26330</v>
      </c>
      <c r="DV6770" s="7" t="s">
        <v>14</v>
      </c>
      <c r="DW6770" s="7" t="n">
        <f t="normal" ca="1">32-LENB(INDIRECT(ADDRESS(6770,126)))</f>
        <v>0</v>
      </c>
      <c r="DX6770" s="7" t="n">
        <v>7</v>
      </c>
      <c r="DY6770" s="7" t="n">
        <v>65533</v>
      </c>
      <c r="DZ6770" s="7" t="n">
        <v>26331</v>
      </c>
      <c r="EA6770" s="7" t="s">
        <v>14</v>
      </c>
      <c r="EB6770" s="7" t="n">
        <f t="normal" ca="1">32-LENB(INDIRECT(ADDRESS(6770,131)))</f>
        <v>0</v>
      </c>
      <c r="EC6770" s="7" t="n">
        <v>7</v>
      </c>
      <c r="ED6770" s="7" t="n">
        <v>65533</v>
      </c>
      <c r="EE6770" s="7" t="n">
        <v>24322</v>
      </c>
      <c r="EF6770" s="7" t="s">
        <v>14</v>
      </c>
      <c r="EG6770" s="7" t="n">
        <f t="normal" ca="1">32-LENB(INDIRECT(ADDRESS(6770,136)))</f>
        <v>0</v>
      </c>
      <c r="EH6770" s="7" t="n">
        <v>7</v>
      </c>
      <c r="EI6770" s="7" t="n">
        <v>65533</v>
      </c>
      <c r="EJ6770" s="7" t="n">
        <v>21305</v>
      </c>
      <c r="EK6770" s="7" t="s">
        <v>14</v>
      </c>
      <c r="EL6770" s="7" t="n">
        <f t="normal" ca="1">32-LENB(INDIRECT(ADDRESS(6770,141)))</f>
        <v>0</v>
      </c>
      <c r="EM6770" s="7" t="n">
        <v>7</v>
      </c>
      <c r="EN6770" s="7" t="n">
        <v>65533</v>
      </c>
      <c r="EO6770" s="7" t="n">
        <v>35313</v>
      </c>
      <c r="EP6770" s="7" t="s">
        <v>14</v>
      </c>
      <c r="EQ6770" s="7" t="n">
        <f t="normal" ca="1">32-LENB(INDIRECT(ADDRESS(6770,146)))</f>
        <v>0</v>
      </c>
      <c r="ER6770" s="7" t="n">
        <v>7</v>
      </c>
      <c r="ES6770" s="7" t="n">
        <v>65533</v>
      </c>
      <c r="ET6770" s="7" t="n">
        <v>35314</v>
      </c>
      <c r="EU6770" s="7" t="s">
        <v>14</v>
      </c>
      <c r="EV6770" s="7" t="n">
        <f t="normal" ca="1">32-LENB(INDIRECT(ADDRESS(6770,151)))</f>
        <v>0</v>
      </c>
      <c r="EW6770" s="7" t="n">
        <v>7</v>
      </c>
      <c r="EX6770" s="7" t="n">
        <v>65533</v>
      </c>
      <c r="EY6770" s="7" t="n">
        <v>24323</v>
      </c>
      <c r="EZ6770" s="7" t="s">
        <v>14</v>
      </c>
      <c r="FA6770" s="7" t="n">
        <f t="normal" ca="1">32-LENB(INDIRECT(ADDRESS(6770,156)))</f>
        <v>0</v>
      </c>
      <c r="FB6770" s="7" t="n">
        <v>7</v>
      </c>
      <c r="FC6770" s="7" t="n">
        <v>65533</v>
      </c>
      <c r="FD6770" s="7" t="n">
        <v>64889</v>
      </c>
      <c r="FE6770" s="7" t="s">
        <v>14</v>
      </c>
      <c r="FF6770" s="7" t="n">
        <f t="normal" ca="1">32-LENB(INDIRECT(ADDRESS(6770,161)))</f>
        <v>0</v>
      </c>
      <c r="FG6770" s="7" t="n">
        <v>0</v>
      </c>
      <c r="FH6770" s="7" t="n">
        <v>65533</v>
      </c>
      <c r="FI6770" s="7" t="n">
        <v>0</v>
      </c>
      <c r="FJ6770" s="7" t="s">
        <v>14</v>
      </c>
      <c r="FK6770" s="7" t="n">
        <f t="normal" ca="1">32-LENB(INDIRECT(ADDRESS(6770,166)))</f>
        <v>0</v>
      </c>
    </row>
    <row r="6771" spans="1:167">
      <c r="A6771" t="s">
        <v>4</v>
      </c>
      <c r="B6771" s="4" t="s">
        <v>5</v>
      </c>
    </row>
    <row r="6772" spans="1:167">
      <c r="A6772" t="n">
        <v>75736</v>
      </c>
      <c r="B677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2025-09-06T21:46:06</dcterms:created>
  <dcterms:modified xsi:type="dcterms:W3CDTF">2025-09-06T21:46:06</dcterms:modified>
</cp:coreProperties>
</file>