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E873"/>
      </patternFill>
    </fill>
    <fill>
      <patternFill patternType="solid">
        <fgColor rgb="FFFFBE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1FF73"/>
      </patternFill>
    </fill>
    <fill>
      <patternFill patternType="solid">
        <fgColor rgb="FFFFEA73"/>
      </patternFill>
    </fill>
    <fill>
      <patternFill patternType="solid">
        <fgColor rgb="FFFFC773"/>
      </patternFill>
    </fill>
    <fill>
      <patternFill patternType="solid">
        <fgColor rgb="FF73FF86"/>
      </patternFill>
    </fill>
    <fill>
      <patternFill patternType="solid">
        <fgColor rgb="FFFFE373"/>
      </patternFill>
    </fill>
    <fill>
      <patternFill patternType="solid">
        <fgColor rgb="FF7CFF73"/>
      </patternFill>
    </fill>
    <fill>
      <patternFill patternType="solid">
        <fgColor rgb="FFE8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FDFF73"/>
      </patternFill>
    </fill>
    <fill>
      <patternFill patternType="solid">
        <fgColor rgb="FFFFF673"/>
      </patternFill>
    </fill>
    <fill>
      <patternFill patternType="solid">
        <fgColor rgb="FFC2FF73"/>
      </patternFill>
    </fill>
    <fill>
      <patternFill patternType="solid">
        <fgColor rgb="FFFFC2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C073"/>
      </patternFill>
    </fill>
    <fill>
      <patternFill patternType="solid">
        <fgColor rgb="FFFF8173"/>
      </patternFill>
    </fill>
    <fill>
      <patternFill patternType="solid">
        <fgColor rgb="FFFF9D73"/>
      </patternFill>
    </fill>
    <fill>
      <patternFill patternType="solid">
        <fgColor rgb="FFEFFF73"/>
      </patternFill>
    </fill>
    <fill>
      <patternFill patternType="solid">
        <fgColor rgb="FF73FF8D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A6FF73"/>
      </patternFill>
    </fill>
    <fill>
      <patternFill patternType="solid">
        <fgColor rgb="FFFFF173"/>
      </patternFill>
    </fill>
    <fill>
      <patternFill patternType="solid">
        <fgColor rgb="FFF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E5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B0FF73"/>
      </patternFill>
    </fill>
    <fill>
      <patternFill patternType="solid">
        <fgColor rgb="FFA2FF73"/>
      </patternFill>
    </fill>
    <fill>
      <patternFill patternType="solid">
        <fgColor rgb="FF98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D7FF73"/>
      </patternFill>
    </fill>
    <fill>
      <patternFill patternType="solid">
        <fgColor rgb="FF73FFDC"/>
      </patternFill>
    </fill>
    <fill>
      <patternFill patternType="solid">
        <fgColor rgb="FF73FF9B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<sst xmlns="http://schemas.openxmlformats.org/spreadsheetml/2006/main" count="27990" uniqueCount="519">
  <si>
    <t>CS2</t>
  </si>
  <si>
    <t>c1030</t>
  </si>
  <si>
    <t>FUNCTION</t>
  </si>
  <si>
    <t/>
  </si>
  <si>
    <t>Location</t>
  </si>
  <si>
    <t>OP Code</t>
  </si>
  <si>
    <t>string</t>
  </si>
  <si>
    <t>bc1020</t>
  </si>
  <si>
    <t>fill</t>
  </si>
  <si>
    <t>int</t>
  </si>
  <si>
    <t>short</t>
  </si>
  <si>
    <t>npc070_0</t>
  </si>
  <si>
    <t>mon120_c00</t>
  </si>
  <si>
    <t/>
  </si>
  <si>
    <t>byte</t>
  </si>
  <si>
    <t>bytearray</t>
  </si>
  <si>
    <t>PreInit</t>
  </si>
  <si>
    <t>FC_Change_MapColor</t>
  </si>
  <si>
    <t>pointer</t>
  </si>
  <si>
    <t>Init</t>
  </si>
  <si>
    <t>float</t>
  </si>
  <si>
    <t>WATERFALL</t>
  </si>
  <si>
    <t>map</t>
  </si>
  <si>
    <t>event00</t>
  </si>
  <si>
    <t>event01</t>
  </si>
  <si>
    <t>Init_Replay</t>
  </si>
  <si>
    <t>Init_Replay</t>
  </si>
  <si>
    <t>Reinit</t>
  </si>
  <si>
    <t>ET_04_11_08_LoadSaveData</t>
  </si>
  <si>
    <t>EV_04_11_00</t>
  </si>
  <si>
    <t>Start</t>
  </si>
  <si>
    <t>End</t>
  </si>
  <si>
    <t>AniFieldAttack</t>
  </si>
  <si>
    <t>AniWait</t>
  </si>
  <si>
    <t>FC_Start_Party</t>
  </si>
  <si>
    <t>battle/atk051_0.eff</t>
  </si>
  <si>
    <t>event/ev2mo013.eff</t>
  </si>
  <si>
    <t>C_NPC051</t>
  </si>
  <si>
    <t>Airgetlam</t>
  </si>
  <si>
    <t>C_NPC014</t>
  </si>
  <si>
    <t>Emperor Eugent III</t>
  </si>
  <si>
    <t>C_NPC015</t>
  </si>
  <si>
    <t>Empress Priscilla</t>
  </si>
  <si>
    <t>C_NPC031</t>
  </si>
  <si>
    <t>Governor Regnitz</t>
  </si>
  <si>
    <t>C_NPC011</t>
  </si>
  <si>
    <t>Elise</t>
  </si>
  <si>
    <t>C_NPC070</t>
  </si>
  <si>
    <t>Altina</t>
  </si>
  <si>
    <t>C_NPC079</t>
  </si>
  <si>
    <t>Claiomh Solais</t>
  </si>
  <si>
    <t>C_MON120_C00</t>
  </si>
  <si>
    <t>G-Zephyranthes</t>
  </si>
  <si>
    <t>mon120</t>
  </si>
  <si>
    <t>C_NPC312_C03</t>
  </si>
  <si>
    <t>312_C03 Maid Maple</t>
  </si>
  <si>
    <t>C_NPC312_C04</t>
  </si>
  <si>
    <t>312_C04 Maid Purple</t>
  </si>
  <si>
    <t>FC_chr_entry</t>
  </si>
  <si>
    <t>2</t>
  </si>
  <si>
    <t>A</t>
  </si>
  <si>
    <t>#b</t>
  </si>
  <si>
    <t>0</t>
  </si>
  <si>
    <t>AniEv3010</t>
  </si>
  <si>
    <t>AniEvRyoteburi</t>
  </si>
  <si>
    <t>AniEvOdoroki</t>
  </si>
  <si>
    <t>AniEvTeburi</t>
  </si>
  <si>
    <t>AniEvUdegumi</t>
  </si>
  <si>
    <t>AniEvSianF</t>
  </si>
  <si>
    <t>AniEvRyoteMae</t>
  </si>
  <si>
    <t>AniEvSian</t>
  </si>
  <si>
    <t>AniEvKincho</t>
  </si>
  <si>
    <t>AniEv0400</t>
  </si>
  <si>
    <t>AniEv8200</t>
  </si>
  <si>
    <t>AniEv8205</t>
  </si>
  <si>
    <t>AniEv8215</t>
  </si>
  <si>
    <t>AniEvBtlWait</t>
  </si>
  <si>
    <t>AniEv8315</t>
  </si>
  <si>
    <t>Null_Ride</t>
  </si>
  <si>
    <t>door00</t>
  </si>
  <si>
    <t>open1_c</t>
  </si>
  <si>
    <t>Girl's Voice</t>
  </si>
  <si>
    <t>#E[C]#M_0</t>
  </si>
  <si>
    <t>dialog</t>
  </si>
  <si>
    <t>#0TCould it be...?</t>
  </si>
  <si>
    <t>Man's Voice</t>
  </si>
  <si>
    <t>#E[C]#M_A</t>
  </si>
  <si>
    <t>#0TMachias!</t>
  </si>
  <si>
    <t>C</t>
  </si>
  <si>
    <t>#E[Q]#M_4</t>
  </si>
  <si>
    <t>#2P...!</t>
  </si>
  <si>
    <t>#E_8#M_4</t>
  </si>
  <si>
    <t>Dad!</t>
  </si>
  <si>
    <t>#E[R]#M_0</t>
  </si>
  <si>
    <t>#800WR-Rean?</t>
  </si>
  <si>
    <t>#E[Q]#M_0#800WIs that... Is that really you?</t>
  </si>
  <si>
    <t>#E[Q]#M_9</t>
  </si>
  <si>
    <t>#K#0TIt is! It's me! I'm so glad you're safe!</t>
  </si>
  <si>
    <t>#E_8#M_9</t>
  </si>
  <si>
    <t>#K#0TAre you hurt, Dad?</t>
  </si>
  <si>
    <t>Bespectacled Man</t>
  </si>
  <si>
    <t>#E_8#M_0</t>
  </si>
  <si>
    <t>#2PI'm fine. We all are, fortunately.</t>
  </si>
  <si>
    <t>1</t>
  </si>
  <si>
    <t>8[autoE8]</t>
  </si>
  <si>
    <t>I_TVIS253</t>
  </si>
  <si>
    <t>I_TVIS254</t>
  </si>
  <si>
    <t>I_TVIS255</t>
  </si>
  <si>
    <t>#E[9]#M_0</t>
  </si>
  <si>
    <t>Though, I never thought you would come
all the way here to rescue us.</t>
  </si>
  <si>
    <t>#2PWe received word that our daughter
has been under your care, however.</t>
  </si>
  <si>
    <t>#E_0#M_9</t>
  </si>
  <si>
    <t>#2PClass VII, was it? Thank you for coming
to our rescue.</t>
  </si>
  <si>
    <t>#E_8#M_A</t>
  </si>
  <si>
    <t>#K#0T#FI-It's an honor, Your Majesty!</t>
  </si>
  <si>
    <t>#E[1]#M_9</t>
  </si>
  <si>
    <t>#K#0TWe are unfit to receive such kind words.</t>
  </si>
  <si>
    <t>#E[1]#M[9]</t>
  </si>
  <si>
    <t>#K#0T...</t>
  </si>
  <si>
    <t>4</t>
  </si>
  <si>
    <t>9</t>
  </si>
  <si>
    <t>#E_4#M_9</t>
  </si>
  <si>
    <t>#1PHa. I'm relieved to see everyone
here's all right.</t>
  </si>
  <si>
    <t>#1PHeehee. I'm just relieved to see everyone
here's all right.</t>
  </si>
  <si>
    <t>#E[1]#M_0</t>
  </si>
  <si>
    <t>#0T#2C#2CThat's far enough.</t>
  </si>
  <si>
    <t>NODE_CENTER</t>
  </si>
  <si>
    <t>#E[C]#M[8]</t>
  </si>
  <si>
    <t>#K#F...!</t>
  </si>
  <si>
    <t>#E_6#M_0</t>
  </si>
  <si>
    <t>#4KAltina!</t>
  </si>
  <si>
    <t>#E_6#M_A</t>
  </si>
  <si>
    <t>#4K#FYou're the girl with the black combat shell!</t>
  </si>
  <si>
    <t>#4K#FYou're the girl with the black puppet.</t>
  </si>
  <si>
    <t>WAIT</t>
  </si>
  <si>
    <t>#E_0#M_0</t>
  </si>
  <si>
    <t>#2PI count eighteen days since our last
meeting, Rean Schwarzer.</t>
  </si>
  <si>
    <t>#E[1]#M_0Which would have been aboard the
Pantagruel.</t>
  </si>
  <si>
    <t>#E[3]#M_0</t>
  </si>
  <si>
    <t>#K#0TThat's right.</t>
  </si>
  <si>
    <t>#E_2#M_0Did you know we were coming?</t>
  </si>
  <si>
    <t>#E_4#M_0</t>
  </si>
  <si>
    <t>#2PAffirmative. I received instructions from
Lord Rufus to wait here for you.</t>
  </si>
  <si>
    <t>#K#0T#FMy brother told you?</t>
  </si>
  <si>
    <t>#E_F#M_0</t>
  </si>
  <si>
    <t>#K#0T*sigh* He really never misses a beat,
does he?</t>
  </si>
  <si>
    <t>8</t>
  </si>
  <si>
    <t>#E[9]#M_A</t>
  </si>
  <si>
    <t>#K#FOh, hey. I've been meaning to ask you
this for a while.</t>
  </si>
  <si>
    <t>#E_4#M_AYou aren't my sister, are you?</t>
  </si>
  <si>
    <t>#K#FJust who are you, anyway?</t>
  </si>
  <si>
    <t>#E[99999999999999999999999998]#M_0That puppet of yours is just like Millium's.
You aren't sisters or something, are you?</t>
  </si>
  <si>
    <t>#E_J#M_0</t>
  </si>
  <si>
    <t>#3KIn a sense, yes.</t>
  </si>
  <si>
    <t>#K#FYou couldn't be...</t>
  </si>
  <si>
    <t>#K#FWhat?</t>
  </si>
  <si>
    <t>#K#FSeriously?!</t>
  </si>
  <si>
    <t>#K#FYou don't look THAT much alike...</t>
  </si>
  <si>
    <t>#K#F...In a sense.</t>
  </si>
  <si>
    <t>#E_0#M_0Do keep in mind that our purposes
differ to some extent, however.</t>
  </si>
  <si>
    <t>#K#3P#0T#FOh. 'Kay.</t>
  </si>
  <si>
    <t>#K#3P#0TOh. 'Kay.</t>
  </si>
  <si>
    <t>#K#FShe would be the elder sister, while
I would be the younger one.</t>
  </si>
  <si>
    <t>#E_I#M_0Do keep in mind that our purposes
differ to some extent, however.</t>
  </si>
  <si>
    <t>#E_2#M_A</t>
  </si>
  <si>
    <t>#K#3P#0T#FHmm...</t>
  </si>
  <si>
    <t>#K#3P#0THmm...</t>
  </si>
  <si>
    <t>FC_look_dir_No</t>
  </si>
  <si>
    <t>#E[A]#M_0</t>
  </si>
  <si>
    <t>#K#3P#0T#FI don't get it.</t>
  </si>
  <si>
    <t>#K#3P#0TI don't get it.</t>
  </si>
  <si>
    <t>#K#3P#0T#FSounds like there's more to the two of
you than meets the eye...</t>
  </si>
  <si>
    <t>#K#3P#0TSounds like there's more to the two of
you than meets the eye...</t>
  </si>
  <si>
    <t>#K#3P#0T#FIt sounds like there's more to the two
of you than meets the eye...</t>
  </si>
  <si>
    <t>#K#3P#0TIt sounds like there's more to the two
of you than meets the eye...</t>
  </si>
  <si>
    <t>3</t>
  </si>
  <si>
    <t>I can't deny being curious about who
you really are, but now isn't the time
to get to the bottom of that.</t>
  </si>
  <si>
    <t>#5SIf you intend to stand in our way,
then we intend to remove you by
force!</t>
  </si>
  <si>
    <t>#1PRight. And sorry, but we won't be
holding back!</t>
  </si>
  <si>
    <t>#K#0TRean!</t>
  </si>
  <si>
    <t>#E_2#M_0</t>
  </si>
  <si>
    <t>#K#0TBe careful, son.</t>
  </si>
  <si>
    <t>#2PI see no meaning in negotiating further.</t>
  </si>
  <si>
    <t>#E[A]#M_0And while I remain partially reluctant,
I will rely on the society's contraptions
for backup.</t>
  </si>
  <si>
    <t>I</t>
  </si>
  <si>
    <t>AniEvWait</t>
  </si>
  <si>
    <t>#E_6#M[A]</t>
  </si>
  <si>
    <t>#K#0T...!</t>
  </si>
  <si>
    <t>#K#0T#FThose are the archaisms we ran into
inside the Reinford building!</t>
  </si>
  <si>
    <t>#K#0T#FDamn... Here comes trouble.</t>
  </si>
  <si>
    <t>6</t>
  </si>
  <si>
    <t>Good luck, everyone!</t>
  </si>
  <si>
    <t>#E[O]#M_A</t>
  </si>
  <si>
    <t>Please, step back!</t>
  </si>
  <si>
    <t>6P</t>
  </si>
  <si>
    <t>#3C#3CХ＇кёёГ</t>
  </si>
  <si>
    <t>#E[3]#M_A</t>
  </si>
  <si>
    <t>#K#FBlack Rabbit, Altina. Model name Oz74.</t>
  </si>
  <si>
    <t>#1PCommencing operation.</t>
  </si>
  <si>
    <t>Whoa! Crazy. Yours is just one off mine!</t>
  </si>
  <si>
    <t>#E_6#M_0Let's do this, Lammy!</t>
  </si>
  <si>
    <t>#2PЖ＂пэгк</t>
  </si>
  <si>
    <t>ET_04_11_01_position</t>
  </si>
  <si>
    <t>EV_04_11_01</t>
  </si>
  <si>
    <t>event\ev2ka001.eff</t>
  </si>
  <si>
    <t>event\ev2mo006.eff</t>
  </si>
  <si>
    <t>event/ev2fi002.eff</t>
  </si>
  <si>
    <t>C_NPC000</t>
  </si>
  <si>
    <t>Instructor Sara</t>
  </si>
  <si>
    <t>C_PLY001_C10</t>
  </si>
  <si>
    <t>Alisa</t>
  </si>
  <si>
    <t>C_PLY002_C10</t>
  </si>
  <si>
    <t>Elliot</t>
  </si>
  <si>
    <t>C_PLY003_C10</t>
  </si>
  <si>
    <t>Laura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</si>
  <si>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</si>
  <si>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</si>
  <si>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</si>
  <si>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</si>
  <si>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</si>
  <si>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</si>
  <si>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</si>
  <si>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</si>
  <si>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</si>
  <si>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</si>
  <si>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C_NPC052</t>
  </si>
  <si>
    <t>Celine</t>
  </si>
  <si>
    <t>ET_04_11_01_position</t>
  </si>
  <si>
    <t>AniEv7255</t>
  </si>
  <si>
    <t>AniEvRyoteSiri</t>
  </si>
  <si>
    <t>AniEvTeKosi</t>
  </si>
  <si>
    <t>AniEvRyoteAtama</t>
  </si>
  <si>
    <t>AniEv0360</t>
  </si>
  <si>
    <t>AniEvUdegumiF</t>
  </si>
  <si>
    <t>AniEvTeMune</t>
  </si>
  <si>
    <t>AniEvHookaki</t>
  </si>
  <si>
    <t>AniEvRyoteKosi</t>
  </si>
  <si>
    <t>AniEvAtamakaki</t>
  </si>
  <si>
    <t>AniEv5695</t>
  </si>
  <si>
    <t>AniEv2000</t>
  </si>
  <si>
    <t>AniEv2000b</t>
  </si>
  <si>
    <t>AniEv8440</t>
  </si>
  <si>
    <t>AniEvKazetuyo2</t>
  </si>
  <si>
    <t>AniEvAttachEquip</t>
  </si>
  <si>
    <t>AniBTL_APL2</t>
  </si>
  <si>
    <t>#E[B]#e[6]#M_A</t>
  </si>
  <si>
    <t>#2K#F...!</t>
  </si>
  <si>
    <t>SubAttackEndEV</t>
  </si>
  <si>
    <t>#E[5]#M_0</t>
  </si>
  <si>
    <t>#K#3P#0T#FWoohoo!</t>
  </si>
  <si>
    <t>Я＂йкжг</t>
  </si>
  <si>
    <t>#K#3P#0T#FObjective completed.</t>
  </si>
  <si>
    <t>#K#3P#0T#FI wasn't sure we'd be able to hold out...</t>
  </si>
  <si>
    <t>#K#3P#0T#FHmph... She did put up quite a fight...</t>
  </si>
  <si>
    <t>#K#3P#0T#F*pant*...*pant*... They're unbelievably
strong...</t>
  </si>
  <si>
    <t>#K#3P#0T#FStill, victory is ours.</t>
  </si>
  <si>
    <t>#K#3P#0T#FThat black shell of hers is nothing
like the one I used at the academy...</t>
  </si>
  <si>
    <t>#E[A]#M_A</t>
  </si>
  <si>
    <t>#K#3P#0T#FYeah... I seriously doubt it would
be possible to make that thing with
modern technology...</t>
  </si>
  <si>
    <t>#E_E#M[A]</t>
  </si>
  <si>
    <t>#K#3P#0T#F#800W(It couldn't be...)</t>
  </si>
  <si>
    <t>#5S#F#KElise!</t>
  </si>
  <si>
    <t>#E[Q]#M_0</t>
  </si>
  <si>
    <t>#F#KRean!</t>
  </si>
  <si>
    <t>R</t>
  </si>
  <si>
    <t>#500W#6P*sniffle* I'm so happy to see you again...</t>
  </si>
  <si>
    <t>#800WI'm sorry it took me so long to get to you.</t>
  </si>
  <si>
    <t>#800WIf I weren't so weak, you wouldn't have 
been stuck here worrying all this time...</t>
  </si>
  <si>
    <t>#E[R]#M_9</t>
  </si>
  <si>
    <t>#500W#6PThat doesn't matter...
That doesn't matter to me one bit!</t>
  </si>
  <si>
    <t>#500W#6PAll that matters now is that you're
here with me.</t>
  </si>
  <si>
    <t>#E[R]#M_0#500WAnd besides, I know I've caused you no
shortage of grief by being here...</t>
  </si>
  <si>
    <t>#800W#2PHaha... Think nothing of it.</t>
  </si>
  <si>
    <t>#E[R]#M_9#800WHolding you in my arms makes carrying
all the grief in the world worthwhile.</t>
  </si>
  <si>
    <t>#2P*sniffle* Those two, I swear...</t>
  </si>
  <si>
    <t>#2PSpare a thought for the people forced
to watch this sappy display.</t>
  </si>
  <si>
    <t>#E[A]#M_4</t>
  </si>
  <si>
    <t>#2PSomeone's got a serious sister complex.</t>
  </si>
  <si>
    <t>#2PAww, man... I'm kinda jealous.</t>
  </si>
  <si>
    <t>#2PHeehee... It's a touching sight, I'll admit.</t>
  </si>
  <si>
    <t>#2PAhaha... I'm feeling a little emotional
myself now.</t>
  </si>
  <si>
    <t>#2PHeehee... Couldn't have asked for a nicer,
happier ending.</t>
  </si>
  <si>
    <t>#2PWhat a truly inspiring bond they share...</t>
  </si>
  <si>
    <t>#E_4#M_4</t>
  </si>
  <si>
    <t>#2PThey refused to give up on being
reunited, and that determination
finally paid off.</t>
  </si>
  <si>
    <t>#2PHaha... It's good to see them together
again.</t>
  </si>
  <si>
    <t>AniWait1</t>
  </si>
  <si>
    <t>_stop_</t>
  </si>
  <si>
    <t>#3K#FI'm glad to see you alive and well, Dad.</t>
  </si>
  <si>
    <t>That I am. Sorry to have worried you.</t>
  </si>
  <si>
    <t>#E[5]#M_0Haha. Look at you! You've certainly grown
into a fine young man since I last saw you,
haven't you?</t>
  </si>
  <si>
    <t>#3K#FT-Try not to tease me in front of the
Imperial family, okay?</t>
  </si>
  <si>
    <t>#E[1]#M_4</t>
  </si>
  <si>
    <t>#1PHaha...</t>
  </si>
  <si>
    <t>Olivert chose well when entrusting
the Courageous to them.</t>
  </si>
  <si>
    <t>Sara's Voice</t>
  </si>
  <si>
    <t>#0THaha... Looks like our plan was a perfect
success.</t>
  </si>
  <si>
    <t>Alisa's Voice</t>
  </si>
  <si>
    <t>Laura's Voice</t>
  </si>
  <si>
    <t>#0THaha. I see everything went as planned
on your end.</t>
  </si>
  <si>
    <t>Jusis' Voice</t>
  </si>
  <si>
    <t>#0THeh. I see everything went as planned
on your end.</t>
  </si>
  <si>
    <t>Gaius' Voice</t>
  </si>
  <si>
    <t>#E_0#M_4</t>
  </si>
  <si>
    <t>#0THaha... I see the plan was a perfect
success.</t>
  </si>
  <si>
    <t>#K#0T#FHey, guys. Looks like things went okay
on your end, too.</t>
  </si>
  <si>
    <t>#E_2#M_9</t>
  </si>
  <si>
    <t>#K#0T#FIndeed. I guess that takes care of the
Imperial Guardsmen here.</t>
  </si>
  <si>
    <t>0[autoE0]</t>
  </si>
  <si>
    <t>#K#FRean Schwarzer, as well as each of the
other members of Class VII...</t>
  </si>
  <si>
    <t>#E_0#M_4...you have my most sincere gratitude for
what you have done.</t>
  </si>
  <si>
    <t>#KWe really can't begin to thank you enough.</t>
  </si>
  <si>
    <t>#E[3]#M_9</t>
  </si>
  <si>
    <t>#4K#FPlease, don't thank us. We simply did our
duty as Erebonian citizens.</t>
  </si>
  <si>
    <t>#3K#FBesides, we wouldn't have been able to do
anything alone. We only came this far 
because the whole academy was behind us.</t>
  </si>
  <si>
    <t>#E_2#M_4</t>
  </si>
  <si>
    <t>#K#FI swell with pride to hear as much.</t>
  </si>
  <si>
    <t>#E[3]#M_4My alma mater seems to be raising truly
exceptional students these days. I couldn't
be happier.</t>
  </si>
  <si>
    <t>#4KDid I hear that right?</t>
  </si>
  <si>
    <t>#3K#FYou attended Thors as well, Your Majesty?</t>
  </si>
  <si>
    <t>FC_look_dir_Yes</t>
  </si>
  <si>
    <t>#E[33333332]#M_4</t>
  </si>
  <si>
    <t>#K#FThat I did. It's a longstanding tradition
that the men of the Imperial family attend
the academy.</t>
  </si>
  <si>
    <t>#E[1]#M_0Olivert did in his younger years, and,
Aidios willing, Cedric will as well...</t>
  </si>
  <si>
    <t>#E[9]#M[A]</t>
  </si>
  <si>
    <t>#K...</t>
  </si>
  <si>
    <t>#K#FCome to think of it...</t>
  </si>
  <si>
    <t>#E_I#M_0</t>
  </si>
  <si>
    <t>#K#FWhere IS the crown prince?</t>
  </si>
  <si>
    <t>#K#FYeah, I can't see that little cutie 
anywhere.</t>
  </si>
  <si>
    <t>#E_E#M_0</t>
  </si>
  <si>
    <t>#2K#FF-Fie! Stop being so disrespectful!</t>
  </si>
  <si>
    <t>2[autoE2]</t>
  </si>
  <si>
    <t>#KWell...</t>
  </si>
  <si>
    <t>#2K#FThe crown prince was taken from
here several days ago.</t>
  </si>
  <si>
    <t>#E_8#M_AWe were told he was going to somewhere
in Heimdallr, but nothing beyond that.</t>
  </si>
  <si>
    <t>#3KThat's all?</t>
  </si>
  <si>
    <t>#3K#FThat's a little unsettling...</t>
  </si>
  <si>
    <t>#0TIf you're looking for the crown prince,
he's been escorted to the palace.</t>
  </si>
  <si>
    <t>#K#FValflame Palace? But why?</t>
  </si>
  <si>
    <t>#K#F#0TFor what possible reason could he
have been taken there?</t>
  </si>
  <si>
    <t>To cooperate in a ritual.</t>
  </si>
  <si>
    <t>#E[1]#M_0Specifically, Duke Cayenne wishes to use
the crown prince in a ritual which will
be conducted shortly.</t>
  </si>
  <si>
    <t>#1PA r-ritual?</t>
  </si>
  <si>
    <t>Where does the duke fit in all this?</t>
  </si>
  <si>
    <t>#E_2#M[A]</t>
  </si>
  <si>
    <t>...</t>
  </si>
  <si>
    <t>#1PSounds like you've got a LOT of juicy
information you're going to be sharing
with us.</t>
  </si>
  <si>
    <t>#E[33333333332]#M_A</t>
  </si>
  <si>
    <t>My thoughts exactly. Fie! Millium!</t>
  </si>
  <si>
    <t>On it.</t>
  </si>
  <si>
    <t>Roger!</t>
  </si>
  <si>
    <t>NODE_R_ARM</t>
  </si>
  <si>
    <t>ET_SE_FIE_JUMP</t>
  </si>
  <si>
    <t>#4KStay right where you are.</t>
  </si>
  <si>
    <t>#K#FHeh. You're trapped now!</t>
  </si>
  <si>
    <t>#4K...</t>
  </si>
  <si>
    <t>#2P...I know little more about the ritual
than you do.</t>
  </si>
  <si>
    <t>#E_I#M_AOne thing I do know, however, is that
you're too late to stop it from taking
place.</t>
  </si>
  <si>
    <t>#K#0TJust how soon IS this ritual?</t>
  </si>
  <si>
    <t>#1KWhat's going on...?</t>
  </si>
  <si>
    <t>#E_F#M_A</t>
  </si>
  <si>
    <t>#1K#FThis is like back in the classroom...</t>
  </si>
  <si>
    <t>#E[P]#M_A</t>
  </si>
  <si>
    <t>#1K#FBah... Where's it coming from?!</t>
  </si>
  <si>
    <t>#1K#FI think it's from above us...</t>
  </si>
  <si>
    <t>#1P#500W*hiss*</t>
  </si>
  <si>
    <t>#500WNo...</t>
  </si>
  <si>
    <t>#E[R]#M_A#500WThis... This can't be happening...</t>
  </si>
  <si>
    <t>#K#0TEmma?</t>
  </si>
  <si>
    <t>#K#0TWhat's wrong, Emma?</t>
  </si>
  <si>
    <t>#500WThis song is the Hexen Clan's most strictly
forbidden incantation.</t>
  </si>
  <si>
    <t>#E[R]#M_A#500WA song to summon the Vermillion Despair
from the deepest darkness...</t>
  </si>
  <si>
    <t>#E[Q]#M_A</t>
  </si>
  <si>
    <t>#5S#300WLucifen Lied!</t>
  </si>
  <si>
    <t>#1PWhat's happening...?</t>
  </si>
  <si>
    <t>#1PAn earthquake?!</t>
  </si>
  <si>
    <t>#E[7]#M_A</t>
  </si>
  <si>
    <t>#1PIts source is the palace.</t>
  </si>
  <si>
    <t>#E_6#M_ASo they intend to recreate what happened
250 years ago, do they?</t>
  </si>
  <si>
    <t>Y-Your Majesty?</t>
  </si>
  <si>
    <t>ET_SE_FIE_JUMP</t>
  </si>
  <si>
    <t>EV_04_11_08</t>
  </si>
  <si>
    <t>I_VIS051</t>
  </si>
  <si>
    <t>event/ev2ka001.eff</t>
  </si>
  <si>
    <t>event/ev2ka000.eff</t>
  </si>
  <si>
    <t>C_PLY004_C10</t>
  </si>
  <si>
    <t>Machias</t>
  </si>
  <si>
    <t>C_NPC009</t>
  </si>
  <si>
    <t>Captain Claire</t>
  </si>
  <si>
    <t>C_NPC003</t>
  </si>
  <si>
    <t>Acting Captain Towa</t>
  </si>
  <si>
    <t>C_NPC002</t>
  </si>
  <si>
    <t>Angelica</t>
  </si>
  <si>
    <t>C_NPC340</t>
  </si>
  <si>
    <t>Railway Military Policeman</t>
  </si>
  <si>
    <t>C_NPC340_C00</t>
  </si>
  <si>
    <t>AniEv8305</t>
  </si>
  <si>
    <t>AniEv3001</t>
  </si>
  <si>
    <t>AniEv3625</t>
  </si>
  <si>
    <t>AniEvKeirei</t>
  </si>
  <si>
    <t>AniEvOjigi</t>
  </si>
  <si>
    <t>AniEvMegane</t>
  </si>
  <si>
    <t>AniEvUketori</t>
  </si>
  <si>
    <t>AniEvRyoteGyu</t>
  </si>
  <si>
    <t>AniEvWatasu</t>
  </si>
  <si>
    <t>AniEvCraft01_01</t>
  </si>
  <si>
    <t>AniAttachEQU541</t>
  </si>
  <si>
    <t>C_EQU220</t>
  </si>
  <si>
    <t>DLC_point1</t>
  </si>
  <si>
    <t>#3K#FWh...</t>
  </si>
  <si>
    <t>#3KWha...? Wha...?</t>
  </si>
  <si>
    <t>#6S#4K#FWhat IS that?!</t>
  </si>
  <si>
    <t>#2KWell, if you'll excuse me.</t>
  </si>
  <si>
    <t>#E_I#M_0My final mission still remains to be
completed.</t>
  </si>
  <si>
    <t>#KSorry. She got away.</t>
  </si>
  <si>
    <t>#KOopsie. We were supposed to
keep her there, weren't we?</t>
  </si>
  <si>
    <t>It doesn't matter. She's the least of
our worries now.</t>
  </si>
  <si>
    <t>#2PJust what is that building...?</t>
  </si>
  <si>
    <t>Female Voice</t>
  </si>
  <si>
    <t>#0TIs everyone all right?!</t>
  </si>
  <si>
    <t>#K#0T#FOh. 'Sup, Claire?</t>
  </si>
  <si>
    <t>#K#0T#FTowa... Angelica...</t>
  </si>
  <si>
    <t>AniEvDetachEquip</t>
  </si>
  <si>
    <t>#K#0TI take it you were able to deal with the
Imperial Guard's main force?</t>
  </si>
  <si>
    <t>#E[33333333333332]#M_0</t>
  </si>
  <si>
    <t>#2PCorrect. We were also able to secure the
rail route leading here as well.</t>
  </si>
  <si>
    <t>#3KI have prepared a high-speed vehicle to
take all of you away from the city where
it will be safer.</t>
  </si>
  <si>
    <t xml:space="preserve">#E_2#M_0Please, come with me. </t>
  </si>
  <si>
    <t>B-But...</t>
  </si>
  <si>
    <t>#1PWe should do as she says.</t>
  </si>
  <si>
    <t>#E_2#M_0Remaining here will inconvenience
our people.</t>
  </si>
  <si>
    <t>...I suppose you're right.</t>
  </si>
  <si>
    <t>Please take care, Your Majesty.</t>
  </si>
  <si>
    <t>I'd like to return to City Hall at once.
Could you arrange that for me, Captain?</t>
  </si>
  <si>
    <t>#K#0TD-Dad?!</t>
  </si>
  <si>
    <t>#3K#FBut, sir...</t>
  </si>
  <si>
    <t>I'm the governor of Heimdallr. These may
be unusual circumstances, but I have my
duties in that capacity to fulfill.</t>
  </si>
  <si>
    <t>#E_2#M_0The Noble Alliance is likely in a state of
confusion after what's happened. This is
an excellent time to begin negotiations.</t>
  </si>
  <si>
    <t>#3K#FAs you wish, Your Excellency.
I'll have a car prepared at once.</t>
  </si>
  <si>
    <t>I leave the capital in your hands,
Governor.</t>
  </si>
  <si>
    <t>Certainly, Your Majesty.</t>
  </si>
  <si>
    <t>Everyone, please hurry to the Courageous!</t>
  </si>
  <si>
    <t>We need to gather as much info as we
can on exactly what's happening here.</t>
  </si>
  <si>
    <t>#4K#FA-All right!</t>
  </si>
  <si>
    <t>#3KWe might even need to help evacuate the
citizens of Heimdallr if it comes to it...</t>
  </si>
  <si>
    <t>Rean?</t>
  </si>
  <si>
    <t>What's wrong?</t>
  </si>
  <si>
    <t>#1PWell...</t>
  </si>
  <si>
    <t>I'm sorry, Towa.</t>
  </si>
  <si>
    <t>#E_2#M_AValimar and I won't be coming with you.
We're going to that castle.</t>
  </si>
  <si>
    <t>What?!</t>
  </si>
  <si>
    <t>B-But why...?</t>
  </si>
  <si>
    <t>You can sense Crow there, can't you?</t>
  </si>
  <si>
    <t>#E_2#M_AAlong with his Azure Knight.</t>
  </si>
  <si>
    <t>Oh...</t>
  </si>
  <si>
    <t>...I see.</t>
  </si>
  <si>
    <t>#1PRight. I'm all but certain that castle is
meant to be the final stage Valimar and
I will have to stand upon.</t>
  </si>
  <si>
    <t>#E_F#M_AI have this feeling like it was prepared by
some kind of grand destiny.</t>
  </si>
  <si>
    <t>#E_2#M_AOne so great, even the War of the Lions
itself was only a fraction of it.</t>
  </si>
  <si>
    <t>#K#0TYou might actually be right, Rean.</t>
  </si>
  <si>
    <t>Your mind's made up, then?</t>
  </si>
  <si>
    <t>Well, in that case, you're not going alone!</t>
  </si>
  <si>
    <t>#E_2#M_0We're all Thors students just like
you and Crow!</t>
  </si>
  <si>
    <t>#4K#FBut, Towa--</t>
  </si>
  <si>
    <t>She's right.</t>
  </si>
  <si>
    <t>#E_2#M_0You might think you're fated to go there,
but what's going on concerns us just as
much as it concerns you.</t>
  </si>
  <si>
    <t>#K#FWe all feel exactly the same way.</t>
  </si>
  <si>
    <t>#K#FWe're Crow's classmates, too...and yours.</t>
  </si>
  <si>
    <t>#K#FWe have as much right to take part in
this as you do. I refuse to simply sit
and watch by the sidelines!</t>
  </si>
  <si>
    <t>#K#FAnd we won't hear any different.</t>
  </si>
  <si>
    <t>#3K#F#800W...</t>
  </si>
  <si>
    <t>#KYeah. Don't try and go alone now after
we've come this far together!</t>
  </si>
  <si>
    <t>#KYou're not the only one with a stake
in this.</t>
  </si>
  <si>
    <t>#K#FI need to see with my own two eyes
exactly what my brother intends to
achieve, so I refuse to be left behind.</t>
  </si>
  <si>
    <t xml:space="preserve">#KYeah! I'm coming with you, too! </t>
  </si>
  <si>
    <t>#K#FBesides, with the state the capital's in,
I can't pretend this has nothing to do
with me.</t>
  </si>
  <si>
    <t>#4K#F...You guys are the best, you know?</t>
  </si>
  <si>
    <t>#1K#F*sigh* I was going to say that at least
Emma and I should accompany you,
but why state the obvious at this point?</t>
  </si>
  <si>
    <t>#K#FClass VII's bonds are far stronger
than our need to fulfill our duty.</t>
  </si>
  <si>
    <t>#E_2#M_0Naturally, I'm no exception.</t>
  </si>
  <si>
    <t>#E_F#M_9</t>
  </si>
  <si>
    <t>#1K#FYou sure have changed.</t>
  </si>
  <si>
    <t>#KHeehee...</t>
  </si>
  <si>
    <t>#3KWell, then, I'll leave everything to you,
Captain.</t>
  </si>
  <si>
    <t>#E_J#M_0I'm sure you've already got some of the
RMP in the city by now, right?</t>
  </si>
  <si>
    <t>#K#FOf course. Leave everything to us.</t>
  </si>
  <si>
    <t>#E_2#M_0Lechter is back now as well, so as soon as
the opportunity to do so presents itself,
I'll hurry along to support you.</t>
  </si>
  <si>
    <t>#E[2]#M[0]</t>
  </si>
  <si>
    <t>#2PI'm sure you will all perform admirably.</t>
  </si>
  <si>
    <t>#E_2#M_0Make good use of what you've learned
at the academy, and your path is sure
to open.</t>
  </si>
  <si>
    <t>#2PMay Aidios be with you all.
Please, take care of yourselves.</t>
  </si>
  <si>
    <t>#K#0T#FWe will. Thank you.</t>
  </si>
  <si>
    <t>#K#F#0TFear not, Your Majesty. We shall return
safely, together with His Highness Crown
Prince Cedric.</t>
  </si>
  <si>
    <t>Thank you.</t>
  </si>
  <si>
    <t>I want you to accept this.</t>
  </si>
  <si>
    <t>#4KI can believe this...</t>
  </si>
  <si>
    <t xml:space="preserve">Received </t>
  </si>
  <si>
    <t>.</t>
  </si>
  <si>
    <t>#K#0TWell, well...</t>
  </si>
  <si>
    <t>#E[C]#M_4</t>
  </si>
  <si>
    <t>#K#0TThat's an honor given only once every
few years...</t>
  </si>
  <si>
    <t>#E[3]#M_4</t>
  </si>
  <si>
    <t>Looking at the medals my daughter
has awarded you with, it's clear that
you more than deserve it.</t>
  </si>
  <si>
    <t>#E_2#M_4I would ask each of you to accept one.
It's the least I can give to you after all
you have done for Erebonia.</t>
  </si>
  <si>
    <t>#4KWe are truly unworthy, Your Majesty.</t>
  </si>
  <si>
    <t>#4KTh-Thank you so much...</t>
  </si>
  <si>
    <t>#2PGo forth, bearers of the horned lion crest.</t>
  </si>
  <si>
    <t>#E[3]#M_AFight not for the future of this nation,
but for your own individual futures.</t>
  </si>
  <si>
    <t>#E_2#M_4And when this is over, return to your
loved ones safe and unharmed!</t>
  </si>
  <si>
    <t>5</t>
  </si>
  <si>
    <t>Everyone</t>
  </si>
  <si>
    <t>#6S#0TYes, Your Majesty!</t>
  </si>
  <si>
    <t>ET_04_11_08_LoadSaveData</t>
  </si>
  <si>
    <t>_EV_04_11_00</t>
  </si>
  <si>
    <t>HUMANNAME_POS_Y</t>
  </si>
  <si>
    <t>_EV_04_11_01</t>
  </si>
  <si>
    <t>_ET_SE_FIE_JUMP</t>
  </si>
  <si>
    <t>_EV_04_11_08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</si>
</sst>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E873"/>
      </patternFill>
    </fill>
    <fill>
      <patternFill patternType="solid">
        <fgColor rgb="FFFFBE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E5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1FF73"/>
      </patternFill>
    </fill>
    <fill>
      <patternFill patternType="solid">
        <fgColor rgb="FFFFEA73"/>
      </patternFill>
    </fill>
    <fill>
      <patternFill patternType="solid">
        <fgColor rgb="FFFFC773"/>
      </patternFill>
    </fill>
    <fill>
      <patternFill patternType="solid">
        <fgColor rgb="FF73FF86"/>
      </patternFill>
    </fill>
    <fill>
      <patternFill patternType="solid">
        <fgColor rgb="FFFFE373"/>
      </patternFill>
    </fill>
    <fill>
      <patternFill patternType="solid">
        <fgColor rgb="FF7CFF73"/>
      </patternFill>
    </fill>
    <fill>
      <patternFill patternType="solid">
        <fgColor rgb="FFE8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9673"/>
      </patternFill>
    </fill>
    <fill>
      <patternFill patternType="solid">
        <fgColor rgb="FFFDFF73"/>
      </patternFill>
    </fill>
    <fill>
      <patternFill patternType="solid">
        <fgColor rgb="FFFFF673"/>
      </patternFill>
    </fill>
    <fill>
      <patternFill patternType="solid">
        <fgColor rgb="FFC2FF73"/>
      </patternFill>
    </fill>
    <fill>
      <patternFill patternType="solid">
        <fgColor rgb="FFFFC2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C073"/>
      </patternFill>
    </fill>
    <fill>
      <patternFill patternType="solid">
        <fgColor rgb="FFFF8173"/>
      </patternFill>
    </fill>
    <fill>
      <patternFill patternType="solid">
        <fgColor rgb="FFFF9D73"/>
      </patternFill>
    </fill>
    <fill>
      <patternFill patternType="solid">
        <fgColor rgb="FFEFFF73"/>
      </patternFill>
    </fill>
    <fill>
      <patternFill patternType="solid">
        <fgColor rgb="FF73FF8D"/>
      </patternFill>
    </fill>
    <fill>
      <patternFill patternType="solid">
        <fgColor rgb="FFFFEC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A6FF73"/>
      </patternFill>
    </fill>
    <fill>
      <patternFill patternType="solid">
        <fgColor rgb="FFFFF173"/>
      </patternFill>
    </fill>
    <fill>
      <patternFill patternType="solid">
        <fgColor rgb="FFF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E5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B0FF73"/>
      </patternFill>
    </fill>
    <fill>
      <patternFill patternType="solid">
        <fgColor rgb="FFA2FF73"/>
      </patternFill>
    </fill>
    <fill>
      <patternFill patternType="solid">
        <fgColor rgb="FF98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D7FF73"/>
      </patternFill>
    </fill>
    <fill>
      <patternFill patternType="solid">
        <fgColor rgb="FF73FFDC"/>
      </patternFill>
    </fill>
    <fill>
      <patternFill patternType="solid">
        <fgColor rgb="FF73FF9B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0" xfId="0" applyFill="1" applyAlignment="1">
      <alignment horizontal="center" vertical="center" wrapText="1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U752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320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324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590330</v>
      </c>
      <c r="F9" s="7" t="n">
        <v>424</v>
      </c>
      <c r="G9" s="7" t="n">
        <v>424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532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536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557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  <c r="C17" s="4" t="s">
        <v>14</v>
      </c>
      <c r="D17" s="4" t="s">
        <v>10</v>
      </c>
      <c r="E17" s="4" t="s">
        <v>14</v>
      </c>
      <c r="F17" s="4" t="s">
        <v>18</v>
      </c>
    </row>
    <row r="18" spans="1:72">
      <c r="A18" t="n">
        <v>560</v>
      </c>
      <c r="B18" s="10" t="n">
        <v>5</v>
      </c>
      <c r="C18" s="7" t="n">
        <v>30</v>
      </c>
      <c r="D18" s="7" t="n">
        <v>6527</v>
      </c>
      <c r="E18" s="7" t="n">
        <v>1</v>
      </c>
      <c r="F18" s="11" t="n">
        <f t="normal" ca="1">A26</f>
        <v>0</v>
      </c>
    </row>
    <row r="19" spans="1:72">
      <c r="A19" t="s">
        <v>4</v>
      </c>
      <c r="B19" s="4" t="s">
        <v>5</v>
      </c>
      <c r="C19" s="4" t="s">
        <v>10</v>
      </c>
    </row>
    <row r="20" spans="1:72">
      <c r="A20" t="n">
        <v>569</v>
      </c>
      <c r="B20" s="12" t="n">
        <v>12</v>
      </c>
      <c r="C20" s="7" t="n">
        <v>6405</v>
      </c>
    </row>
    <row r="21" spans="1:72">
      <c r="A21" t="s">
        <v>4</v>
      </c>
      <c r="B21" s="4" t="s">
        <v>5</v>
      </c>
      <c r="C21" s="4" t="s">
        <v>10</v>
      </c>
    </row>
    <row r="22" spans="1:72">
      <c r="A22" t="n">
        <v>572</v>
      </c>
      <c r="B22" s="12" t="n">
        <v>12</v>
      </c>
      <c r="C22" s="7" t="n">
        <v>6408</v>
      </c>
    </row>
    <row r="23" spans="1:72">
      <c r="A23" t="s">
        <v>4</v>
      </c>
      <c r="B23" s="4" t="s">
        <v>5</v>
      </c>
      <c r="C23" s="4" t="s">
        <v>10</v>
      </c>
    </row>
    <row r="24" spans="1:72">
      <c r="A24" t="n">
        <v>575</v>
      </c>
      <c r="B24" s="12" t="n">
        <v>12</v>
      </c>
      <c r="C24" s="7" t="n">
        <v>6409</v>
      </c>
    </row>
    <row r="25" spans="1:72">
      <c r="A25" t="s">
        <v>4</v>
      </c>
      <c r="B25" s="4" t="s">
        <v>5</v>
      </c>
    </row>
    <row r="26" spans="1:72">
      <c r="A26" t="n">
        <v>578</v>
      </c>
      <c r="B26" s="5" t="n">
        <v>1</v>
      </c>
    </row>
    <row r="27" spans="1:72" s="3" customFormat="1" customHeight="0">
      <c r="A27" s="3" t="s">
        <v>2</v>
      </c>
      <c r="B27" s="3" t="s">
        <v>19</v>
      </c>
    </row>
    <row r="28" spans="1:72">
      <c r="A28" t="s">
        <v>4</v>
      </c>
      <c r="B28" s="4" t="s">
        <v>5</v>
      </c>
      <c r="C28" s="4" t="s">
        <v>10</v>
      </c>
    </row>
    <row r="29" spans="1:72">
      <c r="A29" t="n">
        <v>580</v>
      </c>
      <c r="B29" s="12" t="n">
        <v>12</v>
      </c>
      <c r="C29" s="7" t="n">
        <v>6447</v>
      </c>
    </row>
    <row r="30" spans="1:72">
      <c r="A30" t="s">
        <v>4</v>
      </c>
      <c r="B30" s="4" t="s">
        <v>5</v>
      </c>
      <c r="C30" s="4" t="s">
        <v>14</v>
      </c>
      <c r="D30" s="4" t="s">
        <v>10</v>
      </c>
      <c r="E30" s="4" t="s">
        <v>20</v>
      </c>
      <c r="F30" s="4" t="s">
        <v>10</v>
      </c>
      <c r="G30" s="4" t="s">
        <v>9</v>
      </c>
      <c r="H30" s="4" t="s">
        <v>9</v>
      </c>
      <c r="I30" s="4" t="s">
        <v>10</v>
      </c>
      <c r="J30" s="4" t="s">
        <v>10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6</v>
      </c>
    </row>
    <row r="31" spans="1:72">
      <c r="A31" t="n">
        <v>583</v>
      </c>
      <c r="B31" s="13" t="n">
        <v>50</v>
      </c>
      <c r="C31" s="7" t="n">
        <v>0</v>
      </c>
      <c r="D31" s="7" t="n">
        <v>8000</v>
      </c>
      <c r="E31" s="7" t="n">
        <v>0.11599999666214</v>
      </c>
      <c r="F31" s="7" t="n">
        <v>1000</v>
      </c>
      <c r="G31" s="7" t="n">
        <v>0</v>
      </c>
      <c r="H31" s="7" t="n">
        <v>-1061158912</v>
      </c>
      <c r="I31" s="7" t="n">
        <v>1</v>
      </c>
      <c r="J31" s="7" t="n">
        <v>65533</v>
      </c>
      <c r="K31" s="7" t="n">
        <v>0</v>
      </c>
      <c r="L31" s="7" t="n">
        <v>0</v>
      </c>
      <c r="M31" s="7" t="n">
        <v>0</v>
      </c>
      <c r="N31" s="7" t="n">
        <v>0</v>
      </c>
      <c r="O31" s="7" t="s">
        <v>21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6</v>
      </c>
      <c r="F32" s="4" t="s">
        <v>6</v>
      </c>
      <c r="G32" s="4" t="s">
        <v>14</v>
      </c>
    </row>
    <row r="33" spans="1:15">
      <c r="A33" t="n">
        <v>631</v>
      </c>
      <c r="B33" s="14" t="n">
        <v>32</v>
      </c>
      <c r="C33" s="7" t="n">
        <v>0</v>
      </c>
      <c r="D33" s="7" t="n">
        <v>65533</v>
      </c>
      <c r="E33" s="7" t="s">
        <v>22</v>
      </c>
      <c r="F33" s="7" t="s">
        <v>23</v>
      </c>
      <c r="G33" s="7" t="n">
        <v>1</v>
      </c>
    </row>
    <row r="34" spans="1:15">
      <c r="A34" t="s">
        <v>4</v>
      </c>
      <c r="B34" s="4" t="s">
        <v>5</v>
      </c>
      <c r="C34" s="4" t="s">
        <v>14</v>
      </c>
      <c r="D34" s="4" t="s">
        <v>10</v>
      </c>
      <c r="E34" s="4" t="s">
        <v>6</v>
      </c>
      <c r="F34" s="4" t="s">
        <v>6</v>
      </c>
      <c r="G34" s="4" t="s">
        <v>14</v>
      </c>
    </row>
    <row r="35" spans="1:15">
      <c r="A35" t="n">
        <v>648</v>
      </c>
      <c r="B35" s="14" t="n">
        <v>32</v>
      </c>
      <c r="C35" s="7" t="n">
        <v>0</v>
      </c>
      <c r="D35" s="7" t="n">
        <v>65533</v>
      </c>
      <c r="E35" s="7" t="s">
        <v>22</v>
      </c>
      <c r="F35" s="7" t="s">
        <v>24</v>
      </c>
      <c r="G35" s="7" t="n">
        <v>0</v>
      </c>
    </row>
    <row r="36" spans="1:15">
      <c r="A36" t="s">
        <v>4</v>
      </c>
      <c r="B36" s="4" t="s">
        <v>5</v>
      </c>
      <c r="C36" s="4" t="s">
        <v>14</v>
      </c>
      <c r="D36" s="4" t="s">
        <v>6</v>
      </c>
    </row>
    <row r="37" spans="1:15">
      <c r="A37" t="n">
        <v>665</v>
      </c>
      <c r="B37" s="8" t="n">
        <v>2</v>
      </c>
      <c r="C37" s="7" t="n">
        <v>11</v>
      </c>
      <c r="D37" s="7" t="s">
        <v>25</v>
      </c>
    </row>
    <row r="38" spans="1:15">
      <c r="A38" t="s">
        <v>4</v>
      </c>
      <c r="B38" s="4" t="s">
        <v>5</v>
      </c>
      <c r="C38" s="4" t="s">
        <v>14</v>
      </c>
      <c r="D38" s="4" t="s">
        <v>10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9</v>
      </c>
      <c r="K38" s="4" t="s">
        <v>9</v>
      </c>
      <c r="L38" s="4" t="s">
        <v>9</v>
      </c>
      <c r="M38" s="4" t="s">
        <v>6</v>
      </c>
    </row>
    <row r="39" spans="1:15">
      <c r="A39" t="n">
        <v>679</v>
      </c>
      <c r="B39" s="15" t="n">
        <v>124</v>
      </c>
      <c r="C39" s="7" t="n">
        <v>255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65535</v>
      </c>
      <c r="J39" s="7" t="n">
        <v>0</v>
      </c>
      <c r="K39" s="7" t="n">
        <v>0</v>
      </c>
      <c r="L39" s="7" t="n">
        <v>0</v>
      </c>
      <c r="M39" s="7" t="s">
        <v>13</v>
      </c>
    </row>
    <row r="40" spans="1:15">
      <c r="A40" t="s">
        <v>4</v>
      </c>
      <c r="B40" s="4" t="s">
        <v>5</v>
      </c>
    </row>
    <row r="41" spans="1:15">
      <c r="A41" t="n">
        <v>706</v>
      </c>
      <c r="B41" s="5" t="n">
        <v>1</v>
      </c>
    </row>
    <row r="42" spans="1:15" s="3" customFormat="1" customHeight="0">
      <c r="A42" s="3" t="s">
        <v>2</v>
      </c>
      <c r="B42" s="3" t="s">
        <v>26</v>
      </c>
    </row>
    <row r="43" spans="1:15">
      <c r="A43" t="s">
        <v>4</v>
      </c>
      <c r="B43" s="4" t="s">
        <v>5</v>
      </c>
      <c r="C43" s="4" t="s">
        <v>14</v>
      </c>
      <c r="D43" s="4" t="s">
        <v>14</v>
      </c>
      <c r="E43" s="4" t="s">
        <v>14</v>
      </c>
      <c r="F43" s="4" t="s">
        <v>9</v>
      </c>
      <c r="G43" s="4" t="s">
        <v>14</v>
      </c>
      <c r="H43" s="4" t="s">
        <v>14</v>
      </c>
      <c r="I43" s="4" t="s">
        <v>18</v>
      </c>
    </row>
    <row r="44" spans="1:15">
      <c r="A44" t="n">
        <v>708</v>
      </c>
      <c r="B44" s="10" t="n">
        <v>5</v>
      </c>
      <c r="C44" s="7" t="n">
        <v>35</v>
      </c>
      <c r="D44" s="7" t="n">
        <v>3</v>
      </c>
      <c r="E44" s="7" t="n">
        <v>0</v>
      </c>
      <c r="F44" s="7" t="n">
        <v>0</v>
      </c>
      <c r="G44" s="7" t="n">
        <v>2</v>
      </c>
      <c r="H44" s="7" t="n">
        <v>1</v>
      </c>
      <c r="I44" s="11" t="n">
        <f t="normal" ca="1">A48</f>
        <v>0</v>
      </c>
    </row>
    <row r="45" spans="1:15">
      <c r="A45" t="s">
        <v>4</v>
      </c>
      <c r="B45" s="4" t="s">
        <v>5</v>
      </c>
      <c r="C45" s="4" t="s">
        <v>18</v>
      </c>
    </row>
    <row r="46" spans="1:15">
      <c r="A46" t="n">
        <v>722</v>
      </c>
      <c r="B46" s="16" t="n">
        <v>3</v>
      </c>
      <c r="C46" s="11" t="n">
        <f t="normal" ca="1">A70</f>
        <v>0</v>
      </c>
    </row>
    <row r="47" spans="1:15">
      <c r="A47" t="s">
        <v>4</v>
      </c>
      <c r="B47" s="4" t="s">
        <v>5</v>
      </c>
      <c r="C47" s="4" t="s">
        <v>14</v>
      </c>
      <c r="D47" s="4" t="s">
        <v>14</v>
      </c>
      <c r="E47" s="4" t="s">
        <v>14</v>
      </c>
      <c r="F47" s="4" t="s">
        <v>9</v>
      </c>
      <c r="G47" s="4" t="s">
        <v>14</v>
      </c>
      <c r="H47" s="4" t="s">
        <v>14</v>
      </c>
      <c r="I47" s="4" t="s">
        <v>18</v>
      </c>
    </row>
    <row r="48" spans="1:15">
      <c r="A48" t="n">
        <v>727</v>
      </c>
      <c r="B48" s="10" t="n">
        <v>5</v>
      </c>
      <c r="C48" s="7" t="n">
        <v>35</v>
      </c>
      <c r="D48" s="7" t="n">
        <v>3</v>
      </c>
      <c r="E48" s="7" t="n">
        <v>0</v>
      </c>
      <c r="F48" s="7" t="n">
        <v>1</v>
      </c>
      <c r="G48" s="7" t="n">
        <v>2</v>
      </c>
      <c r="H48" s="7" t="n">
        <v>1</v>
      </c>
      <c r="I48" s="11" t="n">
        <f t="normal" ca="1">A52</f>
        <v>0</v>
      </c>
    </row>
    <row r="49" spans="1:13">
      <c r="A49" t="s">
        <v>4</v>
      </c>
      <c r="B49" s="4" t="s">
        <v>5</v>
      </c>
      <c r="C49" s="4" t="s">
        <v>18</v>
      </c>
    </row>
    <row r="50" spans="1:13">
      <c r="A50" t="n">
        <v>741</v>
      </c>
      <c r="B50" s="16" t="n">
        <v>3</v>
      </c>
      <c r="C50" s="11" t="n">
        <f t="normal" ca="1">A70</f>
        <v>0</v>
      </c>
    </row>
    <row r="51" spans="1:13">
      <c r="A51" t="s">
        <v>4</v>
      </c>
      <c r="B51" s="4" t="s">
        <v>5</v>
      </c>
      <c r="C51" s="4" t="s">
        <v>14</v>
      </c>
      <c r="D51" s="4" t="s">
        <v>14</v>
      </c>
      <c r="E51" s="4" t="s">
        <v>14</v>
      </c>
      <c r="F51" s="4" t="s">
        <v>9</v>
      </c>
      <c r="G51" s="4" t="s">
        <v>14</v>
      </c>
      <c r="H51" s="4" t="s">
        <v>14</v>
      </c>
      <c r="I51" s="4" t="s">
        <v>18</v>
      </c>
    </row>
    <row r="52" spans="1:13">
      <c r="A52" t="n">
        <v>746</v>
      </c>
      <c r="B52" s="10" t="n">
        <v>5</v>
      </c>
      <c r="C52" s="7" t="n">
        <v>35</v>
      </c>
      <c r="D52" s="7" t="n">
        <v>3</v>
      </c>
      <c r="E52" s="7" t="n">
        <v>0</v>
      </c>
      <c r="F52" s="7" t="n">
        <v>2</v>
      </c>
      <c r="G52" s="7" t="n">
        <v>2</v>
      </c>
      <c r="H52" s="7" t="n">
        <v>1</v>
      </c>
      <c r="I52" s="11" t="n">
        <f t="normal" ca="1">A56</f>
        <v>0</v>
      </c>
    </row>
    <row r="53" spans="1:13">
      <c r="A53" t="s">
        <v>4</v>
      </c>
      <c r="B53" s="4" t="s">
        <v>5</v>
      </c>
      <c r="C53" s="4" t="s">
        <v>18</v>
      </c>
    </row>
    <row r="54" spans="1:13">
      <c r="A54" t="n">
        <v>760</v>
      </c>
      <c r="B54" s="16" t="n">
        <v>3</v>
      </c>
      <c r="C54" s="11" t="n">
        <f t="normal" ca="1">A70</f>
        <v>0</v>
      </c>
    </row>
    <row r="55" spans="1:13">
      <c r="A55" t="s">
        <v>4</v>
      </c>
      <c r="B55" s="4" t="s">
        <v>5</v>
      </c>
      <c r="C55" s="4" t="s">
        <v>14</v>
      </c>
      <c r="D55" s="4" t="s">
        <v>14</v>
      </c>
      <c r="E55" s="4" t="s">
        <v>14</v>
      </c>
      <c r="F55" s="4" t="s">
        <v>9</v>
      </c>
      <c r="G55" s="4" t="s">
        <v>14</v>
      </c>
      <c r="H55" s="4" t="s">
        <v>14</v>
      </c>
      <c r="I55" s="4" t="s">
        <v>18</v>
      </c>
    </row>
    <row r="56" spans="1:13">
      <c r="A56" t="n">
        <v>765</v>
      </c>
      <c r="B56" s="10" t="n">
        <v>5</v>
      </c>
      <c r="C56" s="7" t="n">
        <v>35</v>
      </c>
      <c r="D56" s="7" t="n">
        <v>3</v>
      </c>
      <c r="E56" s="7" t="n">
        <v>0</v>
      </c>
      <c r="F56" s="7" t="n">
        <v>3</v>
      </c>
      <c r="G56" s="7" t="n">
        <v>2</v>
      </c>
      <c r="H56" s="7" t="n">
        <v>1</v>
      </c>
      <c r="I56" s="11" t="n">
        <f t="normal" ca="1">A60</f>
        <v>0</v>
      </c>
    </row>
    <row r="57" spans="1:13">
      <c r="A57" t="s">
        <v>4</v>
      </c>
      <c r="B57" s="4" t="s">
        <v>5</v>
      </c>
      <c r="C57" s="4" t="s">
        <v>18</v>
      </c>
    </row>
    <row r="58" spans="1:13">
      <c r="A58" t="n">
        <v>779</v>
      </c>
      <c r="B58" s="16" t="n">
        <v>3</v>
      </c>
      <c r="C58" s="11" t="n">
        <f t="normal" ca="1">A70</f>
        <v>0</v>
      </c>
    </row>
    <row r="59" spans="1:13">
      <c r="A59" t="s">
        <v>4</v>
      </c>
      <c r="B59" s="4" t="s">
        <v>5</v>
      </c>
      <c r="C59" s="4" t="s">
        <v>14</v>
      </c>
      <c r="D59" s="4" t="s">
        <v>14</v>
      </c>
      <c r="E59" s="4" t="s">
        <v>14</v>
      </c>
      <c r="F59" s="4" t="s">
        <v>9</v>
      </c>
      <c r="G59" s="4" t="s">
        <v>14</v>
      </c>
      <c r="H59" s="4" t="s">
        <v>14</v>
      </c>
      <c r="I59" s="4" t="s">
        <v>18</v>
      </c>
    </row>
    <row r="60" spans="1:13">
      <c r="A60" t="n">
        <v>784</v>
      </c>
      <c r="B60" s="10" t="n">
        <v>5</v>
      </c>
      <c r="C60" s="7" t="n">
        <v>35</v>
      </c>
      <c r="D60" s="7" t="n">
        <v>3</v>
      </c>
      <c r="E60" s="7" t="n">
        <v>0</v>
      </c>
      <c r="F60" s="7" t="n">
        <v>4</v>
      </c>
      <c r="G60" s="7" t="n">
        <v>2</v>
      </c>
      <c r="H60" s="7" t="n">
        <v>1</v>
      </c>
      <c r="I60" s="11" t="n">
        <f t="normal" ca="1">A64</f>
        <v>0</v>
      </c>
    </row>
    <row r="61" spans="1:13">
      <c r="A61" t="s">
        <v>4</v>
      </c>
      <c r="B61" s="4" t="s">
        <v>5</v>
      </c>
      <c r="C61" s="4" t="s">
        <v>18</v>
      </c>
    </row>
    <row r="62" spans="1:13">
      <c r="A62" t="n">
        <v>798</v>
      </c>
      <c r="B62" s="16" t="n">
        <v>3</v>
      </c>
      <c r="C62" s="11" t="n">
        <f t="normal" ca="1">A70</f>
        <v>0</v>
      </c>
    </row>
    <row r="63" spans="1:13">
      <c r="A63" t="s">
        <v>4</v>
      </c>
      <c r="B63" s="4" t="s">
        <v>5</v>
      </c>
      <c r="C63" s="4" t="s">
        <v>14</v>
      </c>
      <c r="D63" s="4" t="s">
        <v>14</v>
      </c>
      <c r="E63" s="4" t="s">
        <v>14</v>
      </c>
      <c r="F63" s="4" t="s">
        <v>9</v>
      </c>
      <c r="G63" s="4" t="s">
        <v>14</v>
      </c>
      <c r="H63" s="4" t="s">
        <v>14</v>
      </c>
      <c r="I63" s="4" t="s">
        <v>18</v>
      </c>
    </row>
    <row r="64" spans="1:13">
      <c r="A64" t="n">
        <v>803</v>
      </c>
      <c r="B64" s="10" t="n">
        <v>5</v>
      </c>
      <c r="C64" s="7" t="n">
        <v>35</v>
      </c>
      <c r="D64" s="7" t="n">
        <v>3</v>
      </c>
      <c r="E64" s="7" t="n">
        <v>0</v>
      </c>
      <c r="F64" s="7" t="n">
        <v>5</v>
      </c>
      <c r="G64" s="7" t="n">
        <v>2</v>
      </c>
      <c r="H64" s="7" t="n">
        <v>1</v>
      </c>
      <c r="I64" s="11" t="n">
        <f t="normal" ca="1">A68</f>
        <v>0</v>
      </c>
    </row>
    <row r="65" spans="1:9">
      <c r="A65" t="s">
        <v>4</v>
      </c>
      <c r="B65" s="4" t="s">
        <v>5</v>
      </c>
      <c r="C65" s="4" t="s">
        <v>18</v>
      </c>
    </row>
    <row r="66" spans="1:9">
      <c r="A66" t="n">
        <v>817</v>
      </c>
      <c r="B66" s="16" t="n">
        <v>3</v>
      </c>
      <c r="C66" s="11" t="n">
        <f t="normal" ca="1">A70</f>
        <v>0</v>
      </c>
    </row>
    <row r="67" spans="1:9">
      <c r="A67" t="s">
        <v>4</v>
      </c>
      <c r="B67" s="4" t="s">
        <v>5</v>
      </c>
      <c r="C67" s="4" t="s">
        <v>14</v>
      </c>
      <c r="D67" s="4" t="s">
        <v>14</v>
      </c>
      <c r="E67" s="4" t="s">
        <v>14</v>
      </c>
      <c r="F67" s="4" t="s">
        <v>9</v>
      </c>
      <c r="G67" s="4" t="s">
        <v>14</v>
      </c>
      <c r="H67" s="4" t="s">
        <v>14</v>
      </c>
      <c r="I67" s="4" t="s">
        <v>18</v>
      </c>
    </row>
    <row r="68" spans="1:9">
      <c r="A68" t="n">
        <v>822</v>
      </c>
      <c r="B68" s="10" t="n">
        <v>5</v>
      </c>
      <c r="C68" s="7" t="n">
        <v>35</v>
      </c>
      <c r="D68" s="7" t="n">
        <v>3</v>
      </c>
      <c r="E68" s="7" t="n">
        <v>0</v>
      </c>
      <c r="F68" s="7" t="n">
        <v>6</v>
      </c>
      <c r="G68" s="7" t="n">
        <v>2</v>
      </c>
      <c r="H68" s="7" t="n">
        <v>1</v>
      </c>
      <c r="I68" s="11" t="n">
        <f t="normal" ca="1">A70</f>
        <v>0</v>
      </c>
    </row>
    <row r="69" spans="1:9">
      <c r="A69" t="s">
        <v>4</v>
      </c>
      <c r="B69" s="4" t="s">
        <v>5</v>
      </c>
    </row>
    <row r="70" spans="1:9">
      <c r="A70" t="n">
        <v>836</v>
      </c>
      <c r="B70" s="5" t="n">
        <v>1</v>
      </c>
    </row>
    <row r="71" spans="1:9" s="3" customFormat="1" customHeight="0">
      <c r="A71" s="3" t="s">
        <v>2</v>
      </c>
      <c r="B71" s="3" t="s">
        <v>27</v>
      </c>
    </row>
    <row r="72" spans="1:9">
      <c r="A72" t="s">
        <v>4</v>
      </c>
      <c r="B72" s="4" t="s">
        <v>5</v>
      </c>
      <c r="C72" s="4" t="s">
        <v>14</v>
      </c>
      <c r="D72" s="4" t="s">
        <v>10</v>
      </c>
      <c r="E72" s="4" t="s">
        <v>14</v>
      </c>
      <c r="F72" s="4" t="s">
        <v>18</v>
      </c>
    </row>
    <row r="73" spans="1:9">
      <c r="A73" t="n">
        <v>840</v>
      </c>
      <c r="B73" s="10" t="n">
        <v>5</v>
      </c>
      <c r="C73" s="7" t="n">
        <v>30</v>
      </c>
      <c r="D73" s="7" t="n">
        <v>6527</v>
      </c>
      <c r="E73" s="7" t="n">
        <v>1</v>
      </c>
      <c r="F73" s="11" t="n">
        <f t="normal" ca="1">A85</f>
        <v>0</v>
      </c>
    </row>
    <row r="74" spans="1:9">
      <c r="A74" t="s">
        <v>4</v>
      </c>
      <c r="B74" s="4" t="s">
        <v>5</v>
      </c>
      <c r="C74" s="4" t="s">
        <v>14</v>
      </c>
      <c r="D74" s="4" t="s">
        <v>10</v>
      </c>
      <c r="E74" s="4" t="s">
        <v>20</v>
      </c>
      <c r="F74" s="4" t="s">
        <v>10</v>
      </c>
      <c r="G74" s="4" t="s">
        <v>20</v>
      </c>
      <c r="H74" s="4" t="s">
        <v>14</v>
      </c>
    </row>
    <row r="75" spans="1:9">
      <c r="A75" t="n">
        <v>849</v>
      </c>
      <c r="B75" s="17" t="n">
        <v>49</v>
      </c>
      <c r="C75" s="7" t="n">
        <v>4</v>
      </c>
      <c r="D75" s="7" t="n">
        <v>2</v>
      </c>
      <c r="E75" s="7" t="n">
        <v>1</v>
      </c>
      <c r="F75" s="7" t="n">
        <v>0</v>
      </c>
      <c r="G75" s="7" t="n">
        <v>0</v>
      </c>
      <c r="H75" s="7" t="n">
        <v>0</v>
      </c>
    </row>
    <row r="76" spans="1:9">
      <c r="A76" t="s">
        <v>4</v>
      </c>
      <c r="B76" s="4" t="s">
        <v>5</v>
      </c>
      <c r="C76" s="4" t="s">
        <v>14</v>
      </c>
      <c r="D76" s="4" t="s">
        <v>10</v>
      </c>
      <c r="E76" s="4" t="s">
        <v>10</v>
      </c>
    </row>
    <row r="77" spans="1:9">
      <c r="A77" t="n">
        <v>864</v>
      </c>
      <c r="B77" s="13" t="n">
        <v>50</v>
      </c>
      <c r="C77" s="7" t="n">
        <v>1</v>
      </c>
      <c r="D77" s="7" t="n">
        <v>8000</v>
      </c>
      <c r="E77" s="7" t="n">
        <v>0</v>
      </c>
    </row>
    <row r="78" spans="1:9">
      <c r="A78" t="s">
        <v>4</v>
      </c>
      <c r="B78" s="4" t="s">
        <v>5</v>
      </c>
      <c r="C78" s="4" t="s">
        <v>10</v>
      </c>
    </row>
    <row r="79" spans="1:9">
      <c r="A79" t="n">
        <v>870</v>
      </c>
      <c r="B79" s="18" t="n">
        <v>13</v>
      </c>
      <c r="C79" s="7" t="n">
        <v>6527</v>
      </c>
    </row>
    <row r="80" spans="1:9">
      <c r="A80" t="s">
        <v>4</v>
      </c>
      <c r="B80" s="4" t="s">
        <v>5</v>
      </c>
      <c r="C80" s="4" t="s">
        <v>10</v>
      </c>
      <c r="D80" s="4" t="s">
        <v>14</v>
      </c>
      <c r="E80" s="4" t="s">
        <v>14</v>
      </c>
      <c r="F80" s="4" t="s">
        <v>6</v>
      </c>
    </row>
    <row r="81" spans="1:9">
      <c r="A81" t="n">
        <v>873</v>
      </c>
      <c r="B81" s="19" t="n">
        <v>20</v>
      </c>
      <c r="C81" s="7" t="n">
        <v>65533</v>
      </c>
      <c r="D81" s="7" t="n">
        <v>0</v>
      </c>
      <c r="E81" s="7" t="n">
        <v>11</v>
      </c>
      <c r="F81" s="7" t="s">
        <v>28</v>
      </c>
    </row>
    <row r="82" spans="1:9">
      <c r="A82" t="s">
        <v>4</v>
      </c>
      <c r="B82" s="4" t="s">
        <v>5</v>
      </c>
      <c r="C82" s="4" t="s">
        <v>18</v>
      </c>
    </row>
    <row r="83" spans="1:9">
      <c r="A83" t="n">
        <v>903</v>
      </c>
      <c r="B83" s="16" t="n">
        <v>3</v>
      </c>
      <c r="C83" s="11" t="n">
        <f t="normal" ca="1">A87</f>
        <v>0</v>
      </c>
    </row>
    <row r="84" spans="1:9">
      <c r="A84" t="s">
        <v>4</v>
      </c>
      <c r="B84" s="4" t="s">
        <v>5</v>
      </c>
      <c r="C84" s="4" t="s">
        <v>14</v>
      </c>
      <c r="D84" s="4" t="s">
        <v>14</v>
      </c>
    </row>
    <row r="85" spans="1:9">
      <c r="A85" t="n">
        <v>908</v>
      </c>
      <c r="B85" s="9" t="n">
        <v>162</v>
      </c>
      <c r="C85" s="7" t="n">
        <v>0</v>
      </c>
      <c r="D85" s="7" t="n">
        <v>1</v>
      </c>
    </row>
    <row r="86" spans="1:9">
      <c r="A86" t="s">
        <v>4</v>
      </c>
      <c r="B86" s="4" t="s">
        <v>5</v>
      </c>
    </row>
    <row r="87" spans="1:9">
      <c r="A87" t="n">
        <v>911</v>
      </c>
      <c r="B87" s="5" t="n">
        <v>1</v>
      </c>
    </row>
    <row r="88" spans="1:9" s="3" customFormat="1" customHeight="0">
      <c r="A88" s="3" t="s">
        <v>2</v>
      </c>
      <c r="B88" s="3" t="s">
        <v>29</v>
      </c>
    </row>
    <row r="89" spans="1:9">
      <c r="A89" t="s">
        <v>4</v>
      </c>
      <c r="B89" s="4" t="s">
        <v>5</v>
      </c>
      <c r="C89" s="4" t="s">
        <v>14</v>
      </c>
      <c r="D89" s="4" t="s">
        <v>14</v>
      </c>
      <c r="E89" s="4" t="s">
        <v>14</v>
      </c>
      <c r="F89" s="4" t="s">
        <v>14</v>
      </c>
    </row>
    <row r="90" spans="1:9">
      <c r="A90" t="n">
        <v>912</v>
      </c>
      <c r="B90" s="20" t="n">
        <v>14</v>
      </c>
      <c r="C90" s="7" t="n">
        <v>2</v>
      </c>
      <c r="D90" s="7" t="n">
        <v>0</v>
      </c>
      <c r="E90" s="7" t="n">
        <v>0</v>
      </c>
      <c r="F90" s="7" t="n">
        <v>0</v>
      </c>
    </row>
    <row r="91" spans="1:9">
      <c r="A91" t="s">
        <v>4</v>
      </c>
      <c r="B91" s="4" t="s">
        <v>5</v>
      </c>
      <c r="C91" s="4" t="s">
        <v>14</v>
      </c>
      <c r="D91" s="21" t="s">
        <v>30</v>
      </c>
      <c r="E91" s="4" t="s">
        <v>5</v>
      </c>
      <c r="F91" s="4" t="s">
        <v>14</v>
      </c>
      <c r="G91" s="4" t="s">
        <v>10</v>
      </c>
      <c r="H91" s="21" t="s">
        <v>31</v>
      </c>
      <c r="I91" s="4" t="s">
        <v>14</v>
      </c>
      <c r="J91" s="4" t="s">
        <v>9</v>
      </c>
      <c r="K91" s="4" t="s">
        <v>14</v>
      </c>
      <c r="L91" s="4" t="s">
        <v>14</v>
      </c>
      <c r="M91" s="21" t="s">
        <v>30</v>
      </c>
      <c r="N91" s="4" t="s">
        <v>5</v>
      </c>
      <c r="O91" s="4" t="s">
        <v>14</v>
      </c>
      <c r="P91" s="4" t="s">
        <v>10</v>
      </c>
      <c r="Q91" s="21" t="s">
        <v>31</v>
      </c>
      <c r="R91" s="4" t="s">
        <v>14</v>
      </c>
      <c r="S91" s="4" t="s">
        <v>9</v>
      </c>
      <c r="T91" s="4" t="s">
        <v>14</v>
      </c>
      <c r="U91" s="4" t="s">
        <v>14</v>
      </c>
      <c r="V91" s="4" t="s">
        <v>14</v>
      </c>
      <c r="W91" s="4" t="s">
        <v>18</v>
      </c>
    </row>
    <row r="92" spans="1:9">
      <c r="A92" t="n">
        <v>917</v>
      </c>
      <c r="B92" s="10" t="n">
        <v>5</v>
      </c>
      <c r="C92" s="7" t="n">
        <v>28</v>
      </c>
      <c r="D92" s="21" t="s">
        <v>3</v>
      </c>
      <c r="E92" s="9" t="n">
        <v>162</v>
      </c>
      <c r="F92" s="7" t="n">
        <v>3</v>
      </c>
      <c r="G92" s="7" t="n">
        <v>16415</v>
      </c>
      <c r="H92" s="21" t="s">
        <v>3</v>
      </c>
      <c r="I92" s="7" t="n">
        <v>0</v>
      </c>
      <c r="J92" s="7" t="n">
        <v>1</v>
      </c>
      <c r="K92" s="7" t="n">
        <v>2</v>
      </c>
      <c r="L92" s="7" t="n">
        <v>28</v>
      </c>
      <c r="M92" s="21" t="s">
        <v>3</v>
      </c>
      <c r="N92" s="9" t="n">
        <v>162</v>
      </c>
      <c r="O92" s="7" t="n">
        <v>3</v>
      </c>
      <c r="P92" s="7" t="n">
        <v>16415</v>
      </c>
      <c r="Q92" s="21" t="s">
        <v>3</v>
      </c>
      <c r="R92" s="7" t="n">
        <v>0</v>
      </c>
      <c r="S92" s="7" t="n">
        <v>2</v>
      </c>
      <c r="T92" s="7" t="n">
        <v>2</v>
      </c>
      <c r="U92" s="7" t="n">
        <v>11</v>
      </c>
      <c r="V92" s="7" t="n">
        <v>1</v>
      </c>
      <c r="W92" s="11" t="n">
        <f t="normal" ca="1">A96</f>
        <v>0</v>
      </c>
    </row>
    <row r="93" spans="1:9">
      <c r="A93" t="s">
        <v>4</v>
      </c>
      <c r="B93" s="4" t="s">
        <v>5</v>
      </c>
      <c r="C93" s="4" t="s">
        <v>14</v>
      </c>
      <c r="D93" s="4" t="s">
        <v>10</v>
      </c>
      <c r="E93" s="4" t="s">
        <v>20</v>
      </c>
    </row>
    <row r="94" spans="1:9">
      <c r="A94" t="n">
        <v>946</v>
      </c>
      <c r="B94" s="22" t="n">
        <v>58</v>
      </c>
      <c r="C94" s="7" t="n">
        <v>0</v>
      </c>
      <c r="D94" s="7" t="n">
        <v>0</v>
      </c>
      <c r="E94" s="7" t="n">
        <v>1</v>
      </c>
    </row>
    <row r="95" spans="1:9">
      <c r="A95" t="s">
        <v>4</v>
      </c>
      <c r="B95" s="4" t="s">
        <v>5</v>
      </c>
      <c r="C95" s="4" t="s">
        <v>14</v>
      </c>
      <c r="D95" s="21" t="s">
        <v>30</v>
      </c>
      <c r="E95" s="4" t="s">
        <v>5</v>
      </c>
      <c r="F95" s="4" t="s">
        <v>14</v>
      </c>
      <c r="G95" s="4" t="s">
        <v>10</v>
      </c>
      <c r="H95" s="21" t="s">
        <v>31</v>
      </c>
      <c r="I95" s="4" t="s">
        <v>14</v>
      </c>
      <c r="J95" s="4" t="s">
        <v>9</v>
      </c>
      <c r="K95" s="4" t="s">
        <v>14</v>
      </c>
      <c r="L95" s="4" t="s">
        <v>14</v>
      </c>
      <c r="M95" s="21" t="s">
        <v>30</v>
      </c>
      <c r="N95" s="4" t="s">
        <v>5</v>
      </c>
      <c r="O95" s="4" t="s">
        <v>14</v>
      </c>
      <c r="P95" s="4" t="s">
        <v>10</v>
      </c>
      <c r="Q95" s="21" t="s">
        <v>31</v>
      </c>
      <c r="R95" s="4" t="s">
        <v>14</v>
      </c>
      <c r="S95" s="4" t="s">
        <v>9</v>
      </c>
      <c r="T95" s="4" t="s">
        <v>14</v>
      </c>
      <c r="U95" s="4" t="s">
        <v>14</v>
      </c>
      <c r="V95" s="4" t="s">
        <v>14</v>
      </c>
      <c r="W95" s="4" t="s">
        <v>18</v>
      </c>
    </row>
    <row r="96" spans="1:9">
      <c r="A96" t="n">
        <v>954</v>
      </c>
      <c r="B96" s="10" t="n">
        <v>5</v>
      </c>
      <c r="C96" s="7" t="n">
        <v>28</v>
      </c>
      <c r="D96" s="21" t="s">
        <v>3</v>
      </c>
      <c r="E96" s="9" t="n">
        <v>162</v>
      </c>
      <c r="F96" s="7" t="n">
        <v>3</v>
      </c>
      <c r="G96" s="7" t="n">
        <v>16415</v>
      </c>
      <c r="H96" s="21" t="s">
        <v>3</v>
      </c>
      <c r="I96" s="7" t="n">
        <v>0</v>
      </c>
      <c r="J96" s="7" t="n">
        <v>1</v>
      </c>
      <c r="K96" s="7" t="n">
        <v>3</v>
      </c>
      <c r="L96" s="7" t="n">
        <v>28</v>
      </c>
      <c r="M96" s="21" t="s">
        <v>3</v>
      </c>
      <c r="N96" s="9" t="n">
        <v>162</v>
      </c>
      <c r="O96" s="7" t="n">
        <v>3</v>
      </c>
      <c r="P96" s="7" t="n">
        <v>16415</v>
      </c>
      <c r="Q96" s="21" t="s">
        <v>3</v>
      </c>
      <c r="R96" s="7" t="n">
        <v>0</v>
      </c>
      <c r="S96" s="7" t="n">
        <v>2</v>
      </c>
      <c r="T96" s="7" t="n">
        <v>3</v>
      </c>
      <c r="U96" s="7" t="n">
        <v>9</v>
      </c>
      <c r="V96" s="7" t="n">
        <v>1</v>
      </c>
      <c r="W96" s="11" t="n">
        <f t="normal" ca="1">A106</f>
        <v>0</v>
      </c>
    </row>
    <row r="97" spans="1:23">
      <c r="A97" t="s">
        <v>4</v>
      </c>
      <c r="B97" s="4" t="s">
        <v>5</v>
      </c>
      <c r="C97" s="4" t="s">
        <v>14</v>
      </c>
      <c r="D97" s="21" t="s">
        <v>30</v>
      </c>
      <c r="E97" s="4" t="s">
        <v>5</v>
      </c>
      <c r="F97" s="4" t="s">
        <v>10</v>
      </c>
      <c r="G97" s="4" t="s">
        <v>14</v>
      </c>
      <c r="H97" s="4" t="s">
        <v>14</v>
      </c>
      <c r="I97" s="4" t="s">
        <v>6</v>
      </c>
      <c r="J97" s="21" t="s">
        <v>31</v>
      </c>
      <c r="K97" s="4" t="s">
        <v>14</v>
      </c>
      <c r="L97" s="4" t="s">
        <v>14</v>
      </c>
      <c r="M97" s="21" t="s">
        <v>30</v>
      </c>
      <c r="N97" s="4" t="s">
        <v>5</v>
      </c>
      <c r="O97" s="4" t="s">
        <v>14</v>
      </c>
      <c r="P97" s="21" t="s">
        <v>31</v>
      </c>
      <c r="Q97" s="4" t="s">
        <v>14</v>
      </c>
      <c r="R97" s="4" t="s">
        <v>9</v>
      </c>
      <c r="S97" s="4" t="s">
        <v>14</v>
      </c>
      <c r="T97" s="4" t="s">
        <v>14</v>
      </c>
      <c r="U97" s="4" t="s">
        <v>14</v>
      </c>
      <c r="V97" s="21" t="s">
        <v>30</v>
      </c>
      <c r="W97" s="4" t="s">
        <v>5</v>
      </c>
      <c r="X97" s="4" t="s">
        <v>14</v>
      </c>
      <c r="Y97" s="21" t="s">
        <v>31</v>
      </c>
      <c r="Z97" s="4" t="s">
        <v>14</v>
      </c>
      <c r="AA97" s="4" t="s">
        <v>9</v>
      </c>
      <c r="AB97" s="4" t="s">
        <v>14</v>
      </c>
      <c r="AC97" s="4" t="s">
        <v>14</v>
      </c>
      <c r="AD97" s="4" t="s">
        <v>14</v>
      </c>
      <c r="AE97" s="4" t="s">
        <v>18</v>
      </c>
    </row>
    <row r="98" spans="1:23">
      <c r="A98" t="n">
        <v>983</v>
      </c>
      <c r="B98" s="10" t="n">
        <v>5</v>
      </c>
      <c r="C98" s="7" t="n">
        <v>28</v>
      </c>
      <c r="D98" s="21" t="s">
        <v>3</v>
      </c>
      <c r="E98" s="23" t="n">
        <v>47</v>
      </c>
      <c r="F98" s="7" t="n">
        <v>61456</v>
      </c>
      <c r="G98" s="7" t="n">
        <v>2</v>
      </c>
      <c r="H98" s="7" t="n">
        <v>0</v>
      </c>
      <c r="I98" s="7" t="s">
        <v>32</v>
      </c>
      <c r="J98" s="21" t="s">
        <v>3</v>
      </c>
      <c r="K98" s="7" t="n">
        <v>8</v>
      </c>
      <c r="L98" s="7" t="n">
        <v>28</v>
      </c>
      <c r="M98" s="21" t="s">
        <v>3</v>
      </c>
      <c r="N98" s="24" t="n">
        <v>74</v>
      </c>
      <c r="O98" s="7" t="n">
        <v>65</v>
      </c>
      <c r="P98" s="21" t="s">
        <v>3</v>
      </c>
      <c r="Q98" s="7" t="n">
        <v>0</v>
      </c>
      <c r="R98" s="7" t="n">
        <v>1</v>
      </c>
      <c r="S98" s="7" t="n">
        <v>3</v>
      </c>
      <c r="T98" s="7" t="n">
        <v>9</v>
      </c>
      <c r="U98" s="7" t="n">
        <v>28</v>
      </c>
      <c r="V98" s="21" t="s">
        <v>3</v>
      </c>
      <c r="W98" s="24" t="n">
        <v>74</v>
      </c>
      <c r="X98" s="7" t="n">
        <v>65</v>
      </c>
      <c r="Y98" s="21" t="s">
        <v>3</v>
      </c>
      <c r="Z98" s="7" t="n">
        <v>0</v>
      </c>
      <c r="AA98" s="7" t="n">
        <v>2</v>
      </c>
      <c r="AB98" s="7" t="n">
        <v>3</v>
      </c>
      <c r="AC98" s="7" t="n">
        <v>9</v>
      </c>
      <c r="AD98" s="7" t="n">
        <v>1</v>
      </c>
      <c r="AE98" s="11" t="n">
        <f t="normal" ca="1">A102</f>
        <v>0</v>
      </c>
    </row>
    <row r="99" spans="1:23">
      <c r="A99" t="s">
        <v>4</v>
      </c>
      <c r="B99" s="4" t="s">
        <v>5</v>
      </c>
      <c r="C99" s="4" t="s">
        <v>10</v>
      </c>
      <c r="D99" s="4" t="s">
        <v>14</v>
      </c>
      <c r="E99" s="4" t="s">
        <v>14</v>
      </c>
      <c r="F99" s="4" t="s">
        <v>6</v>
      </c>
    </row>
    <row r="100" spans="1:23">
      <c r="A100" t="n">
        <v>1031</v>
      </c>
      <c r="B100" s="23" t="n">
        <v>47</v>
      </c>
      <c r="C100" s="7" t="n">
        <v>61456</v>
      </c>
      <c r="D100" s="7" t="n">
        <v>0</v>
      </c>
      <c r="E100" s="7" t="n">
        <v>0</v>
      </c>
      <c r="F100" s="7" t="s">
        <v>33</v>
      </c>
    </row>
    <row r="101" spans="1:23">
      <c r="A101" t="s">
        <v>4</v>
      </c>
      <c r="B101" s="4" t="s">
        <v>5</v>
      </c>
      <c r="C101" s="4" t="s">
        <v>14</v>
      </c>
      <c r="D101" s="4" t="s">
        <v>10</v>
      </c>
      <c r="E101" s="4" t="s">
        <v>20</v>
      </c>
    </row>
    <row r="102" spans="1:23">
      <c r="A102" t="n">
        <v>1044</v>
      </c>
      <c r="B102" s="22" t="n">
        <v>58</v>
      </c>
      <c r="C102" s="7" t="n">
        <v>0</v>
      </c>
      <c r="D102" s="7" t="n">
        <v>300</v>
      </c>
      <c r="E102" s="7" t="n">
        <v>1</v>
      </c>
    </row>
    <row r="103" spans="1:23">
      <c r="A103" t="s">
        <v>4</v>
      </c>
      <c r="B103" s="4" t="s">
        <v>5</v>
      </c>
      <c r="C103" s="4" t="s">
        <v>14</v>
      </c>
      <c r="D103" s="4" t="s">
        <v>10</v>
      </c>
    </row>
    <row r="104" spans="1:23">
      <c r="A104" t="n">
        <v>1052</v>
      </c>
      <c r="B104" s="22" t="n">
        <v>58</v>
      </c>
      <c r="C104" s="7" t="n">
        <v>255</v>
      </c>
      <c r="D104" s="7" t="n">
        <v>0</v>
      </c>
    </row>
    <row r="105" spans="1:23">
      <c r="A105" t="s">
        <v>4</v>
      </c>
      <c r="B105" s="4" t="s">
        <v>5</v>
      </c>
      <c r="C105" s="4" t="s">
        <v>14</v>
      </c>
      <c r="D105" s="4" t="s">
        <v>14</v>
      </c>
      <c r="E105" s="4" t="s">
        <v>14</v>
      </c>
      <c r="F105" s="4" t="s">
        <v>14</v>
      </c>
    </row>
    <row r="106" spans="1:23">
      <c r="A106" t="n">
        <v>1056</v>
      </c>
      <c r="B106" s="20" t="n">
        <v>14</v>
      </c>
      <c r="C106" s="7" t="n">
        <v>0</v>
      </c>
      <c r="D106" s="7" t="n">
        <v>0</v>
      </c>
      <c r="E106" s="7" t="n">
        <v>0</v>
      </c>
      <c r="F106" s="7" t="n">
        <v>64</v>
      </c>
    </row>
    <row r="107" spans="1:23">
      <c r="A107" t="s">
        <v>4</v>
      </c>
      <c r="B107" s="4" t="s">
        <v>5</v>
      </c>
      <c r="C107" s="4" t="s">
        <v>14</v>
      </c>
      <c r="D107" s="4" t="s">
        <v>10</v>
      </c>
    </row>
    <row r="108" spans="1:23">
      <c r="A108" t="n">
        <v>1061</v>
      </c>
      <c r="B108" s="25" t="n">
        <v>22</v>
      </c>
      <c r="C108" s="7" t="n">
        <v>0</v>
      </c>
      <c r="D108" s="7" t="n">
        <v>16415</v>
      </c>
    </row>
    <row r="109" spans="1:23">
      <c r="A109" t="s">
        <v>4</v>
      </c>
      <c r="B109" s="4" t="s">
        <v>5</v>
      </c>
      <c r="C109" s="4" t="s">
        <v>14</v>
      </c>
      <c r="D109" s="4" t="s">
        <v>10</v>
      </c>
    </row>
    <row r="110" spans="1:23">
      <c r="A110" t="n">
        <v>1065</v>
      </c>
      <c r="B110" s="22" t="n">
        <v>58</v>
      </c>
      <c r="C110" s="7" t="n">
        <v>5</v>
      </c>
      <c r="D110" s="7" t="n">
        <v>300</v>
      </c>
    </row>
    <row r="111" spans="1:23">
      <c r="A111" t="s">
        <v>4</v>
      </c>
      <c r="B111" s="4" t="s">
        <v>5</v>
      </c>
      <c r="C111" s="4" t="s">
        <v>20</v>
      </c>
      <c r="D111" s="4" t="s">
        <v>10</v>
      </c>
    </row>
    <row r="112" spans="1:23">
      <c r="A112" t="n">
        <v>1069</v>
      </c>
      <c r="B112" s="26" t="n">
        <v>103</v>
      </c>
      <c r="C112" s="7" t="n">
        <v>0</v>
      </c>
      <c r="D112" s="7" t="n">
        <v>300</v>
      </c>
    </row>
    <row r="113" spans="1:31">
      <c r="A113" t="s">
        <v>4</v>
      </c>
      <c r="B113" s="4" t="s">
        <v>5</v>
      </c>
      <c r="C113" s="4" t="s">
        <v>14</v>
      </c>
    </row>
    <row r="114" spans="1:31">
      <c r="A114" t="n">
        <v>1076</v>
      </c>
      <c r="B114" s="27" t="n">
        <v>64</v>
      </c>
      <c r="C114" s="7" t="n">
        <v>7</v>
      </c>
    </row>
    <row r="115" spans="1:31">
      <c r="A115" t="s">
        <v>4</v>
      </c>
      <c r="B115" s="4" t="s">
        <v>5</v>
      </c>
      <c r="C115" s="4" t="s">
        <v>14</v>
      </c>
      <c r="D115" s="4" t="s">
        <v>10</v>
      </c>
    </row>
    <row r="116" spans="1:31">
      <c r="A116" t="n">
        <v>1078</v>
      </c>
      <c r="B116" s="28" t="n">
        <v>72</v>
      </c>
      <c r="C116" s="7" t="n">
        <v>5</v>
      </c>
      <c r="D116" s="7" t="n">
        <v>0</v>
      </c>
    </row>
    <row r="117" spans="1:31">
      <c r="A117" t="s">
        <v>4</v>
      </c>
      <c r="B117" s="4" t="s">
        <v>5</v>
      </c>
      <c r="C117" s="4" t="s">
        <v>14</v>
      </c>
      <c r="D117" s="21" t="s">
        <v>30</v>
      </c>
      <c r="E117" s="4" t="s">
        <v>5</v>
      </c>
      <c r="F117" s="4" t="s">
        <v>14</v>
      </c>
      <c r="G117" s="4" t="s">
        <v>10</v>
      </c>
      <c r="H117" s="21" t="s">
        <v>31</v>
      </c>
      <c r="I117" s="4" t="s">
        <v>14</v>
      </c>
      <c r="J117" s="4" t="s">
        <v>9</v>
      </c>
      <c r="K117" s="4" t="s">
        <v>14</v>
      </c>
      <c r="L117" s="4" t="s">
        <v>14</v>
      </c>
      <c r="M117" s="4" t="s">
        <v>18</v>
      </c>
    </row>
    <row r="118" spans="1:31">
      <c r="A118" t="n">
        <v>1082</v>
      </c>
      <c r="B118" s="10" t="n">
        <v>5</v>
      </c>
      <c r="C118" s="7" t="n">
        <v>28</v>
      </c>
      <c r="D118" s="21" t="s">
        <v>3</v>
      </c>
      <c r="E118" s="9" t="n">
        <v>162</v>
      </c>
      <c r="F118" s="7" t="n">
        <v>4</v>
      </c>
      <c r="G118" s="7" t="n">
        <v>16415</v>
      </c>
      <c r="H118" s="21" t="s">
        <v>3</v>
      </c>
      <c r="I118" s="7" t="n">
        <v>0</v>
      </c>
      <c r="J118" s="7" t="n">
        <v>1</v>
      </c>
      <c r="K118" s="7" t="n">
        <v>2</v>
      </c>
      <c r="L118" s="7" t="n">
        <v>1</v>
      </c>
      <c r="M118" s="11" t="n">
        <f t="normal" ca="1">A124</f>
        <v>0</v>
      </c>
    </row>
    <row r="119" spans="1:31">
      <c r="A119" t="s">
        <v>4</v>
      </c>
      <c r="B119" s="4" t="s">
        <v>5</v>
      </c>
      <c r="C119" s="4" t="s">
        <v>14</v>
      </c>
      <c r="D119" s="4" t="s">
        <v>6</v>
      </c>
    </row>
    <row r="120" spans="1:31">
      <c r="A120" t="n">
        <v>1099</v>
      </c>
      <c r="B120" s="8" t="n">
        <v>2</v>
      </c>
      <c r="C120" s="7" t="n">
        <v>10</v>
      </c>
      <c r="D120" s="7" t="s">
        <v>34</v>
      </c>
    </row>
    <row r="121" spans="1:31">
      <c r="A121" t="s">
        <v>4</v>
      </c>
      <c r="B121" s="4" t="s">
        <v>5</v>
      </c>
      <c r="C121" s="4" t="s">
        <v>10</v>
      </c>
    </row>
    <row r="122" spans="1:31">
      <c r="A122" t="n">
        <v>1116</v>
      </c>
      <c r="B122" s="29" t="n">
        <v>16</v>
      </c>
      <c r="C122" s="7" t="n">
        <v>0</v>
      </c>
    </row>
    <row r="123" spans="1:31">
      <c r="A123" t="s">
        <v>4</v>
      </c>
      <c r="B123" s="4" t="s">
        <v>5</v>
      </c>
      <c r="C123" s="4" t="s">
        <v>14</v>
      </c>
      <c r="D123" s="4" t="s">
        <v>10</v>
      </c>
      <c r="E123" s="4" t="s">
        <v>14</v>
      </c>
      <c r="F123" s="4" t="s">
        <v>6</v>
      </c>
    </row>
    <row r="124" spans="1:31">
      <c r="A124" t="n">
        <v>1119</v>
      </c>
      <c r="B124" s="30" t="n">
        <v>39</v>
      </c>
      <c r="C124" s="7" t="n">
        <v>10</v>
      </c>
      <c r="D124" s="7" t="n">
        <v>65533</v>
      </c>
      <c r="E124" s="7" t="n">
        <v>203</v>
      </c>
      <c r="F124" s="7" t="s">
        <v>35</v>
      </c>
    </row>
    <row r="125" spans="1:31">
      <c r="A125" t="s">
        <v>4</v>
      </c>
      <c r="B125" s="4" t="s">
        <v>5</v>
      </c>
      <c r="C125" s="4" t="s">
        <v>14</v>
      </c>
      <c r="D125" s="4" t="s">
        <v>10</v>
      </c>
      <c r="E125" s="4" t="s">
        <v>14</v>
      </c>
      <c r="F125" s="4" t="s">
        <v>6</v>
      </c>
    </row>
    <row r="126" spans="1:31">
      <c r="A126" t="n">
        <v>1144</v>
      </c>
      <c r="B126" s="30" t="n">
        <v>39</v>
      </c>
      <c r="C126" s="7" t="n">
        <v>10</v>
      </c>
      <c r="D126" s="7" t="n">
        <v>65533</v>
      </c>
      <c r="E126" s="7" t="n">
        <v>204</v>
      </c>
      <c r="F126" s="7" t="s">
        <v>36</v>
      </c>
    </row>
    <row r="127" spans="1:31">
      <c r="A127" t="s">
        <v>4</v>
      </c>
      <c r="B127" s="4" t="s">
        <v>5</v>
      </c>
      <c r="C127" s="4" t="s">
        <v>14</v>
      </c>
      <c r="D127" s="21" t="s">
        <v>30</v>
      </c>
      <c r="E127" s="4" t="s">
        <v>5</v>
      </c>
      <c r="F127" s="4" t="s">
        <v>14</v>
      </c>
      <c r="G127" s="4" t="s">
        <v>10</v>
      </c>
      <c r="H127" s="21" t="s">
        <v>31</v>
      </c>
      <c r="I127" s="4" t="s">
        <v>14</v>
      </c>
      <c r="J127" s="4" t="s">
        <v>18</v>
      </c>
    </row>
    <row r="128" spans="1:31">
      <c r="A128" t="n">
        <v>1168</v>
      </c>
      <c r="B128" s="10" t="n">
        <v>5</v>
      </c>
      <c r="C128" s="7" t="n">
        <v>28</v>
      </c>
      <c r="D128" s="21" t="s">
        <v>3</v>
      </c>
      <c r="E128" s="27" t="n">
        <v>64</v>
      </c>
      <c r="F128" s="7" t="n">
        <v>5</v>
      </c>
      <c r="G128" s="7" t="n">
        <v>9</v>
      </c>
      <c r="H128" s="21" t="s">
        <v>3</v>
      </c>
      <c r="I128" s="7" t="n">
        <v>1</v>
      </c>
      <c r="J128" s="11" t="n">
        <f t="normal" ca="1">A134</f>
        <v>0</v>
      </c>
    </row>
    <row r="129" spans="1:13">
      <c r="A129" t="s">
        <v>4</v>
      </c>
      <c r="B129" s="4" t="s">
        <v>5</v>
      </c>
      <c r="C129" s="4" t="s">
        <v>10</v>
      </c>
      <c r="D129" s="4" t="s">
        <v>6</v>
      </c>
      <c r="E129" s="4" t="s">
        <v>6</v>
      </c>
      <c r="F129" s="4" t="s">
        <v>6</v>
      </c>
      <c r="G129" s="4" t="s">
        <v>14</v>
      </c>
      <c r="H129" s="4" t="s">
        <v>9</v>
      </c>
      <c r="I129" s="4" t="s">
        <v>20</v>
      </c>
      <c r="J129" s="4" t="s">
        <v>20</v>
      </c>
      <c r="K129" s="4" t="s">
        <v>20</v>
      </c>
      <c r="L129" s="4" t="s">
        <v>20</v>
      </c>
      <c r="M129" s="4" t="s">
        <v>20</v>
      </c>
      <c r="N129" s="4" t="s">
        <v>20</v>
      </c>
      <c r="O129" s="4" t="s">
        <v>20</v>
      </c>
      <c r="P129" s="4" t="s">
        <v>6</v>
      </c>
      <c r="Q129" s="4" t="s">
        <v>6</v>
      </c>
      <c r="R129" s="4" t="s">
        <v>9</v>
      </c>
      <c r="S129" s="4" t="s">
        <v>14</v>
      </c>
      <c r="T129" s="4" t="s">
        <v>9</v>
      </c>
      <c r="U129" s="4" t="s">
        <v>9</v>
      </c>
      <c r="V129" s="4" t="s">
        <v>10</v>
      </c>
    </row>
    <row r="130" spans="1:13">
      <c r="A130" t="n">
        <v>1179</v>
      </c>
      <c r="B130" s="31" t="n">
        <v>19</v>
      </c>
      <c r="C130" s="7" t="n">
        <v>7030</v>
      </c>
      <c r="D130" s="7" t="s">
        <v>37</v>
      </c>
      <c r="E130" s="7" t="s">
        <v>38</v>
      </c>
      <c r="F130" s="7" t="s">
        <v>13</v>
      </c>
      <c r="G130" s="7" t="n">
        <v>0</v>
      </c>
      <c r="H130" s="7" t="n">
        <v>1</v>
      </c>
      <c r="I130" s="7" t="n">
        <v>15</v>
      </c>
      <c r="J130" s="7" t="n">
        <v>0</v>
      </c>
      <c r="K130" s="7" t="n">
        <v>0</v>
      </c>
      <c r="L130" s="7" t="n">
        <v>270</v>
      </c>
      <c r="M130" s="7" t="n">
        <v>1</v>
      </c>
      <c r="N130" s="7" t="n">
        <v>1.60000002384186</v>
      </c>
      <c r="O130" s="7" t="n">
        <v>0.0900000035762787</v>
      </c>
      <c r="P130" s="7" t="s">
        <v>13</v>
      </c>
      <c r="Q130" s="7" t="s">
        <v>13</v>
      </c>
      <c r="R130" s="7" t="n">
        <v>-1</v>
      </c>
      <c r="S130" s="7" t="n">
        <v>0</v>
      </c>
      <c r="T130" s="7" t="n">
        <v>0</v>
      </c>
      <c r="U130" s="7" t="n">
        <v>0</v>
      </c>
      <c r="V130" s="7" t="n">
        <v>0</v>
      </c>
    </row>
    <row r="131" spans="1:13">
      <c r="A131" t="s">
        <v>4</v>
      </c>
      <c r="B131" s="4" t="s">
        <v>5</v>
      </c>
      <c r="C131" s="4" t="s">
        <v>10</v>
      </c>
      <c r="D131" s="4" t="s">
        <v>9</v>
      </c>
      <c r="E131" s="4" t="s">
        <v>9</v>
      </c>
      <c r="F131" s="4" t="s">
        <v>9</v>
      </c>
      <c r="G131" s="4" t="s">
        <v>9</v>
      </c>
      <c r="H131" s="4" t="s">
        <v>10</v>
      </c>
      <c r="I131" s="4" t="s">
        <v>14</v>
      </c>
    </row>
    <row r="132" spans="1:13">
      <c r="A132" t="n">
        <v>1252</v>
      </c>
      <c r="B132" s="32" t="n">
        <v>66</v>
      </c>
      <c r="C132" s="7" t="n">
        <v>7030</v>
      </c>
      <c r="D132" s="7" t="n">
        <v>1065353216</v>
      </c>
      <c r="E132" s="7" t="n">
        <v>1065353216</v>
      </c>
      <c r="F132" s="7" t="n">
        <v>1065353216</v>
      </c>
      <c r="G132" s="7" t="n">
        <v>0</v>
      </c>
      <c r="H132" s="7" t="n">
        <v>0</v>
      </c>
      <c r="I132" s="7" t="n">
        <v>3</v>
      </c>
    </row>
    <row r="133" spans="1:13">
      <c r="A133" t="s">
        <v>4</v>
      </c>
      <c r="B133" s="4" t="s">
        <v>5</v>
      </c>
      <c r="C133" s="4" t="s">
        <v>10</v>
      </c>
      <c r="D133" s="4" t="s">
        <v>6</v>
      </c>
      <c r="E133" s="4" t="s">
        <v>6</v>
      </c>
      <c r="F133" s="4" t="s">
        <v>6</v>
      </c>
      <c r="G133" s="4" t="s">
        <v>14</v>
      </c>
      <c r="H133" s="4" t="s">
        <v>9</v>
      </c>
      <c r="I133" s="4" t="s">
        <v>20</v>
      </c>
      <c r="J133" s="4" t="s">
        <v>20</v>
      </c>
      <c r="K133" s="4" t="s">
        <v>20</v>
      </c>
      <c r="L133" s="4" t="s">
        <v>20</v>
      </c>
      <c r="M133" s="4" t="s">
        <v>20</v>
      </c>
      <c r="N133" s="4" t="s">
        <v>20</v>
      </c>
      <c r="O133" s="4" t="s">
        <v>20</v>
      </c>
      <c r="P133" s="4" t="s">
        <v>6</v>
      </c>
      <c r="Q133" s="4" t="s">
        <v>6</v>
      </c>
      <c r="R133" s="4" t="s">
        <v>9</v>
      </c>
      <c r="S133" s="4" t="s">
        <v>14</v>
      </c>
      <c r="T133" s="4" t="s">
        <v>9</v>
      </c>
      <c r="U133" s="4" t="s">
        <v>9</v>
      </c>
      <c r="V133" s="4" t="s">
        <v>10</v>
      </c>
    </row>
    <row r="134" spans="1:13">
      <c r="A134" t="n">
        <v>1274</v>
      </c>
      <c r="B134" s="31" t="n">
        <v>19</v>
      </c>
      <c r="C134" s="7" t="n">
        <v>7010</v>
      </c>
      <c r="D134" s="7" t="s">
        <v>39</v>
      </c>
      <c r="E134" s="7" t="s">
        <v>40</v>
      </c>
      <c r="F134" s="7" t="s">
        <v>13</v>
      </c>
      <c r="G134" s="7" t="n">
        <v>0</v>
      </c>
      <c r="H134" s="7" t="n">
        <v>1</v>
      </c>
      <c r="I134" s="7" t="n">
        <v>-19.7000007629395</v>
      </c>
      <c r="J134" s="7" t="n">
        <v>0</v>
      </c>
      <c r="K134" s="7" t="n">
        <v>0.370000004768372</v>
      </c>
      <c r="L134" s="7" t="n">
        <v>90</v>
      </c>
      <c r="M134" s="7" t="n">
        <v>1</v>
      </c>
      <c r="N134" s="7" t="n">
        <v>1.60000002384186</v>
      </c>
      <c r="O134" s="7" t="n">
        <v>0.0900000035762787</v>
      </c>
      <c r="P134" s="7" t="s">
        <v>13</v>
      </c>
      <c r="Q134" s="7" t="s">
        <v>13</v>
      </c>
      <c r="R134" s="7" t="n">
        <v>-1</v>
      </c>
      <c r="S134" s="7" t="n">
        <v>0</v>
      </c>
      <c r="T134" s="7" t="n">
        <v>0</v>
      </c>
      <c r="U134" s="7" t="n">
        <v>0</v>
      </c>
      <c r="V134" s="7" t="n">
        <v>0</v>
      </c>
    </row>
    <row r="135" spans="1:13">
      <c r="A135" t="s">
        <v>4</v>
      </c>
      <c r="B135" s="4" t="s">
        <v>5</v>
      </c>
      <c r="C135" s="4" t="s">
        <v>10</v>
      </c>
      <c r="D135" s="4" t="s">
        <v>6</v>
      </c>
      <c r="E135" s="4" t="s">
        <v>6</v>
      </c>
      <c r="F135" s="4" t="s">
        <v>6</v>
      </c>
      <c r="G135" s="4" t="s">
        <v>14</v>
      </c>
      <c r="H135" s="4" t="s">
        <v>9</v>
      </c>
      <c r="I135" s="4" t="s">
        <v>20</v>
      </c>
      <c r="J135" s="4" t="s">
        <v>20</v>
      </c>
      <c r="K135" s="4" t="s">
        <v>20</v>
      </c>
      <c r="L135" s="4" t="s">
        <v>20</v>
      </c>
      <c r="M135" s="4" t="s">
        <v>20</v>
      </c>
      <c r="N135" s="4" t="s">
        <v>20</v>
      </c>
      <c r="O135" s="4" t="s">
        <v>20</v>
      </c>
      <c r="P135" s="4" t="s">
        <v>6</v>
      </c>
      <c r="Q135" s="4" t="s">
        <v>6</v>
      </c>
      <c r="R135" s="4" t="s">
        <v>9</v>
      </c>
      <c r="S135" s="4" t="s">
        <v>14</v>
      </c>
      <c r="T135" s="4" t="s">
        <v>9</v>
      </c>
      <c r="U135" s="4" t="s">
        <v>9</v>
      </c>
      <c r="V135" s="4" t="s">
        <v>10</v>
      </c>
    </row>
    <row r="136" spans="1:13">
      <c r="A136" t="n">
        <v>1356</v>
      </c>
      <c r="B136" s="31" t="n">
        <v>19</v>
      </c>
      <c r="C136" s="7" t="n">
        <v>7011</v>
      </c>
      <c r="D136" s="7" t="s">
        <v>41</v>
      </c>
      <c r="E136" s="7" t="s">
        <v>42</v>
      </c>
      <c r="F136" s="7" t="s">
        <v>13</v>
      </c>
      <c r="G136" s="7" t="n">
        <v>0</v>
      </c>
      <c r="H136" s="7" t="n">
        <v>1</v>
      </c>
      <c r="I136" s="7" t="n">
        <v>-20</v>
      </c>
      <c r="J136" s="7" t="n">
        <v>0</v>
      </c>
      <c r="K136" s="7" t="n">
        <v>1.11000001430511</v>
      </c>
      <c r="L136" s="7" t="n">
        <v>90</v>
      </c>
      <c r="M136" s="7" t="n">
        <v>1</v>
      </c>
      <c r="N136" s="7" t="n">
        <v>1.60000002384186</v>
      </c>
      <c r="O136" s="7" t="n">
        <v>0.0900000035762787</v>
      </c>
      <c r="P136" s="7" t="s">
        <v>13</v>
      </c>
      <c r="Q136" s="7" t="s">
        <v>13</v>
      </c>
      <c r="R136" s="7" t="n">
        <v>-1</v>
      </c>
      <c r="S136" s="7" t="n">
        <v>0</v>
      </c>
      <c r="T136" s="7" t="n">
        <v>0</v>
      </c>
      <c r="U136" s="7" t="n">
        <v>0</v>
      </c>
      <c r="V136" s="7" t="n">
        <v>0</v>
      </c>
    </row>
    <row r="137" spans="1:13">
      <c r="A137" t="s">
        <v>4</v>
      </c>
      <c r="B137" s="4" t="s">
        <v>5</v>
      </c>
      <c r="C137" s="4" t="s">
        <v>10</v>
      </c>
      <c r="D137" s="4" t="s">
        <v>6</v>
      </c>
      <c r="E137" s="4" t="s">
        <v>6</v>
      </c>
      <c r="F137" s="4" t="s">
        <v>6</v>
      </c>
      <c r="G137" s="4" t="s">
        <v>14</v>
      </c>
      <c r="H137" s="4" t="s">
        <v>9</v>
      </c>
      <c r="I137" s="4" t="s">
        <v>20</v>
      </c>
      <c r="J137" s="4" t="s">
        <v>20</v>
      </c>
      <c r="K137" s="4" t="s">
        <v>20</v>
      </c>
      <c r="L137" s="4" t="s">
        <v>20</v>
      </c>
      <c r="M137" s="4" t="s">
        <v>20</v>
      </c>
      <c r="N137" s="4" t="s">
        <v>20</v>
      </c>
      <c r="O137" s="4" t="s">
        <v>20</v>
      </c>
      <c r="P137" s="4" t="s">
        <v>6</v>
      </c>
      <c r="Q137" s="4" t="s">
        <v>6</v>
      </c>
      <c r="R137" s="4" t="s">
        <v>9</v>
      </c>
      <c r="S137" s="4" t="s">
        <v>14</v>
      </c>
      <c r="T137" s="4" t="s">
        <v>9</v>
      </c>
      <c r="U137" s="4" t="s">
        <v>9</v>
      </c>
      <c r="V137" s="4" t="s">
        <v>10</v>
      </c>
    </row>
    <row r="138" spans="1:13">
      <c r="A138" t="n">
        <v>1437</v>
      </c>
      <c r="B138" s="31" t="n">
        <v>19</v>
      </c>
      <c r="C138" s="7" t="n">
        <v>7009</v>
      </c>
      <c r="D138" s="7" t="s">
        <v>43</v>
      </c>
      <c r="E138" s="7" t="s">
        <v>44</v>
      </c>
      <c r="F138" s="7" t="s">
        <v>13</v>
      </c>
      <c r="G138" s="7" t="n">
        <v>0</v>
      </c>
      <c r="H138" s="7" t="n">
        <v>1</v>
      </c>
      <c r="I138" s="7" t="n">
        <v>-19.0499992370605</v>
      </c>
      <c r="J138" s="7" t="n">
        <v>0</v>
      </c>
      <c r="K138" s="7" t="n">
        <v>-0.779999971389771</v>
      </c>
      <c r="L138" s="7" t="n">
        <v>90</v>
      </c>
      <c r="M138" s="7" t="n">
        <v>1</v>
      </c>
      <c r="N138" s="7" t="n">
        <v>1.60000002384186</v>
      </c>
      <c r="O138" s="7" t="n">
        <v>0.0900000035762787</v>
      </c>
      <c r="P138" s="7" t="s">
        <v>13</v>
      </c>
      <c r="Q138" s="7" t="s">
        <v>13</v>
      </c>
      <c r="R138" s="7" t="n">
        <v>-1</v>
      </c>
      <c r="S138" s="7" t="n">
        <v>0</v>
      </c>
      <c r="T138" s="7" t="n">
        <v>0</v>
      </c>
      <c r="U138" s="7" t="n">
        <v>0</v>
      </c>
      <c r="V138" s="7" t="n">
        <v>0</v>
      </c>
    </row>
    <row r="139" spans="1:13">
      <c r="A139" t="s">
        <v>4</v>
      </c>
      <c r="B139" s="4" t="s">
        <v>5</v>
      </c>
      <c r="C139" s="4" t="s">
        <v>10</v>
      </c>
      <c r="D139" s="4" t="s">
        <v>6</v>
      </c>
      <c r="E139" s="4" t="s">
        <v>6</v>
      </c>
      <c r="F139" s="4" t="s">
        <v>6</v>
      </c>
      <c r="G139" s="4" t="s">
        <v>14</v>
      </c>
      <c r="H139" s="4" t="s">
        <v>9</v>
      </c>
      <c r="I139" s="4" t="s">
        <v>20</v>
      </c>
      <c r="J139" s="4" t="s">
        <v>20</v>
      </c>
      <c r="K139" s="4" t="s">
        <v>20</v>
      </c>
      <c r="L139" s="4" t="s">
        <v>20</v>
      </c>
      <c r="M139" s="4" t="s">
        <v>20</v>
      </c>
      <c r="N139" s="4" t="s">
        <v>20</v>
      </c>
      <c r="O139" s="4" t="s">
        <v>20</v>
      </c>
      <c r="P139" s="4" t="s">
        <v>6</v>
      </c>
      <c r="Q139" s="4" t="s">
        <v>6</v>
      </c>
      <c r="R139" s="4" t="s">
        <v>9</v>
      </c>
      <c r="S139" s="4" t="s">
        <v>14</v>
      </c>
      <c r="T139" s="4" t="s">
        <v>9</v>
      </c>
      <c r="U139" s="4" t="s">
        <v>9</v>
      </c>
      <c r="V139" s="4" t="s">
        <v>10</v>
      </c>
    </row>
    <row r="140" spans="1:13">
      <c r="A140" t="n">
        <v>1517</v>
      </c>
      <c r="B140" s="31" t="n">
        <v>19</v>
      </c>
      <c r="C140" s="7" t="n">
        <v>17</v>
      </c>
      <c r="D140" s="7" t="s">
        <v>45</v>
      </c>
      <c r="E140" s="7" t="s">
        <v>46</v>
      </c>
      <c r="F140" s="7" t="s">
        <v>13</v>
      </c>
      <c r="G140" s="7" t="n">
        <v>0</v>
      </c>
      <c r="H140" s="7" t="n">
        <v>1</v>
      </c>
      <c r="I140" s="7" t="n">
        <v>-18.6200008392334</v>
      </c>
      <c r="J140" s="7" t="n">
        <v>0</v>
      </c>
      <c r="K140" s="7" t="n">
        <v>-1.58000004291534</v>
      </c>
      <c r="L140" s="7" t="n">
        <v>90</v>
      </c>
      <c r="M140" s="7" t="n">
        <v>1</v>
      </c>
      <c r="N140" s="7" t="n">
        <v>1.60000002384186</v>
      </c>
      <c r="O140" s="7" t="n">
        <v>0.0900000035762787</v>
      </c>
      <c r="P140" s="7" t="s">
        <v>13</v>
      </c>
      <c r="Q140" s="7" t="s">
        <v>13</v>
      </c>
      <c r="R140" s="7" t="n">
        <v>-1</v>
      </c>
      <c r="S140" s="7" t="n">
        <v>0</v>
      </c>
      <c r="T140" s="7" t="n">
        <v>0</v>
      </c>
      <c r="U140" s="7" t="n">
        <v>0</v>
      </c>
      <c r="V140" s="7" t="n">
        <v>0</v>
      </c>
    </row>
    <row r="141" spans="1:13">
      <c r="A141" t="s">
        <v>4</v>
      </c>
      <c r="B141" s="4" t="s">
        <v>5</v>
      </c>
      <c r="C141" s="4" t="s">
        <v>10</v>
      </c>
      <c r="D141" s="4" t="s">
        <v>6</v>
      </c>
      <c r="E141" s="4" t="s">
        <v>6</v>
      </c>
      <c r="F141" s="4" t="s">
        <v>6</v>
      </c>
      <c r="G141" s="4" t="s">
        <v>14</v>
      </c>
      <c r="H141" s="4" t="s">
        <v>9</v>
      </c>
      <c r="I141" s="4" t="s">
        <v>20</v>
      </c>
      <c r="J141" s="4" t="s">
        <v>20</v>
      </c>
      <c r="K141" s="4" t="s">
        <v>20</v>
      </c>
      <c r="L141" s="4" t="s">
        <v>20</v>
      </c>
      <c r="M141" s="4" t="s">
        <v>20</v>
      </c>
      <c r="N141" s="4" t="s">
        <v>20</v>
      </c>
      <c r="O141" s="4" t="s">
        <v>20</v>
      </c>
      <c r="P141" s="4" t="s">
        <v>6</v>
      </c>
      <c r="Q141" s="4" t="s">
        <v>6</v>
      </c>
      <c r="R141" s="4" t="s">
        <v>9</v>
      </c>
      <c r="S141" s="4" t="s">
        <v>14</v>
      </c>
      <c r="T141" s="4" t="s">
        <v>9</v>
      </c>
      <c r="U141" s="4" t="s">
        <v>9</v>
      </c>
      <c r="V141" s="4" t="s">
        <v>10</v>
      </c>
    </row>
    <row r="142" spans="1:13">
      <c r="A142" t="n">
        <v>1586</v>
      </c>
      <c r="B142" s="31" t="n">
        <v>19</v>
      </c>
      <c r="C142" s="7" t="n">
        <v>22</v>
      </c>
      <c r="D142" s="7" t="s">
        <v>47</v>
      </c>
      <c r="E142" s="7" t="s">
        <v>48</v>
      </c>
      <c r="F142" s="7" t="s">
        <v>13</v>
      </c>
      <c r="G142" s="7" t="n">
        <v>0</v>
      </c>
      <c r="H142" s="7" t="n">
        <v>1</v>
      </c>
      <c r="I142" s="7" t="n">
        <v>-7.19999980926514</v>
      </c>
      <c r="J142" s="7" t="n">
        <v>0</v>
      </c>
      <c r="K142" s="7" t="n">
        <v>0</v>
      </c>
      <c r="L142" s="7" t="n">
        <v>90</v>
      </c>
      <c r="M142" s="7" t="n">
        <v>1</v>
      </c>
      <c r="N142" s="7" t="n">
        <v>1.60000002384186</v>
      </c>
      <c r="O142" s="7" t="n">
        <v>0.0900000035762787</v>
      </c>
      <c r="P142" s="7" t="s">
        <v>13</v>
      </c>
      <c r="Q142" s="7" t="s">
        <v>13</v>
      </c>
      <c r="R142" s="7" t="n">
        <v>-1</v>
      </c>
      <c r="S142" s="7" t="n">
        <v>0</v>
      </c>
      <c r="T142" s="7" t="n">
        <v>0</v>
      </c>
      <c r="U142" s="7" t="n">
        <v>0</v>
      </c>
      <c r="V142" s="7" t="n">
        <v>0</v>
      </c>
    </row>
    <row r="143" spans="1:13">
      <c r="A143" t="s">
        <v>4</v>
      </c>
      <c r="B143" s="4" t="s">
        <v>5</v>
      </c>
      <c r="C143" s="4" t="s">
        <v>10</v>
      </c>
      <c r="D143" s="4" t="s">
        <v>6</v>
      </c>
      <c r="E143" s="4" t="s">
        <v>6</v>
      </c>
      <c r="F143" s="4" t="s">
        <v>6</v>
      </c>
      <c r="G143" s="4" t="s">
        <v>14</v>
      </c>
      <c r="H143" s="4" t="s">
        <v>9</v>
      </c>
      <c r="I143" s="4" t="s">
        <v>20</v>
      </c>
      <c r="J143" s="4" t="s">
        <v>20</v>
      </c>
      <c r="K143" s="4" t="s">
        <v>20</v>
      </c>
      <c r="L143" s="4" t="s">
        <v>20</v>
      </c>
      <c r="M143" s="4" t="s">
        <v>20</v>
      </c>
      <c r="N143" s="4" t="s">
        <v>20</v>
      </c>
      <c r="O143" s="4" t="s">
        <v>20</v>
      </c>
      <c r="P143" s="4" t="s">
        <v>6</v>
      </c>
      <c r="Q143" s="4" t="s">
        <v>6</v>
      </c>
      <c r="R143" s="4" t="s">
        <v>9</v>
      </c>
      <c r="S143" s="4" t="s">
        <v>14</v>
      </c>
      <c r="T143" s="4" t="s">
        <v>9</v>
      </c>
      <c r="U143" s="4" t="s">
        <v>9</v>
      </c>
      <c r="V143" s="4" t="s">
        <v>10</v>
      </c>
    </row>
    <row r="144" spans="1:13">
      <c r="A144" t="n">
        <v>1656</v>
      </c>
      <c r="B144" s="31" t="n">
        <v>19</v>
      </c>
      <c r="C144" s="7" t="n">
        <v>7031</v>
      </c>
      <c r="D144" s="7" t="s">
        <v>49</v>
      </c>
      <c r="E144" s="7" t="s">
        <v>50</v>
      </c>
      <c r="F144" s="7" t="s">
        <v>13</v>
      </c>
      <c r="G144" s="7" t="n">
        <v>0</v>
      </c>
      <c r="H144" s="7" t="n">
        <v>1</v>
      </c>
      <c r="I144" s="7" t="n">
        <v>-9</v>
      </c>
      <c r="J144" s="7" t="n">
        <v>0</v>
      </c>
      <c r="K144" s="7" t="n">
        <v>0</v>
      </c>
      <c r="L144" s="7" t="n">
        <v>90</v>
      </c>
      <c r="M144" s="7" t="n">
        <v>1</v>
      </c>
      <c r="N144" s="7" t="n">
        <v>1.60000002384186</v>
      </c>
      <c r="O144" s="7" t="n">
        <v>0.0900000035762787</v>
      </c>
      <c r="P144" s="7" t="s">
        <v>13</v>
      </c>
      <c r="Q144" s="7" t="s">
        <v>13</v>
      </c>
      <c r="R144" s="7" t="n">
        <v>-1</v>
      </c>
      <c r="S144" s="7" t="n">
        <v>0</v>
      </c>
      <c r="T144" s="7" t="n">
        <v>0</v>
      </c>
      <c r="U144" s="7" t="n">
        <v>0</v>
      </c>
      <c r="V144" s="7" t="n">
        <v>0</v>
      </c>
    </row>
    <row r="145" spans="1:22">
      <c r="A145" t="s">
        <v>4</v>
      </c>
      <c r="B145" s="4" t="s">
        <v>5</v>
      </c>
      <c r="C145" s="4" t="s">
        <v>10</v>
      </c>
      <c r="D145" s="4" t="s">
        <v>6</v>
      </c>
      <c r="E145" s="4" t="s">
        <v>6</v>
      </c>
      <c r="F145" s="4" t="s">
        <v>6</v>
      </c>
      <c r="G145" s="4" t="s">
        <v>14</v>
      </c>
      <c r="H145" s="4" t="s">
        <v>9</v>
      </c>
      <c r="I145" s="4" t="s">
        <v>20</v>
      </c>
      <c r="J145" s="4" t="s">
        <v>20</v>
      </c>
      <c r="K145" s="4" t="s">
        <v>20</v>
      </c>
      <c r="L145" s="4" t="s">
        <v>20</v>
      </c>
      <c r="M145" s="4" t="s">
        <v>20</v>
      </c>
      <c r="N145" s="4" t="s">
        <v>20</v>
      </c>
      <c r="O145" s="4" t="s">
        <v>20</v>
      </c>
      <c r="P145" s="4" t="s">
        <v>6</v>
      </c>
      <c r="Q145" s="4" t="s">
        <v>6</v>
      </c>
      <c r="R145" s="4" t="s">
        <v>9</v>
      </c>
      <c r="S145" s="4" t="s">
        <v>14</v>
      </c>
      <c r="T145" s="4" t="s">
        <v>9</v>
      </c>
      <c r="U145" s="4" t="s">
        <v>9</v>
      </c>
      <c r="V145" s="4" t="s">
        <v>10</v>
      </c>
    </row>
    <row r="146" spans="1:22">
      <c r="A146" t="n">
        <v>1734</v>
      </c>
      <c r="B146" s="31" t="n">
        <v>19</v>
      </c>
      <c r="C146" s="7" t="n">
        <v>1660</v>
      </c>
      <c r="D146" s="7" t="s">
        <v>51</v>
      </c>
      <c r="E146" s="7" t="s">
        <v>52</v>
      </c>
      <c r="F146" s="7" t="s">
        <v>13</v>
      </c>
      <c r="G146" s="7" t="n">
        <v>0</v>
      </c>
      <c r="H146" s="7" t="n">
        <v>1</v>
      </c>
      <c r="I146" s="7" t="n">
        <v>-6</v>
      </c>
      <c r="J146" s="7" t="n">
        <v>0</v>
      </c>
      <c r="K146" s="7" t="n">
        <v>-2.75999999046326</v>
      </c>
      <c r="L146" s="7" t="n">
        <v>80</v>
      </c>
      <c r="M146" s="7" t="n">
        <v>1</v>
      </c>
      <c r="N146" s="7" t="n">
        <v>1.60000002384186</v>
      </c>
      <c r="O146" s="7" t="n">
        <v>0.0900000035762787</v>
      </c>
      <c r="P146" s="7" t="s">
        <v>53</v>
      </c>
      <c r="Q146" s="7" t="s">
        <v>13</v>
      </c>
      <c r="R146" s="7" t="n">
        <v>-1</v>
      </c>
      <c r="S146" s="7" t="n">
        <v>0</v>
      </c>
      <c r="T146" s="7" t="n">
        <v>0</v>
      </c>
      <c r="U146" s="7" t="n">
        <v>0</v>
      </c>
      <c r="V146" s="7" t="n">
        <v>0</v>
      </c>
    </row>
    <row r="147" spans="1:22">
      <c r="A147" t="s">
        <v>4</v>
      </c>
      <c r="B147" s="4" t="s">
        <v>5</v>
      </c>
      <c r="C147" s="4" t="s">
        <v>10</v>
      </c>
      <c r="D147" s="4" t="s">
        <v>6</v>
      </c>
      <c r="E147" s="4" t="s">
        <v>6</v>
      </c>
      <c r="F147" s="4" t="s">
        <v>6</v>
      </c>
      <c r="G147" s="4" t="s">
        <v>14</v>
      </c>
      <c r="H147" s="4" t="s">
        <v>9</v>
      </c>
      <c r="I147" s="4" t="s">
        <v>20</v>
      </c>
      <c r="J147" s="4" t="s">
        <v>20</v>
      </c>
      <c r="K147" s="4" t="s">
        <v>20</v>
      </c>
      <c r="L147" s="4" t="s">
        <v>20</v>
      </c>
      <c r="M147" s="4" t="s">
        <v>20</v>
      </c>
      <c r="N147" s="4" t="s">
        <v>20</v>
      </c>
      <c r="O147" s="4" t="s">
        <v>20</v>
      </c>
      <c r="P147" s="4" t="s">
        <v>6</v>
      </c>
      <c r="Q147" s="4" t="s">
        <v>6</v>
      </c>
      <c r="R147" s="4" t="s">
        <v>9</v>
      </c>
      <c r="S147" s="4" t="s">
        <v>14</v>
      </c>
      <c r="T147" s="4" t="s">
        <v>9</v>
      </c>
      <c r="U147" s="4" t="s">
        <v>9</v>
      </c>
      <c r="V147" s="4" t="s">
        <v>10</v>
      </c>
    </row>
    <row r="148" spans="1:22">
      <c r="A148" t="n">
        <v>1822</v>
      </c>
      <c r="B148" s="31" t="n">
        <v>19</v>
      </c>
      <c r="C148" s="7" t="n">
        <v>1661</v>
      </c>
      <c r="D148" s="7" t="s">
        <v>51</v>
      </c>
      <c r="E148" s="7" t="s">
        <v>52</v>
      </c>
      <c r="F148" s="7" t="s">
        <v>13</v>
      </c>
      <c r="G148" s="7" t="n">
        <v>0</v>
      </c>
      <c r="H148" s="7" t="n">
        <v>1</v>
      </c>
      <c r="I148" s="7" t="n">
        <v>-6</v>
      </c>
      <c r="J148" s="7" t="n">
        <v>0</v>
      </c>
      <c r="K148" s="7" t="n">
        <v>3.64000010490417</v>
      </c>
      <c r="L148" s="7" t="n">
        <v>100</v>
      </c>
      <c r="M148" s="7" t="n">
        <v>1</v>
      </c>
      <c r="N148" s="7" t="n">
        <v>1.60000002384186</v>
      </c>
      <c r="O148" s="7" t="n">
        <v>0.0900000035762787</v>
      </c>
      <c r="P148" s="7" t="s">
        <v>53</v>
      </c>
      <c r="Q148" s="7" t="s">
        <v>13</v>
      </c>
      <c r="R148" s="7" t="n">
        <v>-1</v>
      </c>
      <c r="S148" s="7" t="n">
        <v>0</v>
      </c>
      <c r="T148" s="7" t="n">
        <v>0</v>
      </c>
      <c r="U148" s="7" t="n">
        <v>0</v>
      </c>
      <c r="V148" s="7" t="n">
        <v>0</v>
      </c>
    </row>
    <row r="149" spans="1:22">
      <c r="A149" t="s">
        <v>4</v>
      </c>
      <c r="B149" s="4" t="s">
        <v>5</v>
      </c>
      <c r="C149" s="4" t="s">
        <v>10</v>
      </c>
      <c r="D149" s="4" t="s">
        <v>6</v>
      </c>
      <c r="E149" s="4" t="s">
        <v>6</v>
      </c>
      <c r="F149" s="4" t="s">
        <v>6</v>
      </c>
      <c r="G149" s="4" t="s">
        <v>14</v>
      </c>
      <c r="H149" s="4" t="s">
        <v>9</v>
      </c>
      <c r="I149" s="4" t="s">
        <v>20</v>
      </c>
      <c r="J149" s="4" t="s">
        <v>20</v>
      </c>
      <c r="K149" s="4" t="s">
        <v>20</v>
      </c>
      <c r="L149" s="4" t="s">
        <v>20</v>
      </c>
      <c r="M149" s="4" t="s">
        <v>20</v>
      </c>
      <c r="N149" s="4" t="s">
        <v>20</v>
      </c>
      <c r="O149" s="4" t="s">
        <v>20</v>
      </c>
      <c r="P149" s="4" t="s">
        <v>6</v>
      </c>
      <c r="Q149" s="4" t="s">
        <v>6</v>
      </c>
      <c r="R149" s="4" t="s">
        <v>9</v>
      </c>
      <c r="S149" s="4" t="s">
        <v>14</v>
      </c>
      <c r="T149" s="4" t="s">
        <v>9</v>
      </c>
      <c r="U149" s="4" t="s">
        <v>9</v>
      </c>
      <c r="V149" s="4" t="s">
        <v>10</v>
      </c>
    </row>
    <row r="150" spans="1:22">
      <c r="A150" t="n">
        <v>1910</v>
      </c>
      <c r="B150" s="31" t="n">
        <v>19</v>
      </c>
      <c r="C150" s="7" t="n">
        <v>1000</v>
      </c>
      <c r="D150" s="7" t="s">
        <v>54</v>
      </c>
      <c r="E150" s="7" t="s">
        <v>55</v>
      </c>
      <c r="F150" s="7" t="s">
        <v>13</v>
      </c>
      <c r="G150" s="7" t="n">
        <v>0</v>
      </c>
      <c r="H150" s="7" t="n">
        <v>1</v>
      </c>
      <c r="I150" s="7" t="n">
        <v>-24</v>
      </c>
      <c r="J150" s="7" t="n">
        <v>0</v>
      </c>
      <c r="K150" s="7" t="n">
        <v>-3.5</v>
      </c>
      <c r="L150" s="7" t="n">
        <v>90</v>
      </c>
      <c r="M150" s="7" t="n">
        <v>1</v>
      </c>
      <c r="N150" s="7" t="n">
        <v>1.60000002384186</v>
      </c>
      <c r="O150" s="7" t="n">
        <v>0.0900000035762787</v>
      </c>
      <c r="P150" s="7" t="s">
        <v>13</v>
      </c>
      <c r="Q150" s="7" t="s">
        <v>13</v>
      </c>
      <c r="R150" s="7" t="n">
        <v>-1</v>
      </c>
      <c r="S150" s="7" t="n">
        <v>0</v>
      </c>
      <c r="T150" s="7" t="n">
        <v>0</v>
      </c>
      <c r="U150" s="7" t="n">
        <v>0</v>
      </c>
      <c r="V150" s="7" t="n">
        <v>0</v>
      </c>
    </row>
    <row r="151" spans="1:22">
      <c r="A151" t="s">
        <v>4</v>
      </c>
      <c r="B151" s="4" t="s">
        <v>5</v>
      </c>
      <c r="C151" s="4" t="s">
        <v>10</v>
      </c>
      <c r="D151" s="4" t="s">
        <v>6</v>
      </c>
      <c r="E151" s="4" t="s">
        <v>6</v>
      </c>
      <c r="F151" s="4" t="s">
        <v>6</v>
      </c>
      <c r="G151" s="4" t="s">
        <v>14</v>
      </c>
      <c r="H151" s="4" t="s">
        <v>9</v>
      </c>
      <c r="I151" s="4" t="s">
        <v>20</v>
      </c>
      <c r="J151" s="4" t="s">
        <v>20</v>
      </c>
      <c r="K151" s="4" t="s">
        <v>20</v>
      </c>
      <c r="L151" s="4" t="s">
        <v>20</v>
      </c>
      <c r="M151" s="4" t="s">
        <v>20</v>
      </c>
      <c r="N151" s="4" t="s">
        <v>20</v>
      </c>
      <c r="O151" s="4" t="s">
        <v>20</v>
      </c>
      <c r="P151" s="4" t="s">
        <v>6</v>
      </c>
      <c r="Q151" s="4" t="s">
        <v>6</v>
      </c>
      <c r="R151" s="4" t="s">
        <v>9</v>
      </c>
      <c r="S151" s="4" t="s">
        <v>14</v>
      </c>
      <c r="T151" s="4" t="s">
        <v>9</v>
      </c>
      <c r="U151" s="4" t="s">
        <v>9</v>
      </c>
      <c r="V151" s="4" t="s">
        <v>10</v>
      </c>
    </row>
    <row r="152" spans="1:22">
      <c r="A152" t="n">
        <v>1996</v>
      </c>
      <c r="B152" s="31" t="n">
        <v>19</v>
      </c>
      <c r="C152" s="7" t="n">
        <v>1001</v>
      </c>
      <c r="D152" s="7" t="s">
        <v>56</v>
      </c>
      <c r="E152" s="7" t="s">
        <v>57</v>
      </c>
      <c r="F152" s="7" t="s">
        <v>13</v>
      </c>
      <c r="G152" s="7" t="n">
        <v>0</v>
      </c>
      <c r="H152" s="7" t="n">
        <v>1</v>
      </c>
      <c r="I152" s="7" t="n">
        <v>-24</v>
      </c>
      <c r="J152" s="7" t="n">
        <v>0</v>
      </c>
      <c r="K152" s="7" t="n">
        <v>3.5</v>
      </c>
      <c r="L152" s="7" t="n">
        <v>90</v>
      </c>
      <c r="M152" s="7" t="n">
        <v>1</v>
      </c>
      <c r="N152" s="7" t="n">
        <v>1.60000002384186</v>
      </c>
      <c r="O152" s="7" t="n">
        <v>0.0900000035762787</v>
      </c>
      <c r="P152" s="7" t="s">
        <v>13</v>
      </c>
      <c r="Q152" s="7" t="s">
        <v>13</v>
      </c>
      <c r="R152" s="7" t="n">
        <v>-1</v>
      </c>
      <c r="S152" s="7" t="n">
        <v>0</v>
      </c>
      <c r="T152" s="7" t="n">
        <v>0</v>
      </c>
      <c r="U152" s="7" t="n">
        <v>0</v>
      </c>
      <c r="V152" s="7" t="n">
        <v>0</v>
      </c>
    </row>
    <row r="153" spans="1:22">
      <c r="A153" t="s">
        <v>4</v>
      </c>
      <c r="B153" s="4" t="s">
        <v>5</v>
      </c>
      <c r="C153" s="4" t="s">
        <v>10</v>
      </c>
      <c r="D153" s="4" t="s">
        <v>14</v>
      </c>
      <c r="E153" s="4" t="s">
        <v>14</v>
      </c>
      <c r="F153" s="4" t="s">
        <v>6</v>
      </c>
    </row>
    <row r="154" spans="1:22">
      <c r="A154" t="n">
        <v>2083</v>
      </c>
      <c r="B154" s="19" t="n">
        <v>20</v>
      </c>
      <c r="C154" s="7" t="n">
        <v>1000</v>
      </c>
      <c r="D154" s="7" t="n">
        <v>3</v>
      </c>
      <c r="E154" s="7" t="n">
        <v>10</v>
      </c>
      <c r="F154" s="7" t="s">
        <v>58</v>
      </c>
    </row>
    <row r="155" spans="1:22">
      <c r="A155" t="s">
        <v>4</v>
      </c>
      <c r="B155" s="4" t="s">
        <v>5</v>
      </c>
      <c r="C155" s="4" t="s">
        <v>10</v>
      </c>
    </row>
    <row r="156" spans="1:22">
      <c r="A156" t="n">
        <v>2101</v>
      </c>
      <c r="B156" s="29" t="n">
        <v>16</v>
      </c>
      <c r="C156" s="7" t="n">
        <v>0</v>
      </c>
    </row>
    <row r="157" spans="1:22">
      <c r="A157" t="s">
        <v>4</v>
      </c>
      <c r="B157" s="4" t="s">
        <v>5</v>
      </c>
      <c r="C157" s="4" t="s">
        <v>10</v>
      </c>
      <c r="D157" s="4" t="s">
        <v>14</v>
      </c>
      <c r="E157" s="4" t="s">
        <v>14</v>
      </c>
      <c r="F157" s="4" t="s">
        <v>6</v>
      </c>
    </row>
    <row r="158" spans="1:22">
      <c r="A158" t="n">
        <v>2104</v>
      </c>
      <c r="B158" s="19" t="n">
        <v>20</v>
      </c>
      <c r="C158" s="7" t="n">
        <v>1001</v>
      </c>
      <c r="D158" s="7" t="n">
        <v>3</v>
      </c>
      <c r="E158" s="7" t="n">
        <v>10</v>
      </c>
      <c r="F158" s="7" t="s">
        <v>58</v>
      </c>
    </row>
    <row r="159" spans="1:22">
      <c r="A159" t="s">
        <v>4</v>
      </c>
      <c r="B159" s="4" t="s">
        <v>5</v>
      </c>
      <c r="C159" s="4" t="s">
        <v>10</v>
      </c>
    </row>
    <row r="160" spans="1:22">
      <c r="A160" t="n">
        <v>2122</v>
      </c>
      <c r="B160" s="29" t="n">
        <v>16</v>
      </c>
      <c r="C160" s="7" t="n">
        <v>0</v>
      </c>
    </row>
    <row r="161" spans="1:22">
      <c r="A161" t="s">
        <v>4</v>
      </c>
      <c r="B161" s="4" t="s">
        <v>5</v>
      </c>
      <c r="C161" s="4" t="s">
        <v>10</v>
      </c>
      <c r="D161" s="4" t="s">
        <v>14</v>
      </c>
      <c r="E161" s="4" t="s">
        <v>14</v>
      </c>
      <c r="F161" s="4" t="s">
        <v>6</v>
      </c>
    </row>
    <row r="162" spans="1:22">
      <c r="A162" t="n">
        <v>2125</v>
      </c>
      <c r="B162" s="19" t="n">
        <v>20</v>
      </c>
      <c r="C162" s="7" t="n">
        <v>0</v>
      </c>
      <c r="D162" s="7" t="n">
        <v>3</v>
      </c>
      <c r="E162" s="7" t="n">
        <v>10</v>
      </c>
      <c r="F162" s="7" t="s">
        <v>58</v>
      </c>
    </row>
    <row r="163" spans="1:22">
      <c r="A163" t="s">
        <v>4</v>
      </c>
      <c r="B163" s="4" t="s">
        <v>5</v>
      </c>
      <c r="C163" s="4" t="s">
        <v>10</v>
      </c>
    </row>
    <row r="164" spans="1:22">
      <c r="A164" t="n">
        <v>2143</v>
      </c>
      <c r="B164" s="29" t="n">
        <v>16</v>
      </c>
      <c r="C164" s="7" t="n">
        <v>0</v>
      </c>
    </row>
    <row r="165" spans="1:22">
      <c r="A165" t="s">
        <v>4</v>
      </c>
      <c r="B165" s="4" t="s">
        <v>5</v>
      </c>
      <c r="C165" s="4" t="s">
        <v>10</v>
      </c>
      <c r="D165" s="4" t="s">
        <v>14</v>
      </c>
      <c r="E165" s="4" t="s">
        <v>14</v>
      </c>
      <c r="F165" s="4" t="s">
        <v>6</v>
      </c>
    </row>
    <row r="166" spans="1:22">
      <c r="A166" t="n">
        <v>2146</v>
      </c>
      <c r="B166" s="19" t="n">
        <v>20</v>
      </c>
      <c r="C166" s="7" t="n">
        <v>4</v>
      </c>
      <c r="D166" s="7" t="n">
        <v>3</v>
      </c>
      <c r="E166" s="7" t="n">
        <v>10</v>
      </c>
      <c r="F166" s="7" t="s">
        <v>58</v>
      </c>
    </row>
    <row r="167" spans="1:22">
      <c r="A167" t="s">
        <v>4</v>
      </c>
      <c r="B167" s="4" t="s">
        <v>5</v>
      </c>
      <c r="C167" s="4" t="s">
        <v>10</v>
      </c>
    </row>
    <row r="168" spans="1:22">
      <c r="A168" t="n">
        <v>2164</v>
      </c>
      <c r="B168" s="29" t="n">
        <v>16</v>
      </c>
      <c r="C168" s="7" t="n">
        <v>0</v>
      </c>
    </row>
    <row r="169" spans="1:22">
      <c r="A169" t="s">
        <v>4</v>
      </c>
      <c r="B169" s="4" t="s">
        <v>5</v>
      </c>
      <c r="C169" s="4" t="s">
        <v>10</v>
      </c>
      <c r="D169" s="4" t="s">
        <v>14</v>
      </c>
      <c r="E169" s="4" t="s">
        <v>14</v>
      </c>
      <c r="F169" s="4" t="s">
        <v>6</v>
      </c>
    </row>
    <row r="170" spans="1:22">
      <c r="A170" t="n">
        <v>2167</v>
      </c>
      <c r="B170" s="19" t="n">
        <v>20</v>
      </c>
      <c r="C170" s="7" t="n">
        <v>61491</v>
      </c>
      <c r="D170" s="7" t="n">
        <v>3</v>
      </c>
      <c r="E170" s="7" t="n">
        <v>10</v>
      </c>
      <c r="F170" s="7" t="s">
        <v>58</v>
      </c>
    </row>
    <row r="171" spans="1:22">
      <c r="A171" t="s">
        <v>4</v>
      </c>
      <c r="B171" s="4" t="s">
        <v>5</v>
      </c>
      <c r="C171" s="4" t="s">
        <v>10</v>
      </c>
    </row>
    <row r="172" spans="1:22">
      <c r="A172" t="n">
        <v>2185</v>
      </c>
      <c r="B172" s="29" t="n">
        <v>16</v>
      </c>
      <c r="C172" s="7" t="n">
        <v>0</v>
      </c>
    </row>
    <row r="173" spans="1:22">
      <c r="A173" t="s">
        <v>4</v>
      </c>
      <c r="B173" s="4" t="s">
        <v>5</v>
      </c>
      <c r="C173" s="4" t="s">
        <v>10</v>
      </c>
      <c r="D173" s="4" t="s">
        <v>14</v>
      </c>
      <c r="E173" s="4" t="s">
        <v>14</v>
      </c>
      <c r="F173" s="4" t="s">
        <v>6</v>
      </c>
    </row>
    <row r="174" spans="1:22">
      <c r="A174" t="n">
        <v>2188</v>
      </c>
      <c r="B174" s="19" t="n">
        <v>20</v>
      </c>
      <c r="C174" s="7" t="n">
        <v>61492</v>
      </c>
      <c r="D174" s="7" t="n">
        <v>3</v>
      </c>
      <c r="E174" s="7" t="n">
        <v>10</v>
      </c>
      <c r="F174" s="7" t="s">
        <v>58</v>
      </c>
    </row>
    <row r="175" spans="1:22">
      <c r="A175" t="s">
        <v>4</v>
      </c>
      <c r="B175" s="4" t="s">
        <v>5</v>
      </c>
      <c r="C175" s="4" t="s">
        <v>10</v>
      </c>
    </row>
    <row r="176" spans="1:22">
      <c r="A176" t="n">
        <v>2206</v>
      </c>
      <c r="B176" s="29" t="n">
        <v>16</v>
      </c>
      <c r="C176" s="7" t="n">
        <v>0</v>
      </c>
    </row>
    <row r="177" spans="1:6">
      <c r="A177" t="s">
        <v>4</v>
      </c>
      <c r="B177" s="4" t="s">
        <v>5</v>
      </c>
      <c r="C177" s="4" t="s">
        <v>10</v>
      </c>
      <c r="D177" s="4" t="s">
        <v>14</v>
      </c>
      <c r="E177" s="4" t="s">
        <v>14</v>
      </c>
      <c r="F177" s="4" t="s">
        <v>6</v>
      </c>
    </row>
    <row r="178" spans="1:6">
      <c r="A178" t="n">
        <v>2209</v>
      </c>
      <c r="B178" s="19" t="n">
        <v>20</v>
      </c>
      <c r="C178" s="7" t="n">
        <v>61493</v>
      </c>
      <c r="D178" s="7" t="n">
        <v>3</v>
      </c>
      <c r="E178" s="7" t="n">
        <v>10</v>
      </c>
      <c r="F178" s="7" t="s">
        <v>58</v>
      </c>
    </row>
    <row r="179" spans="1:6">
      <c r="A179" t="s">
        <v>4</v>
      </c>
      <c r="B179" s="4" t="s">
        <v>5</v>
      </c>
      <c r="C179" s="4" t="s">
        <v>10</v>
      </c>
    </row>
    <row r="180" spans="1:6">
      <c r="A180" t="n">
        <v>2227</v>
      </c>
      <c r="B180" s="29" t="n">
        <v>16</v>
      </c>
      <c r="C180" s="7" t="n">
        <v>0</v>
      </c>
    </row>
    <row r="181" spans="1:6">
      <c r="A181" t="s">
        <v>4</v>
      </c>
      <c r="B181" s="4" t="s">
        <v>5</v>
      </c>
      <c r="C181" s="4" t="s">
        <v>10</v>
      </c>
      <c r="D181" s="4" t="s">
        <v>14</v>
      </c>
      <c r="E181" s="4" t="s">
        <v>14</v>
      </c>
      <c r="F181" s="4" t="s">
        <v>6</v>
      </c>
    </row>
    <row r="182" spans="1:6">
      <c r="A182" t="n">
        <v>2230</v>
      </c>
      <c r="B182" s="19" t="n">
        <v>20</v>
      </c>
      <c r="C182" s="7" t="n">
        <v>61494</v>
      </c>
      <c r="D182" s="7" t="n">
        <v>3</v>
      </c>
      <c r="E182" s="7" t="n">
        <v>10</v>
      </c>
      <c r="F182" s="7" t="s">
        <v>58</v>
      </c>
    </row>
    <row r="183" spans="1:6">
      <c r="A183" t="s">
        <v>4</v>
      </c>
      <c r="B183" s="4" t="s">
        <v>5</v>
      </c>
      <c r="C183" s="4" t="s">
        <v>10</v>
      </c>
    </row>
    <row r="184" spans="1:6">
      <c r="A184" t="n">
        <v>2248</v>
      </c>
      <c r="B184" s="29" t="n">
        <v>16</v>
      </c>
      <c r="C184" s="7" t="n">
        <v>0</v>
      </c>
    </row>
    <row r="185" spans="1:6">
      <c r="A185" t="s">
        <v>4</v>
      </c>
      <c r="B185" s="4" t="s">
        <v>5</v>
      </c>
      <c r="C185" s="4" t="s">
        <v>10</v>
      </c>
      <c r="D185" s="4" t="s">
        <v>14</v>
      </c>
      <c r="E185" s="4" t="s">
        <v>14</v>
      </c>
      <c r="F185" s="4" t="s">
        <v>6</v>
      </c>
    </row>
    <row r="186" spans="1:6">
      <c r="A186" t="n">
        <v>2251</v>
      </c>
      <c r="B186" s="19" t="n">
        <v>20</v>
      </c>
      <c r="C186" s="7" t="n">
        <v>7010</v>
      </c>
      <c r="D186" s="7" t="n">
        <v>3</v>
      </c>
      <c r="E186" s="7" t="n">
        <v>10</v>
      </c>
      <c r="F186" s="7" t="s">
        <v>58</v>
      </c>
    </row>
    <row r="187" spans="1:6">
      <c r="A187" t="s">
        <v>4</v>
      </c>
      <c r="B187" s="4" t="s">
        <v>5</v>
      </c>
      <c r="C187" s="4" t="s">
        <v>10</v>
      </c>
    </row>
    <row r="188" spans="1:6">
      <c r="A188" t="n">
        <v>2269</v>
      </c>
      <c r="B188" s="29" t="n">
        <v>16</v>
      </c>
      <c r="C188" s="7" t="n">
        <v>0</v>
      </c>
    </row>
    <row r="189" spans="1:6">
      <c r="A189" t="s">
        <v>4</v>
      </c>
      <c r="B189" s="4" t="s">
        <v>5</v>
      </c>
      <c r="C189" s="4" t="s">
        <v>10</v>
      </c>
      <c r="D189" s="4" t="s">
        <v>14</v>
      </c>
      <c r="E189" s="4" t="s">
        <v>14</v>
      </c>
      <c r="F189" s="4" t="s">
        <v>6</v>
      </c>
    </row>
    <row r="190" spans="1:6">
      <c r="A190" t="n">
        <v>2272</v>
      </c>
      <c r="B190" s="19" t="n">
        <v>20</v>
      </c>
      <c r="C190" s="7" t="n">
        <v>7011</v>
      </c>
      <c r="D190" s="7" t="n">
        <v>3</v>
      </c>
      <c r="E190" s="7" t="n">
        <v>10</v>
      </c>
      <c r="F190" s="7" t="s">
        <v>58</v>
      </c>
    </row>
    <row r="191" spans="1:6">
      <c r="A191" t="s">
        <v>4</v>
      </c>
      <c r="B191" s="4" t="s">
        <v>5</v>
      </c>
      <c r="C191" s="4" t="s">
        <v>10</v>
      </c>
    </row>
    <row r="192" spans="1:6">
      <c r="A192" t="n">
        <v>2290</v>
      </c>
      <c r="B192" s="29" t="n">
        <v>16</v>
      </c>
      <c r="C192" s="7" t="n">
        <v>0</v>
      </c>
    </row>
    <row r="193" spans="1:6">
      <c r="A193" t="s">
        <v>4</v>
      </c>
      <c r="B193" s="4" t="s">
        <v>5</v>
      </c>
      <c r="C193" s="4" t="s">
        <v>10</v>
      </c>
      <c r="D193" s="4" t="s">
        <v>14</v>
      </c>
      <c r="E193" s="4" t="s">
        <v>14</v>
      </c>
      <c r="F193" s="4" t="s">
        <v>6</v>
      </c>
    </row>
    <row r="194" spans="1:6">
      <c r="A194" t="n">
        <v>2293</v>
      </c>
      <c r="B194" s="19" t="n">
        <v>20</v>
      </c>
      <c r="C194" s="7" t="n">
        <v>7009</v>
      </c>
      <c r="D194" s="7" t="n">
        <v>3</v>
      </c>
      <c r="E194" s="7" t="n">
        <v>10</v>
      </c>
      <c r="F194" s="7" t="s">
        <v>58</v>
      </c>
    </row>
    <row r="195" spans="1:6">
      <c r="A195" t="s">
        <v>4</v>
      </c>
      <c r="B195" s="4" t="s">
        <v>5</v>
      </c>
      <c r="C195" s="4" t="s">
        <v>10</v>
      </c>
    </row>
    <row r="196" spans="1:6">
      <c r="A196" t="n">
        <v>2311</v>
      </c>
      <c r="B196" s="29" t="n">
        <v>16</v>
      </c>
      <c r="C196" s="7" t="n">
        <v>0</v>
      </c>
    </row>
    <row r="197" spans="1:6">
      <c r="A197" t="s">
        <v>4</v>
      </c>
      <c r="B197" s="4" t="s">
        <v>5</v>
      </c>
      <c r="C197" s="4" t="s">
        <v>10</v>
      </c>
      <c r="D197" s="4" t="s">
        <v>14</v>
      </c>
      <c r="E197" s="4" t="s">
        <v>14</v>
      </c>
      <c r="F197" s="4" t="s">
        <v>6</v>
      </c>
    </row>
    <row r="198" spans="1:6">
      <c r="A198" t="n">
        <v>2314</v>
      </c>
      <c r="B198" s="19" t="n">
        <v>20</v>
      </c>
      <c r="C198" s="7" t="n">
        <v>17</v>
      </c>
      <c r="D198" s="7" t="n">
        <v>3</v>
      </c>
      <c r="E198" s="7" t="n">
        <v>10</v>
      </c>
      <c r="F198" s="7" t="s">
        <v>58</v>
      </c>
    </row>
    <row r="199" spans="1:6">
      <c r="A199" t="s">
        <v>4</v>
      </c>
      <c r="B199" s="4" t="s">
        <v>5</v>
      </c>
      <c r="C199" s="4" t="s">
        <v>10</v>
      </c>
    </row>
    <row r="200" spans="1:6">
      <c r="A200" t="n">
        <v>2332</v>
      </c>
      <c r="B200" s="29" t="n">
        <v>16</v>
      </c>
      <c r="C200" s="7" t="n">
        <v>0</v>
      </c>
    </row>
    <row r="201" spans="1:6">
      <c r="A201" t="s">
        <v>4</v>
      </c>
      <c r="B201" s="4" t="s">
        <v>5</v>
      </c>
      <c r="C201" s="4" t="s">
        <v>10</v>
      </c>
      <c r="D201" s="4" t="s">
        <v>14</v>
      </c>
      <c r="E201" s="4" t="s">
        <v>14</v>
      </c>
      <c r="F201" s="4" t="s">
        <v>6</v>
      </c>
    </row>
    <row r="202" spans="1:6">
      <c r="A202" t="n">
        <v>2335</v>
      </c>
      <c r="B202" s="19" t="n">
        <v>20</v>
      </c>
      <c r="C202" s="7" t="n">
        <v>22</v>
      </c>
      <c r="D202" s="7" t="n">
        <v>3</v>
      </c>
      <c r="E202" s="7" t="n">
        <v>10</v>
      </c>
      <c r="F202" s="7" t="s">
        <v>58</v>
      </c>
    </row>
    <row r="203" spans="1:6">
      <c r="A203" t="s">
        <v>4</v>
      </c>
      <c r="B203" s="4" t="s">
        <v>5</v>
      </c>
      <c r="C203" s="4" t="s">
        <v>10</v>
      </c>
    </row>
    <row r="204" spans="1:6">
      <c r="A204" t="n">
        <v>2353</v>
      </c>
      <c r="B204" s="29" t="n">
        <v>16</v>
      </c>
      <c r="C204" s="7" t="n">
        <v>0</v>
      </c>
    </row>
    <row r="205" spans="1:6">
      <c r="A205" t="s">
        <v>4</v>
      </c>
      <c r="B205" s="4" t="s">
        <v>5</v>
      </c>
      <c r="C205" s="4" t="s">
        <v>10</v>
      </c>
      <c r="D205" s="4" t="s">
        <v>14</v>
      </c>
      <c r="E205" s="4" t="s">
        <v>14</v>
      </c>
      <c r="F205" s="4" t="s">
        <v>6</v>
      </c>
    </row>
    <row r="206" spans="1:6">
      <c r="A206" t="n">
        <v>2356</v>
      </c>
      <c r="B206" s="19" t="n">
        <v>20</v>
      </c>
      <c r="C206" s="7" t="n">
        <v>7031</v>
      </c>
      <c r="D206" s="7" t="n">
        <v>3</v>
      </c>
      <c r="E206" s="7" t="n">
        <v>10</v>
      </c>
      <c r="F206" s="7" t="s">
        <v>58</v>
      </c>
    </row>
    <row r="207" spans="1:6">
      <c r="A207" t="s">
        <v>4</v>
      </c>
      <c r="B207" s="4" t="s">
        <v>5</v>
      </c>
      <c r="C207" s="4" t="s">
        <v>10</v>
      </c>
    </row>
    <row r="208" spans="1:6">
      <c r="A208" t="n">
        <v>2374</v>
      </c>
      <c r="B208" s="29" t="n">
        <v>16</v>
      </c>
      <c r="C208" s="7" t="n">
        <v>0</v>
      </c>
    </row>
    <row r="209" spans="1:6">
      <c r="A209" t="s">
        <v>4</v>
      </c>
      <c r="B209" s="4" t="s">
        <v>5</v>
      </c>
      <c r="C209" s="4" t="s">
        <v>10</v>
      </c>
      <c r="D209" s="4" t="s">
        <v>14</v>
      </c>
      <c r="E209" s="4" t="s">
        <v>14</v>
      </c>
      <c r="F209" s="4" t="s">
        <v>6</v>
      </c>
    </row>
    <row r="210" spans="1:6">
      <c r="A210" t="n">
        <v>2377</v>
      </c>
      <c r="B210" s="19" t="n">
        <v>20</v>
      </c>
      <c r="C210" s="7" t="n">
        <v>1660</v>
      </c>
      <c r="D210" s="7" t="n">
        <v>3</v>
      </c>
      <c r="E210" s="7" t="n">
        <v>10</v>
      </c>
      <c r="F210" s="7" t="s">
        <v>58</v>
      </c>
    </row>
    <row r="211" spans="1:6">
      <c r="A211" t="s">
        <v>4</v>
      </c>
      <c r="B211" s="4" t="s">
        <v>5</v>
      </c>
      <c r="C211" s="4" t="s">
        <v>10</v>
      </c>
    </row>
    <row r="212" spans="1:6">
      <c r="A212" t="n">
        <v>2395</v>
      </c>
      <c r="B212" s="29" t="n">
        <v>16</v>
      </c>
      <c r="C212" s="7" t="n">
        <v>0</v>
      </c>
    </row>
    <row r="213" spans="1:6">
      <c r="A213" t="s">
        <v>4</v>
      </c>
      <c r="B213" s="4" t="s">
        <v>5</v>
      </c>
      <c r="C213" s="4" t="s">
        <v>10</v>
      </c>
      <c r="D213" s="4" t="s">
        <v>14</v>
      </c>
      <c r="E213" s="4" t="s">
        <v>14</v>
      </c>
      <c r="F213" s="4" t="s">
        <v>6</v>
      </c>
    </row>
    <row r="214" spans="1:6">
      <c r="A214" t="n">
        <v>2398</v>
      </c>
      <c r="B214" s="19" t="n">
        <v>20</v>
      </c>
      <c r="C214" s="7" t="n">
        <v>1661</v>
      </c>
      <c r="D214" s="7" t="n">
        <v>3</v>
      </c>
      <c r="E214" s="7" t="n">
        <v>10</v>
      </c>
      <c r="F214" s="7" t="s">
        <v>58</v>
      </c>
    </row>
    <row r="215" spans="1:6">
      <c r="A215" t="s">
        <v>4</v>
      </c>
      <c r="B215" s="4" t="s">
        <v>5</v>
      </c>
      <c r="C215" s="4" t="s">
        <v>10</v>
      </c>
    </row>
    <row r="216" spans="1:6">
      <c r="A216" t="n">
        <v>2416</v>
      </c>
      <c r="B216" s="29" t="n">
        <v>16</v>
      </c>
      <c r="C216" s="7" t="n">
        <v>0</v>
      </c>
    </row>
    <row r="217" spans="1:6">
      <c r="A217" t="s">
        <v>4</v>
      </c>
      <c r="B217" s="4" t="s">
        <v>5</v>
      </c>
      <c r="C217" s="4" t="s">
        <v>14</v>
      </c>
      <c r="D217" s="21" t="s">
        <v>30</v>
      </c>
      <c r="E217" s="4" t="s">
        <v>5</v>
      </c>
      <c r="F217" s="4" t="s">
        <v>14</v>
      </c>
      <c r="G217" s="4" t="s">
        <v>10</v>
      </c>
      <c r="H217" s="21" t="s">
        <v>31</v>
      </c>
      <c r="I217" s="4" t="s">
        <v>14</v>
      </c>
      <c r="J217" s="4" t="s">
        <v>18</v>
      </c>
    </row>
    <row r="218" spans="1:6">
      <c r="A218" t="n">
        <v>2419</v>
      </c>
      <c r="B218" s="10" t="n">
        <v>5</v>
      </c>
      <c r="C218" s="7" t="n">
        <v>28</v>
      </c>
      <c r="D218" s="21" t="s">
        <v>3</v>
      </c>
      <c r="E218" s="27" t="n">
        <v>64</v>
      </c>
      <c r="F218" s="7" t="n">
        <v>5</v>
      </c>
      <c r="G218" s="7" t="n">
        <v>9</v>
      </c>
      <c r="H218" s="21" t="s">
        <v>3</v>
      </c>
      <c r="I218" s="7" t="n">
        <v>1</v>
      </c>
      <c r="J218" s="11" t="n">
        <f t="normal" ca="1">A224</f>
        <v>0</v>
      </c>
    </row>
    <row r="219" spans="1:6">
      <c r="A219" t="s">
        <v>4</v>
      </c>
      <c r="B219" s="4" t="s">
        <v>5</v>
      </c>
      <c r="C219" s="4" t="s">
        <v>10</v>
      </c>
      <c r="D219" s="4" t="s">
        <v>14</v>
      </c>
      <c r="E219" s="4" t="s">
        <v>14</v>
      </c>
      <c r="F219" s="4" t="s">
        <v>6</v>
      </c>
    </row>
    <row r="220" spans="1:6">
      <c r="A220" t="n">
        <v>2430</v>
      </c>
      <c r="B220" s="19" t="n">
        <v>20</v>
      </c>
      <c r="C220" s="7" t="n">
        <v>7030</v>
      </c>
      <c r="D220" s="7" t="n">
        <v>3</v>
      </c>
      <c r="E220" s="7" t="n">
        <v>10</v>
      </c>
      <c r="F220" s="7" t="s">
        <v>58</v>
      </c>
    </row>
    <row r="221" spans="1:6">
      <c r="A221" t="s">
        <v>4</v>
      </c>
      <c r="B221" s="4" t="s">
        <v>5</v>
      </c>
      <c r="C221" s="4" t="s">
        <v>10</v>
      </c>
    </row>
    <row r="222" spans="1:6">
      <c r="A222" t="n">
        <v>2448</v>
      </c>
      <c r="B222" s="29" t="n">
        <v>16</v>
      </c>
      <c r="C222" s="7" t="n">
        <v>0</v>
      </c>
    </row>
    <row r="223" spans="1:6">
      <c r="A223" t="s">
        <v>4</v>
      </c>
      <c r="B223" s="4" t="s">
        <v>5</v>
      </c>
      <c r="C223" s="4" t="s">
        <v>14</v>
      </c>
      <c r="D223" s="4" t="s">
        <v>10</v>
      </c>
      <c r="E223" s="4" t="s">
        <v>6</v>
      </c>
      <c r="F223" s="4" t="s">
        <v>6</v>
      </c>
      <c r="G223" s="4" t="s">
        <v>6</v>
      </c>
      <c r="H223" s="4" t="s">
        <v>6</v>
      </c>
    </row>
    <row r="224" spans="1:6">
      <c r="A224" t="n">
        <v>2451</v>
      </c>
      <c r="B224" s="33" t="n">
        <v>51</v>
      </c>
      <c r="C224" s="7" t="n">
        <v>3</v>
      </c>
      <c r="D224" s="7" t="n">
        <v>0</v>
      </c>
      <c r="E224" s="7" t="s">
        <v>59</v>
      </c>
      <c r="F224" s="7" t="s">
        <v>60</v>
      </c>
      <c r="G224" s="7" t="s">
        <v>61</v>
      </c>
      <c r="H224" s="7" t="s">
        <v>62</v>
      </c>
    </row>
    <row r="225" spans="1:10">
      <c r="A225" t="s">
        <v>4</v>
      </c>
      <c r="B225" s="4" t="s">
        <v>5</v>
      </c>
      <c r="C225" s="4" t="s">
        <v>14</v>
      </c>
      <c r="D225" s="4" t="s">
        <v>10</v>
      </c>
      <c r="E225" s="4" t="s">
        <v>6</v>
      </c>
      <c r="F225" s="4" t="s">
        <v>6</v>
      </c>
      <c r="G225" s="4" t="s">
        <v>6</v>
      </c>
      <c r="H225" s="4" t="s">
        <v>6</v>
      </c>
    </row>
    <row r="226" spans="1:10">
      <c r="A226" t="n">
        <v>2464</v>
      </c>
      <c r="B226" s="33" t="n">
        <v>51</v>
      </c>
      <c r="C226" s="7" t="n">
        <v>3</v>
      </c>
      <c r="D226" s="7" t="n">
        <v>4</v>
      </c>
      <c r="E226" s="7" t="s">
        <v>59</v>
      </c>
      <c r="F226" s="7" t="s">
        <v>60</v>
      </c>
      <c r="G226" s="7" t="s">
        <v>61</v>
      </c>
      <c r="H226" s="7" t="s">
        <v>62</v>
      </c>
    </row>
    <row r="227" spans="1:10">
      <c r="A227" t="s">
        <v>4</v>
      </c>
      <c r="B227" s="4" t="s">
        <v>5</v>
      </c>
      <c r="C227" s="4" t="s">
        <v>14</v>
      </c>
      <c r="D227" s="4" t="s">
        <v>10</v>
      </c>
      <c r="E227" s="4" t="s">
        <v>6</v>
      </c>
      <c r="F227" s="4" t="s">
        <v>6</v>
      </c>
      <c r="G227" s="4" t="s">
        <v>6</v>
      </c>
      <c r="H227" s="4" t="s">
        <v>6</v>
      </c>
    </row>
    <row r="228" spans="1:10">
      <c r="A228" t="n">
        <v>2477</v>
      </c>
      <c r="B228" s="33" t="n">
        <v>51</v>
      </c>
      <c r="C228" s="7" t="n">
        <v>3</v>
      </c>
      <c r="D228" s="7" t="n">
        <v>61491</v>
      </c>
      <c r="E228" s="7" t="s">
        <v>59</v>
      </c>
      <c r="F228" s="7" t="s">
        <v>60</v>
      </c>
      <c r="G228" s="7" t="s">
        <v>61</v>
      </c>
      <c r="H228" s="7" t="s">
        <v>62</v>
      </c>
    </row>
    <row r="229" spans="1:10">
      <c r="A229" t="s">
        <v>4</v>
      </c>
      <c r="B229" s="4" t="s">
        <v>5</v>
      </c>
      <c r="C229" s="4" t="s">
        <v>14</v>
      </c>
      <c r="D229" s="4" t="s">
        <v>10</v>
      </c>
      <c r="E229" s="4" t="s">
        <v>6</v>
      </c>
      <c r="F229" s="4" t="s">
        <v>6</v>
      </c>
      <c r="G229" s="4" t="s">
        <v>6</v>
      </c>
      <c r="H229" s="4" t="s">
        <v>6</v>
      </c>
    </row>
    <row r="230" spans="1:10">
      <c r="A230" t="n">
        <v>2490</v>
      </c>
      <c r="B230" s="33" t="n">
        <v>51</v>
      </c>
      <c r="C230" s="7" t="n">
        <v>3</v>
      </c>
      <c r="D230" s="7" t="n">
        <v>61492</v>
      </c>
      <c r="E230" s="7" t="s">
        <v>59</v>
      </c>
      <c r="F230" s="7" t="s">
        <v>60</v>
      </c>
      <c r="G230" s="7" t="s">
        <v>61</v>
      </c>
      <c r="H230" s="7" t="s">
        <v>62</v>
      </c>
    </row>
    <row r="231" spans="1:10">
      <c r="A231" t="s">
        <v>4</v>
      </c>
      <c r="B231" s="4" t="s">
        <v>5</v>
      </c>
      <c r="C231" s="4" t="s">
        <v>14</v>
      </c>
      <c r="D231" s="4" t="s">
        <v>10</v>
      </c>
      <c r="E231" s="4" t="s">
        <v>6</v>
      </c>
      <c r="F231" s="4" t="s">
        <v>6</v>
      </c>
      <c r="G231" s="4" t="s">
        <v>6</v>
      </c>
      <c r="H231" s="4" t="s">
        <v>6</v>
      </c>
    </row>
    <row r="232" spans="1:10">
      <c r="A232" t="n">
        <v>2503</v>
      </c>
      <c r="B232" s="33" t="n">
        <v>51</v>
      </c>
      <c r="C232" s="7" t="n">
        <v>3</v>
      </c>
      <c r="D232" s="7" t="n">
        <v>61493</v>
      </c>
      <c r="E232" s="7" t="s">
        <v>59</v>
      </c>
      <c r="F232" s="7" t="s">
        <v>60</v>
      </c>
      <c r="G232" s="7" t="s">
        <v>61</v>
      </c>
      <c r="H232" s="7" t="s">
        <v>62</v>
      </c>
    </row>
    <row r="233" spans="1:10">
      <c r="A233" t="s">
        <v>4</v>
      </c>
      <c r="B233" s="4" t="s">
        <v>5</v>
      </c>
      <c r="C233" s="4" t="s">
        <v>14</v>
      </c>
      <c r="D233" s="4" t="s">
        <v>10</v>
      </c>
      <c r="E233" s="4" t="s">
        <v>6</v>
      </c>
      <c r="F233" s="4" t="s">
        <v>6</v>
      </c>
      <c r="G233" s="4" t="s">
        <v>6</v>
      </c>
      <c r="H233" s="4" t="s">
        <v>6</v>
      </c>
    </row>
    <row r="234" spans="1:10">
      <c r="A234" t="n">
        <v>2516</v>
      </c>
      <c r="B234" s="33" t="n">
        <v>51</v>
      </c>
      <c r="C234" s="7" t="n">
        <v>3</v>
      </c>
      <c r="D234" s="7" t="n">
        <v>61494</v>
      </c>
      <c r="E234" s="7" t="s">
        <v>59</v>
      </c>
      <c r="F234" s="7" t="s">
        <v>60</v>
      </c>
      <c r="G234" s="7" t="s">
        <v>61</v>
      </c>
      <c r="H234" s="7" t="s">
        <v>62</v>
      </c>
    </row>
    <row r="235" spans="1:10">
      <c r="A235" t="s">
        <v>4</v>
      </c>
      <c r="B235" s="4" t="s">
        <v>5</v>
      </c>
      <c r="C235" s="4" t="s">
        <v>14</v>
      </c>
      <c r="D235" s="4" t="s">
        <v>10</v>
      </c>
      <c r="E235" s="4" t="s">
        <v>6</v>
      </c>
      <c r="F235" s="4" t="s">
        <v>6</v>
      </c>
      <c r="G235" s="4" t="s">
        <v>6</v>
      </c>
      <c r="H235" s="4" t="s">
        <v>6</v>
      </c>
    </row>
    <row r="236" spans="1:10">
      <c r="A236" t="n">
        <v>2529</v>
      </c>
      <c r="B236" s="33" t="n">
        <v>51</v>
      </c>
      <c r="C236" s="7" t="n">
        <v>3</v>
      </c>
      <c r="D236" s="7" t="n">
        <v>7032</v>
      </c>
      <c r="E236" s="7" t="s">
        <v>59</v>
      </c>
      <c r="F236" s="7" t="s">
        <v>60</v>
      </c>
      <c r="G236" s="7" t="s">
        <v>61</v>
      </c>
      <c r="H236" s="7" t="s">
        <v>62</v>
      </c>
    </row>
    <row r="237" spans="1:10">
      <c r="A237" t="s">
        <v>4</v>
      </c>
      <c r="B237" s="4" t="s">
        <v>5</v>
      </c>
      <c r="C237" s="4" t="s">
        <v>10</v>
      </c>
      <c r="D237" s="4" t="s">
        <v>9</v>
      </c>
      <c r="E237" s="4" t="s">
        <v>9</v>
      </c>
      <c r="F237" s="4" t="s">
        <v>9</v>
      </c>
      <c r="G237" s="4" t="s">
        <v>9</v>
      </c>
      <c r="H237" s="4" t="s">
        <v>10</v>
      </c>
      <c r="I237" s="4" t="s">
        <v>14</v>
      </c>
    </row>
    <row r="238" spans="1:10">
      <c r="A238" t="n">
        <v>2542</v>
      </c>
      <c r="B238" s="32" t="n">
        <v>66</v>
      </c>
      <c r="C238" s="7" t="n">
        <v>22</v>
      </c>
      <c r="D238" s="7" t="n">
        <v>1065353216</v>
      </c>
      <c r="E238" s="7" t="n">
        <v>1065353216</v>
      </c>
      <c r="F238" s="7" t="n">
        <v>1065353216</v>
      </c>
      <c r="G238" s="7" t="n">
        <v>0</v>
      </c>
      <c r="H238" s="7" t="n">
        <v>0</v>
      </c>
      <c r="I238" s="7" t="n">
        <v>3</v>
      </c>
    </row>
    <row r="239" spans="1:10">
      <c r="A239" t="s">
        <v>4</v>
      </c>
      <c r="B239" s="4" t="s">
        <v>5</v>
      </c>
      <c r="C239" s="4" t="s">
        <v>10</v>
      </c>
      <c r="D239" s="4" t="s">
        <v>9</v>
      </c>
      <c r="E239" s="4" t="s">
        <v>9</v>
      </c>
      <c r="F239" s="4" t="s">
        <v>9</v>
      </c>
      <c r="G239" s="4" t="s">
        <v>9</v>
      </c>
      <c r="H239" s="4" t="s">
        <v>10</v>
      </c>
      <c r="I239" s="4" t="s">
        <v>14</v>
      </c>
    </row>
    <row r="240" spans="1:10">
      <c r="A240" t="n">
        <v>2564</v>
      </c>
      <c r="B240" s="32" t="n">
        <v>66</v>
      </c>
      <c r="C240" s="7" t="n">
        <v>7031</v>
      </c>
      <c r="D240" s="7" t="n">
        <v>1065353216</v>
      </c>
      <c r="E240" s="7" t="n">
        <v>1065353216</v>
      </c>
      <c r="F240" s="7" t="n">
        <v>1065353216</v>
      </c>
      <c r="G240" s="7" t="n">
        <v>0</v>
      </c>
      <c r="H240" s="7" t="n">
        <v>0</v>
      </c>
      <c r="I240" s="7" t="n">
        <v>3</v>
      </c>
    </row>
    <row r="241" spans="1:9">
      <c r="A241" t="s">
        <v>4</v>
      </c>
      <c r="B241" s="4" t="s">
        <v>5</v>
      </c>
      <c r="C241" s="4" t="s">
        <v>10</v>
      </c>
      <c r="D241" s="4" t="s">
        <v>9</v>
      </c>
      <c r="E241" s="4" t="s">
        <v>9</v>
      </c>
      <c r="F241" s="4" t="s">
        <v>9</v>
      </c>
      <c r="G241" s="4" t="s">
        <v>9</v>
      </c>
      <c r="H241" s="4" t="s">
        <v>10</v>
      </c>
      <c r="I241" s="4" t="s">
        <v>14</v>
      </c>
    </row>
    <row r="242" spans="1:9">
      <c r="A242" t="n">
        <v>2586</v>
      </c>
      <c r="B242" s="32" t="n">
        <v>66</v>
      </c>
      <c r="C242" s="7" t="n">
        <v>1660</v>
      </c>
      <c r="D242" s="7" t="n">
        <v>1065353216</v>
      </c>
      <c r="E242" s="7" t="n">
        <v>1065353216</v>
      </c>
      <c r="F242" s="7" t="n">
        <v>1065353216</v>
      </c>
      <c r="G242" s="7" t="n">
        <v>0</v>
      </c>
      <c r="H242" s="7" t="n">
        <v>0</v>
      </c>
      <c r="I242" s="7" t="n">
        <v>3</v>
      </c>
    </row>
    <row r="243" spans="1:9">
      <c r="A243" t="s">
        <v>4</v>
      </c>
      <c r="B243" s="4" t="s">
        <v>5</v>
      </c>
      <c r="C243" s="4" t="s">
        <v>10</v>
      </c>
      <c r="D243" s="4" t="s">
        <v>9</v>
      </c>
      <c r="E243" s="4" t="s">
        <v>9</v>
      </c>
      <c r="F243" s="4" t="s">
        <v>9</v>
      </c>
      <c r="G243" s="4" t="s">
        <v>9</v>
      </c>
      <c r="H243" s="4" t="s">
        <v>10</v>
      </c>
      <c r="I243" s="4" t="s">
        <v>14</v>
      </c>
    </row>
    <row r="244" spans="1:9">
      <c r="A244" t="n">
        <v>2608</v>
      </c>
      <c r="B244" s="32" t="n">
        <v>66</v>
      </c>
      <c r="C244" s="7" t="n">
        <v>1661</v>
      </c>
      <c r="D244" s="7" t="n">
        <v>1065353216</v>
      </c>
      <c r="E244" s="7" t="n">
        <v>1065353216</v>
      </c>
      <c r="F244" s="7" t="n">
        <v>1065353216</v>
      </c>
      <c r="G244" s="7" t="n">
        <v>0</v>
      </c>
      <c r="H244" s="7" t="n">
        <v>0</v>
      </c>
      <c r="I244" s="7" t="n">
        <v>3</v>
      </c>
    </row>
    <row r="245" spans="1:9">
      <c r="A245" t="s">
        <v>4</v>
      </c>
      <c r="B245" s="4" t="s">
        <v>5</v>
      </c>
      <c r="C245" s="4" t="s">
        <v>14</v>
      </c>
      <c r="D245" s="4" t="s">
        <v>10</v>
      </c>
      <c r="E245" s="4" t="s">
        <v>14</v>
      </c>
      <c r="F245" s="4" t="s">
        <v>6</v>
      </c>
      <c r="G245" s="4" t="s">
        <v>6</v>
      </c>
      <c r="H245" s="4" t="s">
        <v>6</v>
      </c>
      <c r="I245" s="4" t="s">
        <v>6</v>
      </c>
      <c r="J245" s="4" t="s">
        <v>6</v>
      </c>
      <c r="K245" s="4" t="s">
        <v>6</v>
      </c>
      <c r="L245" s="4" t="s">
        <v>6</v>
      </c>
      <c r="M245" s="4" t="s">
        <v>6</v>
      </c>
      <c r="N245" s="4" t="s">
        <v>6</v>
      </c>
      <c r="O245" s="4" t="s">
        <v>6</v>
      </c>
      <c r="P245" s="4" t="s">
        <v>6</v>
      </c>
      <c r="Q245" s="4" t="s">
        <v>6</v>
      </c>
      <c r="R245" s="4" t="s">
        <v>6</v>
      </c>
      <c r="S245" s="4" t="s">
        <v>6</v>
      </c>
      <c r="T245" s="4" t="s">
        <v>6</v>
      </c>
      <c r="U245" s="4" t="s">
        <v>6</v>
      </c>
    </row>
    <row r="246" spans="1:9">
      <c r="A246" t="n">
        <v>2630</v>
      </c>
      <c r="B246" s="34" t="n">
        <v>36</v>
      </c>
      <c r="C246" s="7" t="n">
        <v>8</v>
      </c>
      <c r="D246" s="7" t="n">
        <v>0</v>
      </c>
      <c r="E246" s="7" t="n">
        <v>0</v>
      </c>
      <c r="F246" s="7" t="s">
        <v>63</v>
      </c>
      <c r="G246" s="7" t="s">
        <v>13</v>
      </c>
      <c r="H246" s="7" t="s">
        <v>13</v>
      </c>
      <c r="I246" s="7" t="s">
        <v>13</v>
      </c>
      <c r="J246" s="7" t="s">
        <v>13</v>
      </c>
      <c r="K246" s="7" t="s">
        <v>13</v>
      </c>
      <c r="L246" s="7" t="s">
        <v>13</v>
      </c>
      <c r="M246" s="7" t="s">
        <v>13</v>
      </c>
      <c r="N246" s="7" t="s">
        <v>13</v>
      </c>
      <c r="O246" s="7" t="s">
        <v>13</v>
      </c>
      <c r="P246" s="7" t="s">
        <v>13</v>
      </c>
      <c r="Q246" s="7" t="s">
        <v>13</v>
      </c>
      <c r="R246" s="7" t="s">
        <v>13</v>
      </c>
      <c r="S246" s="7" t="s">
        <v>13</v>
      </c>
      <c r="T246" s="7" t="s">
        <v>13</v>
      </c>
      <c r="U246" s="7" t="s">
        <v>13</v>
      </c>
    </row>
    <row r="247" spans="1:9">
      <c r="A247" t="s">
        <v>4</v>
      </c>
      <c r="B247" s="4" t="s">
        <v>5</v>
      </c>
      <c r="C247" s="4" t="s">
        <v>14</v>
      </c>
      <c r="D247" s="4" t="s">
        <v>10</v>
      </c>
      <c r="E247" s="4" t="s">
        <v>14</v>
      </c>
      <c r="F247" s="4" t="s">
        <v>6</v>
      </c>
      <c r="G247" s="4" t="s">
        <v>6</v>
      </c>
      <c r="H247" s="4" t="s">
        <v>6</v>
      </c>
      <c r="I247" s="4" t="s">
        <v>6</v>
      </c>
      <c r="J247" s="4" t="s">
        <v>6</v>
      </c>
      <c r="K247" s="4" t="s">
        <v>6</v>
      </c>
      <c r="L247" s="4" t="s">
        <v>6</v>
      </c>
      <c r="M247" s="4" t="s">
        <v>6</v>
      </c>
      <c r="N247" s="4" t="s">
        <v>6</v>
      </c>
      <c r="O247" s="4" t="s">
        <v>6</v>
      </c>
      <c r="P247" s="4" t="s">
        <v>6</v>
      </c>
      <c r="Q247" s="4" t="s">
        <v>6</v>
      </c>
      <c r="R247" s="4" t="s">
        <v>6</v>
      </c>
      <c r="S247" s="4" t="s">
        <v>6</v>
      </c>
      <c r="T247" s="4" t="s">
        <v>6</v>
      </c>
      <c r="U247" s="4" t="s">
        <v>6</v>
      </c>
    </row>
    <row r="248" spans="1:9">
      <c r="A248" t="n">
        <v>2660</v>
      </c>
      <c r="B248" s="34" t="n">
        <v>36</v>
      </c>
      <c r="C248" s="7" t="n">
        <v>8</v>
      </c>
      <c r="D248" s="7" t="n">
        <v>4</v>
      </c>
      <c r="E248" s="7" t="n">
        <v>0</v>
      </c>
      <c r="F248" s="7" t="s">
        <v>63</v>
      </c>
      <c r="G248" s="7" t="s">
        <v>64</v>
      </c>
      <c r="H248" s="7" t="s">
        <v>13</v>
      </c>
      <c r="I248" s="7" t="s">
        <v>13</v>
      </c>
      <c r="J248" s="7" t="s">
        <v>13</v>
      </c>
      <c r="K248" s="7" t="s">
        <v>13</v>
      </c>
      <c r="L248" s="7" t="s">
        <v>13</v>
      </c>
      <c r="M248" s="7" t="s">
        <v>13</v>
      </c>
      <c r="N248" s="7" t="s">
        <v>13</v>
      </c>
      <c r="O248" s="7" t="s">
        <v>13</v>
      </c>
      <c r="P248" s="7" t="s">
        <v>13</v>
      </c>
      <c r="Q248" s="7" t="s">
        <v>13</v>
      </c>
      <c r="R248" s="7" t="s">
        <v>13</v>
      </c>
      <c r="S248" s="7" t="s">
        <v>13</v>
      </c>
      <c r="T248" s="7" t="s">
        <v>13</v>
      </c>
      <c r="U248" s="7" t="s">
        <v>13</v>
      </c>
    </row>
    <row r="249" spans="1:9">
      <c r="A249" t="s">
        <v>4</v>
      </c>
      <c r="B249" s="4" t="s">
        <v>5</v>
      </c>
      <c r="C249" s="4" t="s">
        <v>14</v>
      </c>
      <c r="D249" s="4" t="s">
        <v>10</v>
      </c>
      <c r="E249" s="4" t="s">
        <v>14</v>
      </c>
      <c r="F249" s="4" t="s">
        <v>6</v>
      </c>
      <c r="G249" s="4" t="s">
        <v>6</v>
      </c>
      <c r="H249" s="4" t="s">
        <v>6</v>
      </c>
      <c r="I249" s="4" t="s">
        <v>6</v>
      </c>
      <c r="J249" s="4" t="s">
        <v>6</v>
      </c>
      <c r="K249" s="4" t="s">
        <v>6</v>
      </c>
      <c r="L249" s="4" t="s">
        <v>6</v>
      </c>
      <c r="M249" s="4" t="s">
        <v>6</v>
      </c>
      <c r="N249" s="4" t="s">
        <v>6</v>
      </c>
      <c r="O249" s="4" t="s">
        <v>6</v>
      </c>
      <c r="P249" s="4" t="s">
        <v>6</v>
      </c>
      <c r="Q249" s="4" t="s">
        <v>6</v>
      </c>
      <c r="R249" s="4" t="s">
        <v>6</v>
      </c>
      <c r="S249" s="4" t="s">
        <v>6</v>
      </c>
      <c r="T249" s="4" t="s">
        <v>6</v>
      </c>
      <c r="U249" s="4" t="s">
        <v>6</v>
      </c>
    </row>
    <row r="250" spans="1:9">
      <c r="A250" t="n">
        <v>2704</v>
      </c>
      <c r="B250" s="34" t="n">
        <v>36</v>
      </c>
      <c r="C250" s="7" t="n">
        <v>8</v>
      </c>
      <c r="D250" s="7" t="n">
        <v>61491</v>
      </c>
      <c r="E250" s="7" t="n">
        <v>0</v>
      </c>
      <c r="F250" s="7" t="s">
        <v>63</v>
      </c>
      <c r="G250" s="7" t="s">
        <v>13</v>
      </c>
      <c r="H250" s="7" t="s">
        <v>13</v>
      </c>
      <c r="I250" s="7" t="s">
        <v>13</v>
      </c>
      <c r="J250" s="7" t="s">
        <v>13</v>
      </c>
      <c r="K250" s="7" t="s">
        <v>13</v>
      </c>
      <c r="L250" s="7" t="s">
        <v>13</v>
      </c>
      <c r="M250" s="7" t="s">
        <v>13</v>
      </c>
      <c r="N250" s="7" t="s">
        <v>13</v>
      </c>
      <c r="O250" s="7" t="s">
        <v>13</v>
      </c>
      <c r="P250" s="7" t="s">
        <v>13</v>
      </c>
      <c r="Q250" s="7" t="s">
        <v>13</v>
      </c>
      <c r="R250" s="7" t="s">
        <v>13</v>
      </c>
      <c r="S250" s="7" t="s">
        <v>13</v>
      </c>
      <c r="T250" s="7" t="s">
        <v>13</v>
      </c>
      <c r="U250" s="7" t="s">
        <v>13</v>
      </c>
    </row>
    <row r="251" spans="1:9">
      <c r="A251" t="s">
        <v>4</v>
      </c>
      <c r="B251" s="4" t="s">
        <v>5</v>
      </c>
      <c r="C251" s="4" t="s">
        <v>14</v>
      </c>
      <c r="D251" s="4" t="s">
        <v>10</v>
      </c>
      <c r="E251" s="4" t="s">
        <v>14</v>
      </c>
      <c r="F251" s="4" t="s">
        <v>6</v>
      </c>
      <c r="G251" s="4" t="s">
        <v>6</v>
      </c>
      <c r="H251" s="4" t="s">
        <v>6</v>
      </c>
      <c r="I251" s="4" t="s">
        <v>6</v>
      </c>
      <c r="J251" s="4" t="s">
        <v>6</v>
      </c>
      <c r="K251" s="4" t="s">
        <v>6</v>
      </c>
      <c r="L251" s="4" t="s">
        <v>6</v>
      </c>
      <c r="M251" s="4" t="s">
        <v>6</v>
      </c>
      <c r="N251" s="4" t="s">
        <v>6</v>
      </c>
      <c r="O251" s="4" t="s">
        <v>6</v>
      </c>
      <c r="P251" s="4" t="s">
        <v>6</v>
      </c>
      <c r="Q251" s="4" t="s">
        <v>6</v>
      </c>
      <c r="R251" s="4" t="s">
        <v>6</v>
      </c>
      <c r="S251" s="4" t="s">
        <v>6</v>
      </c>
      <c r="T251" s="4" t="s">
        <v>6</v>
      </c>
      <c r="U251" s="4" t="s">
        <v>6</v>
      </c>
    </row>
    <row r="252" spans="1:9">
      <c r="A252" t="n">
        <v>2734</v>
      </c>
      <c r="B252" s="34" t="n">
        <v>36</v>
      </c>
      <c r="C252" s="7" t="n">
        <v>8</v>
      </c>
      <c r="D252" s="7" t="n">
        <v>61492</v>
      </c>
      <c r="E252" s="7" t="n">
        <v>0</v>
      </c>
      <c r="F252" s="7" t="s">
        <v>63</v>
      </c>
      <c r="G252" s="7" t="s">
        <v>13</v>
      </c>
      <c r="H252" s="7" t="s">
        <v>13</v>
      </c>
      <c r="I252" s="7" t="s">
        <v>13</v>
      </c>
      <c r="J252" s="7" t="s">
        <v>13</v>
      </c>
      <c r="K252" s="7" t="s">
        <v>13</v>
      </c>
      <c r="L252" s="7" t="s">
        <v>13</v>
      </c>
      <c r="M252" s="7" t="s">
        <v>13</v>
      </c>
      <c r="N252" s="7" t="s">
        <v>13</v>
      </c>
      <c r="O252" s="7" t="s">
        <v>13</v>
      </c>
      <c r="P252" s="7" t="s">
        <v>13</v>
      </c>
      <c r="Q252" s="7" t="s">
        <v>13</v>
      </c>
      <c r="R252" s="7" t="s">
        <v>13</v>
      </c>
      <c r="S252" s="7" t="s">
        <v>13</v>
      </c>
      <c r="T252" s="7" t="s">
        <v>13</v>
      </c>
      <c r="U252" s="7" t="s">
        <v>13</v>
      </c>
    </row>
    <row r="253" spans="1:9">
      <c r="A253" t="s">
        <v>4</v>
      </c>
      <c r="B253" s="4" t="s">
        <v>5</v>
      </c>
      <c r="C253" s="4" t="s">
        <v>14</v>
      </c>
      <c r="D253" s="4" t="s">
        <v>10</v>
      </c>
      <c r="E253" s="4" t="s">
        <v>14</v>
      </c>
      <c r="F253" s="4" t="s">
        <v>6</v>
      </c>
      <c r="G253" s="4" t="s">
        <v>6</v>
      </c>
      <c r="H253" s="4" t="s">
        <v>6</v>
      </c>
      <c r="I253" s="4" t="s">
        <v>6</v>
      </c>
      <c r="J253" s="4" t="s">
        <v>6</v>
      </c>
      <c r="K253" s="4" t="s">
        <v>6</v>
      </c>
      <c r="L253" s="4" t="s">
        <v>6</v>
      </c>
      <c r="M253" s="4" t="s">
        <v>6</v>
      </c>
      <c r="N253" s="4" t="s">
        <v>6</v>
      </c>
      <c r="O253" s="4" t="s">
        <v>6</v>
      </c>
      <c r="P253" s="4" t="s">
        <v>6</v>
      </c>
      <c r="Q253" s="4" t="s">
        <v>6</v>
      </c>
      <c r="R253" s="4" t="s">
        <v>6</v>
      </c>
      <c r="S253" s="4" t="s">
        <v>6</v>
      </c>
      <c r="T253" s="4" t="s">
        <v>6</v>
      </c>
      <c r="U253" s="4" t="s">
        <v>6</v>
      </c>
    </row>
    <row r="254" spans="1:9">
      <c r="A254" t="n">
        <v>2764</v>
      </c>
      <c r="B254" s="34" t="n">
        <v>36</v>
      </c>
      <c r="C254" s="7" t="n">
        <v>8</v>
      </c>
      <c r="D254" s="7" t="n">
        <v>61493</v>
      </c>
      <c r="E254" s="7" t="n">
        <v>0</v>
      </c>
      <c r="F254" s="7" t="s">
        <v>63</v>
      </c>
      <c r="G254" s="7" t="s">
        <v>13</v>
      </c>
      <c r="H254" s="7" t="s">
        <v>13</v>
      </c>
      <c r="I254" s="7" t="s">
        <v>13</v>
      </c>
      <c r="J254" s="7" t="s">
        <v>13</v>
      </c>
      <c r="K254" s="7" t="s">
        <v>13</v>
      </c>
      <c r="L254" s="7" t="s">
        <v>13</v>
      </c>
      <c r="M254" s="7" t="s">
        <v>13</v>
      </c>
      <c r="N254" s="7" t="s">
        <v>13</v>
      </c>
      <c r="O254" s="7" t="s">
        <v>13</v>
      </c>
      <c r="P254" s="7" t="s">
        <v>13</v>
      </c>
      <c r="Q254" s="7" t="s">
        <v>13</v>
      </c>
      <c r="R254" s="7" t="s">
        <v>13</v>
      </c>
      <c r="S254" s="7" t="s">
        <v>13</v>
      </c>
      <c r="T254" s="7" t="s">
        <v>13</v>
      </c>
      <c r="U254" s="7" t="s">
        <v>13</v>
      </c>
    </row>
    <row r="255" spans="1:9">
      <c r="A255" t="s">
        <v>4</v>
      </c>
      <c r="B255" s="4" t="s">
        <v>5</v>
      </c>
      <c r="C255" s="4" t="s">
        <v>14</v>
      </c>
      <c r="D255" s="4" t="s">
        <v>10</v>
      </c>
      <c r="E255" s="4" t="s">
        <v>14</v>
      </c>
      <c r="F255" s="4" t="s">
        <v>6</v>
      </c>
      <c r="G255" s="4" t="s">
        <v>6</v>
      </c>
      <c r="H255" s="4" t="s">
        <v>6</v>
      </c>
      <c r="I255" s="4" t="s">
        <v>6</v>
      </c>
      <c r="J255" s="4" t="s">
        <v>6</v>
      </c>
      <c r="K255" s="4" t="s">
        <v>6</v>
      </c>
      <c r="L255" s="4" t="s">
        <v>6</v>
      </c>
      <c r="M255" s="4" t="s">
        <v>6</v>
      </c>
      <c r="N255" s="4" t="s">
        <v>6</v>
      </c>
      <c r="O255" s="4" t="s">
        <v>6</v>
      </c>
      <c r="P255" s="4" t="s">
        <v>6</v>
      </c>
      <c r="Q255" s="4" t="s">
        <v>6</v>
      </c>
      <c r="R255" s="4" t="s">
        <v>6</v>
      </c>
      <c r="S255" s="4" t="s">
        <v>6</v>
      </c>
      <c r="T255" s="4" t="s">
        <v>6</v>
      </c>
      <c r="U255" s="4" t="s">
        <v>6</v>
      </c>
    </row>
    <row r="256" spans="1:9">
      <c r="A256" t="n">
        <v>2794</v>
      </c>
      <c r="B256" s="34" t="n">
        <v>36</v>
      </c>
      <c r="C256" s="7" t="n">
        <v>8</v>
      </c>
      <c r="D256" s="7" t="n">
        <v>61494</v>
      </c>
      <c r="E256" s="7" t="n">
        <v>0</v>
      </c>
      <c r="F256" s="7" t="s">
        <v>63</v>
      </c>
      <c r="G256" s="7" t="s">
        <v>13</v>
      </c>
      <c r="H256" s="7" t="s">
        <v>13</v>
      </c>
      <c r="I256" s="7" t="s">
        <v>13</v>
      </c>
      <c r="J256" s="7" t="s">
        <v>13</v>
      </c>
      <c r="K256" s="7" t="s">
        <v>13</v>
      </c>
      <c r="L256" s="7" t="s">
        <v>13</v>
      </c>
      <c r="M256" s="7" t="s">
        <v>13</v>
      </c>
      <c r="N256" s="7" t="s">
        <v>13</v>
      </c>
      <c r="O256" s="7" t="s">
        <v>13</v>
      </c>
      <c r="P256" s="7" t="s">
        <v>13</v>
      </c>
      <c r="Q256" s="7" t="s">
        <v>13</v>
      </c>
      <c r="R256" s="7" t="s">
        <v>13</v>
      </c>
      <c r="S256" s="7" t="s">
        <v>13</v>
      </c>
      <c r="T256" s="7" t="s">
        <v>13</v>
      </c>
      <c r="U256" s="7" t="s">
        <v>13</v>
      </c>
    </row>
    <row r="257" spans="1:21">
      <c r="A257" t="s">
        <v>4</v>
      </c>
      <c r="B257" s="4" t="s">
        <v>5</v>
      </c>
      <c r="C257" s="4" t="s">
        <v>14</v>
      </c>
      <c r="D257" s="4" t="s">
        <v>10</v>
      </c>
      <c r="E257" s="4" t="s">
        <v>14</v>
      </c>
      <c r="F257" s="4" t="s">
        <v>6</v>
      </c>
      <c r="G257" s="4" t="s">
        <v>6</v>
      </c>
      <c r="H257" s="4" t="s">
        <v>6</v>
      </c>
      <c r="I257" s="4" t="s">
        <v>6</v>
      </c>
      <c r="J257" s="4" t="s">
        <v>6</v>
      </c>
      <c r="K257" s="4" t="s">
        <v>6</v>
      </c>
      <c r="L257" s="4" t="s">
        <v>6</v>
      </c>
      <c r="M257" s="4" t="s">
        <v>6</v>
      </c>
      <c r="N257" s="4" t="s">
        <v>6</v>
      </c>
      <c r="O257" s="4" t="s">
        <v>6</v>
      </c>
      <c r="P257" s="4" t="s">
        <v>6</v>
      </c>
      <c r="Q257" s="4" t="s">
        <v>6</v>
      </c>
      <c r="R257" s="4" t="s">
        <v>6</v>
      </c>
      <c r="S257" s="4" t="s">
        <v>6</v>
      </c>
      <c r="T257" s="4" t="s">
        <v>6</v>
      </c>
      <c r="U257" s="4" t="s">
        <v>6</v>
      </c>
    </row>
    <row r="258" spans="1:21">
      <c r="A258" t="n">
        <v>2824</v>
      </c>
      <c r="B258" s="34" t="n">
        <v>36</v>
      </c>
      <c r="C258" s="7" t="n">
        <v>8</v>
      </c>
      <c r="D258" s="7" t="n">
        <v>17</v>
      </c>
      <c r="E258" s="7" t="n">
        <v>0</v>
      </c>
      <c r="F258" s="7" t="s">
        <v>65</v>
      </c>
      <c r="G258" s="7" t="s">
        <v>13</v>
      </c>
      <c r="H258" s="7" t="s">
        <v>13</v>
      </c>
      <c r="I258" s="7" t="s">
        <v>13</v>
      </c>
      <c r="J258" s="7" t="s">
        <v>13</v>
      </c>
      <c r="K258" s="7" t="s">
        <v>13</v>
      </c>
      <c r="L258" s="7" t="s">
        <v>13</v>
      </c>
      <c r="M258" s="7" t="s">
        <v>13</v>
      </c>
      <c r="N258" s="7" t="s">
        <v>13</v>
      </c>
      <c r="O258" s="7" t="s">
        <v>13</v>
      </c>
      <c r="P258" s="7" t="s">
        <v>13</v>
      </c>
      <c r="Q258" s="7" t="s">
        <v>13</v>
      </c>
      <c r="R258" s="7" t="s">
        <v>13</v>
      </c>
      <c r="S258" s="7" t="s">
        <v>13</v>
      </c>
      <c r="T258" s="7" t="s">
        <v>13</v>
      </c>
      <c r="U258" s="7" t="s">
        <v>13</v>
      </c>
    </row>
    <row r="259" spans="1:21">
      <c r="A259" t="s">
        <v>4</v>
      </c>
      <c r="B259" s="4" t="s">
        <v>5</v>
      </c>
      <c r="C259" s="4" t="s">
        <v>14</v>
      </c>
      <c r="D259" s="21" t="s">
        <v>30</v>
      </c>
      <c r="E259" s="4" t="s">
        <v>5</v>
      </c>
      <c r="F259" s="4" t="s">
        <v>14</v>
      </c>
      <c r="G259" s="4" t="s">
        <v>10</v>
      </c>
      <c r="H259" s="21" t="s">
        <v>31</v>
      </c>
      <c r="I259" s="4" t="s">
        <v>14</v>
      </c>
      <c r="J259" s="4" t="s">
        <v>18</v>
      </c>
    </row>
    <row r="260" spans="1:21">
      <c r="A260" t="n">
        <v>2857</v>
      </c>
      <c r="B260" s="10" t="n">
        <v>5</v>
      </c>
      <c r="C260" s="7" t="n">
        <v>28</v>
      </c>
      <c r="D260" s="21" t="s">
        <v>3</v>
      </c>
      <c r="E260" s="27" t="n">
        <v>64</v>
      </c>
      <c r="F260" s="7" t="n">
        <v>5</v>
      </c>
      <c r="G260" s="7" t="n">
        <v>9</v>
      </c>
      <c r="H260" s="21" t="s">
        <v>3</v>
      </c>
      <c r="I260" s="7" t="n">
        <v>1</v>
      </c>
      <c r="J260" s="11" t="n">
        <f t="normal" ca="1">A264</f>
        <v>0</v>
      </c>
    </row>
    <row r="261" spans="1:21">
      <c r="A261" t="s">
        <v>4</v>
      </c>
      <c r="B261" s="4" t="s">
        <v>5</v>
      </c>
      <c r="C261" s="4" t="s">
        <v>14</v>
      </c>
      <c r="D261" s="4" t="s">
        <v>10</v>
      </c>
      <c r="E261" s="4" t="s">
        <v>14</v>
      </c>
      <c r="F261" s="4" t="s">
        <v>6</v>
      </c>
      <c r="G261" s="4" t="s">
        <v>6</v>
      </c>
      <c r="H261" s="4" t="s">
        <v>6</v>
      </c>
      <c r="I261" s="4" t="s">
        <v>6</v>
      </c>
      <c r="J261" s="4" t="s">
        <v>6</v>
      </c>
      <c r="K261" s="4" t="s">
        <v>6</v>
      </c>
      <c r="L261" s="4" t="s">
        <v>6</v>
      </c>
      <c r="M261" s="4" t="s">
        <v>6</v>
      </c>
      <c r="N261" s="4" t="s">
        <v>6</v>
      </c>
      <c r="O261" s="4" t="s">
        <v>6</v>
      </c>
      <c r="P261" s="4" t="s">
        <v>6</v>
      </c>
      <c r="Q261" s="4" t="s">
        <v>6</v>
      </c>
      <c r="R261" s="4" t="s">
        <v>6</v>
      </c>
      <c r="S261" s="4" t="s">
        <v>6</v>
      </c>
      <c r="T261" s="4" t="s">
        <v>6</v>
      </c>
      <c r="U261" s="4" t="s">
        <v>6</v>
      </c>
    </row>
    <row r="262" spans="1:21">
      <c r="A262" t="n">
        <v>2868</v>
      </c>
      <c r="B262" s="34" t="n">
        <v>36</v>
      </c>
      <c r="C262" s="7" t="n">
        <v>8</v>
      </c>
      <c r="D262" s="7" t="n">
        <v>9</v>
      </c>
      <c r="E262" s="7" t="n">
        <v>0</v>
      </c>
      <c r="F262" s="7" t="s">
        <v>66</v>
      </c>
      <c r="G262" s="7" t="s">
        <v>67</v>
      </c>
      <c r="H262" s="7" t="s">
        <v>13</v>
      </c>
      <c r="I262" s="7" t="s">
        <v>13</v>
      </c>
      <c r="J262" s="7" t="s">
        <v>13</v>
      </c>
      <c r="K262" s="7" t="s">
        <v>13</v>
      </c>
      <c r="L262" s="7" t="s">
        <v>13</v>
      </c>
      <c r="M262" s="7" t="s">
        <v>13</v>
      </c>
      <c r="N262" s="7" t="s">
        <v>13</v>
      </c>
      <c r="O262" s="7" t="s">
        <v>13</v>
      </c>
      <c r="P262" s="7" t="s">
        <v>13</v>
      </c>
      <c r="Q262" s="7" t="s">
        <v>13</v>
      </c>
      <c r="R262" s="7" t="s">
        <v>13</v>
      </c>
      <c r="S262" s="7" t="s">
        <v>13</v>
      </c>
      <c r="T262" s="7" t="s">
        <v>13</v>
      </c>
      <c r="U262" s="7" t="s">
        <v>13</v>
      </c>
    </row>
    <row r="263" spans="1:21">
      <c r="A263" t="s">
        <v>4</v>
      </c>
      <c r="B263" s="4" t="s">
        <v>5</v>
      </c>
      <c r="C263" s="4" t="s">
        <v>14</v>
      </c>
      <c r="D263" s="21" t="s">
        <v>30</v>
      </c>
      <c r="E263" s="4" t="s">
        <v>5</v>
      </c>
      <c r="F263" s="4" t="s">
        <v>14</v>
      </c>
      <c r="G263" s="4" t="s">
        <v>10</v>
      </c>
      <c r="H263" s="21" t="s">
        <v>31</v>
      </c>
      <c r="I263" s="4" t="s">
        <v>14</v>
      </c>
      <c r="J263" s="4" t="s">
        <v>18</v>
      </c>
    </row>
    <row r="264" spans="1:21">
      <c r="A264" t="n">
        <v>2912</v>
      </c>
      <c r="B264" s="10" t="n">
        <v>5</v>
      </c>
      <c r="C264" s="7" t="n">
        <v>28</v>
      </c>
      <c r="D264" s="21" t="s">
        <v>3</v>
      </c>
      <c r="E264" s="27" t="n">
        <v>64</v>
      </c>
      <c r="F264" s="7" t="n">
        <v>5</v>
      </c>
      <c r="G264" s="7" t="n">
        <v>5</v>
      </c>
      <c r="H264" s="21" t="s">
        <v>3</v>
      </c>
      <c r="I264" s="7" t="n">
        <v>1</v>
      </c>
      <c r="J264" s="11" t="n">
        <f t="normal" ca="1">A268</f>
        <v>0</v>
      </c>
    </row>
    <row r="265" spans="1:21">
      <c r="A265" t="s">
        <v>4</v>
      </c>
      <c r="B265" s="4" t="s">
        <v>5</v>
      </c>
      <c r="C265" s="4" t="s">
        <v>14</v>
      </c>
      <c r="D265" s="4" t="s">
        <v>10</v>
      </c>
      <c r="E265" s="4" t="s">
        <v>14</v>
      </c>
      <c r="F265" s="4" t="s">
        <v>6</v>
      </c>
      <c r="G265" s="4" t="s">
        <v>6</v>
      </c>
      <c r="H265" s="4" t="s">
        <v>6</v>
      </c>
      <c r="I265" s="4" t="s">
        <v>6</v>
      </c>
      <c r="J265" s="4" t="s">
        <v>6</v>
      </c>
      <c r="K265" s="4" t="s">
        <v>6</v>
      </c>
      <c r="L265" s="4" t="s">
        <v>6</v>
      </c>
      <c r="M265" s="4" t="s">
        <v>6</v>
      </c>
      <c r="N265" s="4" t="s">
        <v>6</v>
      </c>
      <c r="O265" s="4" t="s">
        <v>6</v>
      </c>
      <c r="P265" s="4" t="s">
        <v>6</v>
      </c>
      <c r="Q265" s="4" t="s">
        <v>6</v>
      </c>
      <c r="R265" s="4" t="s">
        <v>6</v>
      </c>
      <c r="S265" s="4" t="s">
        <v>6</v>
      </c>
      <c r="T265" s="4" t="s">
        <v>6</v>
      </c>
      <c r="U265" s="4" t="s">
        <v>6</v>
      </c>
    </row>
    <row r="266" spans="1:21">
      <c r="A266" t="n">
        <v>2923</v>
      </c>
      <c r="B266" s="34" t="n">
        <v>36</v>
      </c>
      <c r="C266" s="7" t="n">
        <v>8</v>
      </c>
      <c r="D266" s="7" t="n">
        <v>5</v>
      </c>
      <c r="E266" s="7" t="n">
        <v>0</v>
      </c>
      <c r="F266" s="7" t="s">
        <v>68</v>
      </c>
      <c r="G266" s="7" t="s">
        <v>69</v>
      </c>
      <c r="H266" s="7" t="s">
        <v>13</v>
      </c>
      <c r="I266" s="7" t="s">
        <v>13</v>
      </c>
      <c r="J266" s="7" t="s">
        <v>13</v>
      </c>
      <c r="K266" s="7" t="s">
        <v>13</v>
      </c>
      <c r="L266" s="7" t="s">
        <v>13</v>
      </c>
      <c r="M266" s="7" t="s">
        <v>13</v>
      </c>
      <c r="N266" s="7" t="s">
        <v>13</v>
      </c>
      <c r="O266" s="7" t="s">
        <v>13</v>
      </c>
      <c r="P266" s="7" t="s">
        <v>13</v>
      </c>
      <c r="Q266" s="7" t="s">
        <v>13</v>
      </c>
      <c r="R266" s="7" t="s">
        <v>13</v>
      </c>
      <c r="S266" s="7" t="s">
        <v>13</v>
      </c>
      <c r="T266" s="7" t="s">
        <v>13</v>
      </c>
      <c r="U266" s="7" t="s">
        <v>13</v>
      </c>
    </row>
    <row r="267" spans="1:21">
      <c r="A267" t="s">
        <v>4</v>
      </c>
      <c r="B267" s="4" t="s">
        <v>5</v>
      </c>
      <c r="C267" s="4" t="s">
        <v>14</v>
      </c>
      <c r="D267" s="21" t="s">
        <v>30</v>
      </c>
      <c r="E267" s="4" t="s">
        <v>5</v>
      </c>
      <c r="F267" s="4" t="s">
        <v>14</v>
      </c>
      <c r="G267" s="4" t="s">
        <v>10</v>
      </c>
      <c r="H267" s="21" t="s">
        <v>31</v>
      </c>
      <c r="I267" s="4" t="s">
        <v>14</v>
      </c>
      <c r="J267" s="4" t="s">
        <v>18</v>
      </c>
    </row>
    <row r="268" spans="1:21">
      <c r="A268" t="n">
        <v>2967</v>
      </c>
      <c r="B268" s="10" t="n">
        <v>5</v>
      </c>
      <c r="C268" s="7" t="n">
        <v>28</v>
      </c>
      <c r="D268" s="21" t="s">
        <v>3</v>
      </c>
      <c r="E268" s="27" t="n">
        <v>64</v>
      </c>
      <c r="F268" s="7" t="n">
        <v>5</v>
      </c>
      <c r="G268" s="7" t="n">
        <v>1</v>
      </c>
      <c r="H268" s="21" t="s">
        <v>3</v>
      </c>
      <c r="I268" s="7" t="n">
        <v>1</v>
      </c>
      <c r="J268" s="11" t="n">
        <f t="normal" ca="1">A272</f>
        <v>0</v>
      </c>
    </row>
    <row r="269" spans="1:21">
      <c r="A269" t="s">
        <v>4</v>
      </c>
      <c r="B269" s="4" t="s">
        <v>5</v>
      </c>
      <c r="C269" s="4" t="s">
        <v>14</v>
      </c>
      <c r="D269" s="4" t="s">
        <v>10</v>
      </c>
      <c r="E269" s="4" t="s">
        <v>14</v>
      </c>
      <c r="F269" s="4" t="s">
        <v>6</v>
      </c>
      <c r="G269" s="4" t="s">
        <v>6</v>
      </c>
      <c r="H269" s="4" t="s">
        <v>6</v>
      </c>
      <c r="I269" s="4" t="s">
        <v>6</v>
      </c>
      <c r="J269" s="4" t="s">
        <v>6</v>
      </c>
      <c r="K269" s="4" t="s">
        <v>6</v>
      </c>
      <c r="L269" s="4" t="s">
        <v>6</v>
      </c>
      <c r="M269" s="4" t="s">
        <v>6</v>
      </c>
      <c r="N269" s="4" t="s">
        <v>6</v>
      </c>
      <c r="O269" s="4" t="s">
        <v>6</v>
      </c>
      <c r="P269" s="4" t="s">
        <v>6</v>
      </c>
      <c r="Q269" s="4" t="s">
        <v>6</v>
      </c>
      <c r="R269" s="4" t="s">
        <v>6</v>
      </c>
      <c r="S269" s="4" t="s">
        <v>6</v>
      </c>
      <c r="T269" s="4" t="s">
        <v>6</v>
      </c>
      <c r="U269" s="4" t="s">
        <v>6</v>
      </c>
    </row>
    <row r="270" spans="1:21">
      <c r="A270" t="n">
        <v>2978</v>
      </c>
      <c r="B270" s="34" t="n">
        <v>36</v>
      </c>
      <c r="C270" s="7" t="n">
        <v>8</v>
      </c>
      <c r="D270" s="7" t="n">
        <v>1</v>
      </c>
      <c r="E270" s="7" t="n">
        <v>0</v>
      </c>
      <c r="F270" s="7" t="s">
        <v>68</v>
      </c>
      <c r="G270" s="7" t="s">
        <v>13</v>
      </c>
      <c r="H270" s="7" t="s">
        <v>13</v>
      </c>
      <c r="I270" s="7" t="s">
        <v>13</v>
      </c>
      <c r="J270" s="7" t="s">
        <v>13</v>
      </c>
      <c r="K270" s="7" t="s">
        <v>13</v>
      </c>
      <c r="L270" s="7" t="s">
        <v>13</v>
      </c>
      <c r="M270" s="7" t="s">
        <v>13</v>
      </c>
      <c r="N270" s="7" t="s">
        <v>13</v>
      </c>
      <c r="O270" s="7" t="s">
        <v>13</v>
      </c>
      <c r="P270" s="7" t="s">
        <v>13</v>
      </c>
      <c r="Q270" s="7" t="s">
        <v>13</v>
      </c>
      <c r="R270" s="7" t="s">
        <v>13</v>
      </c>
      <c r="S270" s="7" t="s">
        <v>13</v>
      </c>
      <c r="T270" s="7" t="s">
        <v>13</v>
      </c>
      <c r="U270" s="7" t="s">
        <v>13</v>
      </c>
    </row>
    <row r="271" spans="1:21">
      <c r="A271" t="s">
        <v>4</v>
      </c>
      <c r="B271" s="4" t="s">
        <v>5</v>
      </c>
      <c r="C271" s="4" t="s">
        <v>14</v>
      </c>
      <c r="D271" s="21" t="s">
        <v>30</v>
      </c>
      <c r="E271" s="4" t="s">
        <v>5</v>
      </c>
      <c r="F271" s="4" t="s">
        <v>14</v>
      </c>
      <c r="G271" s="4" t="s">
        <v>10</v>
      </c>
      <c r="H271" s="21" t="s">
        <v>31</v>
      </c>
      <c r="I271" s="4" t="s">
        <v>14</v>
      </c>
      <c r="J271" s="4" t="s">
        <v>18</v>
      </c>
    </row>
    <row r="272" spans="1:21">
      <c r="A272" t="n">
        <v>3009</v>
      </c>
      <c r="B272" s="10" t="n">
        <v>5</v>
      </c>
      <c r="C272" s="7" t="n">
        <v>28</v>
      </c>
      <c r="D272" s="21" t="s">
        <v>3</v>
      </c>
      <c r="E272" s="27" t="n">
        <v>64</v>
      </c>
      <c r="F272" s="7" t="n">
        <v>5</v>
      </c>
      <c r="G272" s="7" t="n">
        <v>11</v>
      </c>
      <c r="H272" s="21" t="s">
        <v>3</v>
      </c>
      <c r="I272" s="7" t="n">
        <v>1</v>
      </c>
      <c r="J272" s="11" t="n">
        <f t="normal" ca="1">A276</f>
        <v>0</v>
      </c>
    </row>
    <row r="273" spans="1:21">
      <c r="A273" t="s">
        <v>4</v>
      </c>
      <c r="B273" s="4" t="s">
        <v>5</v>
      </c>
      <c r="C273" s="4" t="s">
        <v>14</v>
      </c>
      <c r="D273" s="4" t="s">
        <v>10</v>
      </c>
      <c r="E273" s="4" t="s">
        <v>14</v>
      </c>
      <c r="F273" s="4" t="s">
        <v>6</v>
      </c>
      <c r="G273" s="4" t="s">
        <v>6</v>
      </c>
      <c r="H273" s="4" t="s">
        <v>6</v>
      </c>
      <c r="I273" s="4" t="s">
        <v>6</v>
      </c>
      <c r="J273" s="4" t="s">
        <v>6</v>
      </c>
      <c r="K273" s="4" t="s">
        <v>6</v>
      </c>
      <c r="L273" s="4" t="s">
        <v>6</v>
      </c>
      <c r="M273" s="4" t="s">
        <v>6</v>
      </c>
      <c r="N273" s="4" t="s">
        <v>6</v>
      </c>
      <c r="O273" s="4" t="s">
        <v>6</v>
      </c>
      <c r="P273" s="4" t="s">
        <v>6</v>
      </c>
      <c r="Q273" s="4" t="s">
        <v>6</v>
      </c>
      <c r="R273" s="4" t="s">
        <v>6</v>
      </c>
      <c r="S273" s="4" t="s">
        <v>6</v>
      </c>
      <c r="T273" s="4" t="s">
        <v>6</v>
      </c>
      <c r="U273" s="4" t="s">
        <v>6</v>
      </c>
    </row>
    <row r="274" spans="1:21">
      <c r="A274" t="n">
        <v>3020</v>
      </c>
      <c r="B274" s="34" t="n">
        <v>36</v>
      </c>
      <c r="C274" s="7" t="n">
        <v>8</v>
      </c>
      <c r="D274" s="7" t="n">
        <v>11</v>
      </c>
      <c r="E274" s="7" t="n">
        <v>0</v>
      </c>
      <c r="F274" s="7" t="s">
        <v>70</v>
      </c>
      <c r="G274" s="7" t="s">
        <v>13</v>
      </c>
      <c r="H274" s="7" t="s">
        <v>13</v>
      </c>
      <c r="I274" s="7" t="s">
        <v>13</v>
      </c>
      <c r="J274" s="7" t="s">
        <v>13</v>
      </c>
      <c r="K274" s="7" t="s">
        <v>13</v>
      </c>
      <c r="L274" s="7" t="s">
        <v>13</v>
      </c>
      <c r="M274" s="7" t="s">
        <v>13</v>
      </c>
      <c r="N274" s="7" t="s">
        <v>13</v>
      </c>
      <c r="O274" s="7" t="s">
        <v>13</v>
      </c>
      <c r="P274" s="7" t="s">
        <v>13</v>
      </c>
      <c r="Q274" s="7" t="s">
        <v>13</v>
      </c>
      <c r="R274" s="7" t="s">
        <v>13</v>
      </c>
      <c r="S274" s="7" t="s">
        <v>13</v>
      </c>
      <c r="T274" s="7" t="s">
        <v>13</v>
      </c>
      <c r="U274" s="7" t="s">
        <v>13</v>
      </c>
    </row>
    <row r="275" spans="1:21">
      <c r="A275" t="s">
        <v>4</v>
      </c>
      <c r="B275" s="4" t="s">
        <v>5</v>
      </c>
      <c r="C275" s="4" t="s">
        <v>14</v>
      </c>
      <c r="D275" s="4" t="s">
        <v>10</v>
      </c>
      <c r="E275" s="4" t="s">
        <v>14</v>
      </c>
      <c r="F275" s="4" t="s">
        <v>6</v>
      </c>
      <c r="G275" s="4" t="s">
        <v>6</v>
      </c>
      <c r="H275" s="4" t="s">
        <v>6</v>
      </c>
      <c r="I275" s="4" t="s">
        <v>6</v>
      </c>
      <c r="J275" s="4" t="s">
        <v>6</v>
      </c>
      <c r="K275" s="4" t="s">
        <v>6</v>
      </c>
      <c r="L275" s="4" t="s">
        <v>6</v>
      </c>
      <c r="M275" s="4" t="s">
        <v>6</v>
      </c>
      <c r="N275" s="4" t="s">
        <v>6</v>
      </c>
      <c r="O275" s="4" t="s">
        <v>6</v>
      </c>
      <c r="P275" s="4" t="s">
        <v>6</v>
      </c>
      <c r="Q275" s="4" t="s">
        <v>6</v>
      </c>
      <c r="R275" s="4" t="s">
        <v>6</v>
      </c>
      <c r="S275" s="4" t="s">
        <v>6</v>
      </c>
      <c r="T275" s="4" t="s">
        <v>6</v>
      </c>
      <c r="U275" s="4" t="s">
        <v>6</v>
      </c>
    </row>
    <row r="276" spans="1:21">
      <c r="A276" t="n">
        <v>3050</v>
      </c>
      <c r="B276" s="34" t="n">
        <v>36</v>
      </c>
      <c r="C276" s="7" t="n">
        <v>8</v>
      </c>
      <c r="D276" s="7" t="n">
        <v>7009</v>
      </c>
      <c r="E276" s="7" t="n">
        <v>0</v>
      </c>
      <c r="F276" s="7" t="s">
        <v>71</v>
      </c>
      <c r="G276" s="7" t="s">
        <v>13</v>
      </c>
      <c r="H276" s="7" t="s">
        <v>13</v>
      </c>
      <c r="I276" s="7" t="s">
        <v>13</v>
      </c>
      <c r="J276" s="7" t="s">
        <v>13</v>
      </c>
      <c r="K276" s="7" t="s">
        <v>13</v>
      </c>
      <c r="L276" s="7" t="s">
        <v>13</v>
      </c>
      <c r="M276" s="7" t="s">
        <v>13</v>
      </c>
      <c r="N276" s="7" t="s">
        <v>13</v>
      </c>
      <c r="O276" s="7" t="s">
        <v>13</v>
      </c>
      <c r="P276" s="7" t="s">
        <v>13</v>
      </c>
      <c r="Q276" s="7" t="s">
        <v>13</v>
      </c>
      <c r="R276" s="7" t="s">
        <v>13</v>
      </c>
      <c r="S276" s="7" t="s">
        <v>13</v>
      </c>
      <c r="T276" s="7" t="s">
        <v>13</v>
      </c>
      <c r="U276" s="7" t="s">
        <v>13</v>
      </c>
    </row>
    <row r="277" spans="1:21">
      <c r="A277" t="s">
        <v>4</v>
      </c>
      <c r="B277" s="4" t="s">
        <v>5</v>
      </c>
      <c r="C277" s="4" t="s">
        <v>14</v>
      </c>
      <c r="D277" s="4" t="s">
        <v>10</v>
      </c>
      <c r="E277" s="4" t="s">
        <v>14</v>
      </c>
      <c r="F277" s="4" t="s">
        <v>6</v>
      </c>
      <c r="G277" s="4" t="s">
        <v>6</v>
      </c>
      <c r="H277" s="4" t="s">
        <v>6</v>
      </c>
      <c r="I277" s="4" t="s">
        <v>6</v>
      </c>
      <c r="J277" s="4" t="s">
        <v>6</v>
      </c>
      <c r="K277" s="4" t="s">
        <v>6</v>
      </c>
      <c r="L277" s="4" t="s">
        <v>6</v>
      </c>
      <c r="M277" s="4" t="s">
        <v>6</v>
      </c>
      <c r="N277" s="4" t="s">
        <v>6</v>
      </c>
      <c r="O277" s="4" t="s">
        <v>6</v>
      </c>
      <c r="P277" s="4" t="s">
        <v>6</v>
      </c>
      <c r="Q277" s="4" t="s">
        <v>6</v>
      </c>
      <c r="R277" s="4" t="s">
        <v>6</v>
      </c>
      <c r="S277" s="4" t="s">
        <v>6</v>
      </c>
      <c r="T277" s="4" t="s">
        <v>6</v>
      </c>
      <c r="U277" s="4" t="s">
        <v>6</v>
      </c>
    </row>
    <row r="278" spans="1:21">
      <c r="A278" t="n">
        <v>3082</v>
      </c>
      <c r="B278" s="34" t="n">
        <v>36</v>
      </c>
      <c r="C278" s="7" t="n">
        <v>8</v>
      </c>
      <c r="D278" s="7" t="n">
        <v>1000</v>
      </c>
      <c r="E278" s="7" t="n">
        <v>0</v>
      </c>
      <c r="F278" s="7" t="s">
        <v>69</v>
      </c>
      <c r="G278" s="7" t="s">
        <v>13</v>
      </c>
      <c r="H278" s="7" t="s">
        <v>13</v>
      </c>
      <c r="I278" s="7" t="s">
        <v>13</v>
      </c>
      <c r="J278" s="7" t="s">
        <v>13</v>
      </c>
      <c r="K278" s="7" t="s">
        <v>13</v>
      </c>
      <c r="L278" s="7" t="s">
        <v>13</v>
      </c>
      <c r="M278" s="7" t="s">
        <v>13</v>
      </c>
      <c r="N278" s="7" t="s">
        <v>13</v>
      </c>
      <c r="O278" s="7" t="s">
        <v>13</v>
      </c>
      <c r="P278" s="7" t="s">
        <v>13</v>
      </c>
      <c r="Q278" s="7" t="s">
        <v>13</v>
      </c>
      <c r="R278" s="7" t="s">
        <v>13</v>
      </c>
      <c r="S278" s="7" t="s">
        <v>13</v>
      </c>
      <c r="T278" s="7" t="s">
        <v>13</v>
      </c>
      <c r="U278" s="7" t="s">
        <v>13</v>
      </c>
    </row>
    <row r="279" spans="1:21">
      <c r="A279" t="s">
        <v>4</v>
      </c>
      <c r="B279" s="4" t="s">
        <v>5</v>
      </c>
      <c r="C279" s="4" t="s">
        <v>14</v>
      </c>
      <c r="D279" s="4" t="s">
        <v>10</v>
      </c>
      <c r="E279" s="4" t="s">
        <v>14</v>
      </c>
      <c r="F279" s="4" t="s">
        <v>6</v>
      </c>
      <c r="G279" s="4" t="s">
        <v>6</v>
      </c>
      <c r="H279" s="4" t="s">
        <v>6</v>
      </c>
      <c r="I279" s="4" t="s">
        <v>6</v>
      </c>
      <c r="J279" s="4" t="s">
        <v>6</v>
      </c>
      <c r="K279" s="4" t="s">
        <v>6</v>
      </c>
      <c r="L279" s="4" t="s">
        <v>6</v>
      </c>
      <c r="M279" s="4" t="s">
        <v>6</v>
      </c>
      <c r="N279" s="4" t="s">
        <v>6</v>
      </c>
      <c r="O279" s="4" t="s">
        <v>6</v>
      </c>
      <c r="P279" s="4" t="s">
        <v>6</v>
      </c>
      <c r="Q279" s="4" t="s">
        <v>6</v>
      </c>
      <c r="R279" s="4" t="s">
        <v>6</v>
      </c>
      <c r="S279" s="4" t="s">
        <v>6</v>
      </c>
      <c r="T279" s="4" t="s">
        <v>6</v>
      </c>
      <c r="U279" s="4" t="s">
        <v>6</v>
      </c>
    </row>
    <row r="280" spans="1:21">
      <c r="A280" t="n">
        <v>3116</v>
      </c>
      <c r="B280" s="34" t="n">
        <v>36</v>
      </c>
      <c r="C280" s="7" t="n">
        <v>8</v>
      </c>
      <c r="D280" s="7" t="n">
        <v>1001</v>
      </c>
      <c r="E280" s="7" t="n">
        <v>0</v>
      </c>
      <c r="F280" s="7" t="s">
        <v>69</v>
      </c>
      <c r="G280" s="7" t="s">
        <v>13</v>
      </c>
      <c r="H280" s="7" t="s">
        <v>13</v>
      </c>
      <c r="I280" s="7" t="s">
        <v>13</v>
      </c>
      <c r="J280" s="7" t="s">
        <v>13</v>
      </c>
      <c r="K280" s="7" t="s">
        <v>13</v>
      </c>
      <c r="L280" s="7" t="s">
        <v>13</v>
      </c>
      <c r="M280" s="7" t="s">
        <v>13</v>
      </c>
      <c r="N280" s="7" t="s">
        <v>13</v>
      </c>
      <c r="O280" s="7" t="s">
        <v>13</v>
      </c>
      <c r="P280" s="7" t="s">
        <v>13</v>
      </c>
      <c r="Q280" s="7" t="s">
        <v>13</v>
      </c>
      <c r="R280" s="7" t="s">
        <v>13</v>
      </c>
      <c r="S280" s="7" t="s">
        <v>13</v>
      </c>
      <c r="T280" s="7" t="s">
        <v>13</v>
      </c>
      <c r="U280" s="7" t="s">
        <v>13</v>
      </c>
    </row>
    <row r="281" spans="1:21">
      <c r="A281" t="s">
        <v>4</v>
      </c>
      <c r="B281" s="4" t="s">
        <v>5</v>
      </c>
      <c r="C281" s="4" t="s">
        <v>14</v>
      </c>
      <c r="D281" s="4" t="s">
        <v>10</v>
      </c>
      <c r="E281" s="4" t="s">
        <v>14</v>
      </c>
      <c r="F281" s="4" t="s">
        <v>6</v>
      </c>
      <c r="G281" s="4" t="s">
        <v>6</v>
      </c>
      <c r="H281" s="4" t="s">
        <v>6</v>
      </c>
      <c r="I281" s="4" t="s">
        <v>6</v>
      </c>
      <c r="J281" s="4" t="s">
        <v>6</v>
      </c>
      <c r="K281" s="4" t="s">
        <v>6</v>
      </c>
      <c r="L281" s="4" t="s">
        <v>6</v>
      </c>
      <c r="M281" s="4" t="s">
        <v>6</v>
      </c>
      <c r="N281" s="4" t="s">
        <v>6</v>
      </c>
      <c r="O281" s="4" t="s">
        <v>6</v>
      </c>
      <c r="P281" s="4" t="s">
        <v>6</v>
      </c>
      <c r="Q281" s="4" t="s">
        <v>6</v>
      </c>
      <c r="R281" s="4" t="s">
        <v>6</v>
      </c>
      <c r="S281" s="4" t="s">
        <v>6</v>
      </c>
      <c r="T281" s="4" t="s">
        <v>6</v>
      </c>
      <c r="U281" s="4" t="s">
        <v>6</v>
      </c>
    </row>
    <row r="282" spans="1:21">
      <c r="A282" t="n">
        <v>3150</v>
      </c>
      <c r="B282" s="34" t="n">
        <v>36</v>
      </c>
      <c r="C282" s="7" t="n">
        <v>8</v>
      </c>
      <c r="D282" s="7" t="n">
        <v>22</v>
      </c>
      <c r="E282" s="7" t="n">
        <v>0</v>
      </c>
      <c r="F282" s="7" t="s">
        <v>72</v>
      </c>
      <c r="G282" s="7" t="s">
        <v>73</v>
      </c>
      <c r="H282" s="7" t="s">
        <v>74</v>
      </c>
      <c r="I282" s="7" t="s">
        <v>75</v>
      </c>
      <c r="J282" s="7" t="s">
        <v>76</v>
      </c>
      <c r="K282" s="7" t="s">
        <v>13</v>
      </c>
      <c r="L282" s="7" t="s">
        <v>13</v>
      </c>
      <c r="M282" s="7" t="s">
        <v>13</v>
      </c>
      <c r="N282" s="7" t="s">
        <v>13</v>
      </c>
      <c r="O282" s="7" t="s">
        <v>13</v>
      </c>
      <c r="P282" s="7" t="s">
        <v>13</v>
      </c>
      <c r="Q282" s="7" t="s">
        <v>13</v>
      </c>
      <c r="R282" s="7" t="s">
        <v>13</v>
      </c>
      <c r="S282" s="7" t="s">
        <v>13</v>
      </c>
      <c r="T282" s="7" t="s">
        <v>13</v>
      </c>
      <c r="U282" s="7" t="s">
        <v>13</v>
      </c>
    </row>
    <row r="283" spans="1:21">
      <c r="A283" t="s">
        <v>4</v>
      </c>
      <c r="B283" s="4" t="s">
        <v>5</v>
      </c>
      <c r="C283" s="4" t="s">
        <v>14</v>
      </c>
      <c r="D283" s="4" t="s">
        <v>10</v>
      </c>
      <c r="E283" s="4" t="s">
        <v>14</v>
      </c>
      <c r="F283" s="4" t="s">
        <v>6</v>
      </c>
      <c r="G283" s="4" t="s">
        <v>6</v>
      </c>
      <c r="H283" s="4" t="s">
        <v>6</v>
      </c>
      <c r="I283" s="4" t="s">
        <v>6</v>
      </c>
      <c r="J283" s="4" t="s">
        <v>6</v>
      </c>
      <c r="K283" s="4" t="s">
        <v>6</v>
      </c>
      <c r="L283" s="4" t="s">
        <v>6</v>
      </c>
      <c r="M283" s="4" t="s">
        <v>6</v>
      </c>
      <c r="N283" s="4" t="s">
        <v>6</v>
      </c>
      <c r="O283" s="4" t="s">
        <v>6</v>
      </c>
      <c r="P283" s="4" t="s">
        <v>6</v>
      </c>
      <c r="Q283" s="4" t="s">
        <v>6</v>
      </c>
      <c r="R283" s="4" t="s">
        <v>6</v>
      </c>
      <c r="S283" s="4" t="s">
        <v>6</v>
      </c>
      <c r="T283" s="4" t="s">
        <v>6</v>
      </c>
      <c r="U283" s="4" t="s">
        <v>6</v>
      </c>
    </row>
    <row r="284" spans="1:21">
      <c r="A284" t="n">
        <v>3219</v>
      </c>
      <c r="B284" s="34" t="n">
        <v>36</v>
      </c>
      <c r="C284" s="7" t="n">
        <v>8</v>
      </c>
      <c r="D284" s="7" t="n">
        <v>7031</v>
      </c>
      <c r="E284" s="7" t="n">
        <v>0</v>
      </c>
      <c r="F284" s="7" t="s">
        <v>73</v>
      </c>
      <c r="G284" s="7" t="s">
        <v>74</v>
      </c>
      <c r="H284" s="7" t="s">
        <v>75</v>
      </c>
      <c r="I284" s="7" t="s">
        <v>77</v>
      </c>
      <c r="J284" s="7" t="s">
        <v>13</v>
      </c>
      <c r="K284" s="7" t="s">
        <v>13</v>
      </c>
      <c r="L284" s="7" t="s">
        <v>13</v>
      </c>
      <c r="M284" s="7" t="s">
        <v>13</v>
      </c>
      <c r="N284" s="7" t="s">
        <v>13</v>
      </c>
      <c r="O284" s="7" t="s">
        <v>13</v>
      </c>
      <c r="P284" s="7" t="s">
        <v>13</v>
      </c>
      <c r="Q284" s="7" t="s">
        <v>13</v>
      </c>
      <c r="R284" s="7" t="s">
        <v>13</v>
      </c>
      <c r="S284" s="7" t="s">
        <v>13</v>
      </c>
      <c r="T284" s="7" t="s">
        <v>13</v>
      </c>
      <c r="U284" s="7" t="s">
        <v>13</v>
      </c>
    </row>
    <row r="285" spans="1:21">
      <c r="A285" t="s">
        <v>4</v>
      </c>
      <c r="B285" s="4" t="s">
        <v>5</v>
      </c>
      <c r="C285" s="4" t="s">
        <v>14</v>
      </c>
      <c r="D285" s="4" t="s">
        <v>10</v>
      </c>
      <c r="E285" s="4" t="s">
        <v>10</v>
      </c>
      <c r="F285" s="4" t="s">
        <v>6</v>
      </c>
      <c r="G285" s="4" t="s">
        <v>6</v>
      </c>
    </row>
    <row r="286" spans="1:21">
      <c r="A286" t="n">
        <v>3276</v>
      </c>
      <c r="B286" s="35" t="n">
        <v>128</v>
      </c>
      <c r="C286" s="7" t="n">
        <v>0</v>
      </c>
      <c r="D286" s="7" t="n">
        <v>22</v>
      </c>
      <c r="E286" s="7" t="n">
        <v>7031</v>
      </c>
      <c r="F286" s="7" t="s">
        <v>13</v>
      </c>
      <c r="G286" s="7" t="s">
        <v>78</v>
      </c>
    </row>
    <row r="287" spans="1:21">
      <c r="A287" t="s">
        <v>4</v>
      </c>
      <c r="B287" s="4" t="s">
        <v>5</v>
      </c>
      <c r="C287" s="4" t="s">
        <v>10</v>
      </c>
      <c r="D287" s="4" t="s">
        <v>14</v>
      </c>
      <c r="E287" s="4" t="s">
        <v>6</v>
      </c>
      <c r="F287" s="4" t="s">
        <v>20</v>
      </c>
      <c r="G287" s="4" t="s">
        <v>20</v>
      </c>
      <c r="H287" s="4" t="s">
        <v>20</v>
      </c>
    </row>
    <row r="288" spans="1:21">
      <c r="A288" t="n">
        <v>3293</v>
      </c>
      <c r="B288" s="36" t="n">
        <v>48</v>
      </c>
      <c r="C288" s="7" t="n">
        <v>22</v>
      </c>
      <c r="D288" s="7" t="n">
        <v>0</v>
      </c>
      <c r="E288" s="7" t="s">
        <v>74</v>
      </c>
      <c r="F288" s="7" t="n">
        <v>-1</v>
      </c>
      <c r="G288" s="7" t="n">
        <v>1</v>
      </c>
      <c r="H288" s="7" t="n">
        <v>0</v>
      </c>
    </row>
    <row r="289" spans="1:21">
      <c r="A289" t="s">
        <v>4</v>
      </c>
      <c r="B289" s="4" t="s">
        <v>5</v>
      </c>
      <c r="C289" s="4" t="s">
        <v>10</v>
      </c>
      <c r="D289" s="4" t="s">
        <v>14</v>
      </c>
      <c r="E289" s="4" t="s">
        <v>6</v>
      </c>
      <c r="F289" s="4" t="s">
        <v>20</v>
      </c>
      <c r="G289" s="4" t="s">
        <v>20</v>
      </c>
      <c r="H289" s="4" t="s">
        <v>20</v>
      </c>
    </row>
    <row r="290" spans="1:21">
      <c r="A290" t="n">
        <v>3319</v>
      </c>
      <c r="B290" s="36" t="n">
        <v>48</v>
      </c>
      <c r="C290" s="7" t="n">
        <v>7031</v>
      </c>
      <c r="D290" s="7" t="n">
        <v>0</v>
      </c>
      <c r="E290" s="7" t="s">
        <v>74</v>
      </c>
      <c r="F290" s="7" t="n">
        <v>-1</v>
      </c>
      <c r="G290" s="7" t="n">
        <v>1</v>
      </c>
      <c r="H290" s="7" t="n">
        <v>0</v>
      </c>
    </row>
    <row r="291" spans="1:21">
      <c r="A291" t="s">
        <v>4</v>
      </c>
      <c r="B291" s="4" t="s">
        <v>5</v>
      </c>
      <c r="C291" s="4" t="s">
        <v>10</v>
      </c>
      <c r="D291" s="4" t="s">
        <v>14</v>
      </c>
      <c r="E291" s="4" t="s">
        <v>6</v>
      </c>
      <c r="F291" s="4" t="s">
        <v>20</v>
      </c>
      <c r="G291" s="4" t="s">
        <v>20</v>
      </c>
      <c r="H291" s="4" t="s">
        <v>20</v>
      </c>
    </row>
    <row r="292" spans="1:21">
      <c r="A292" t="n">
        <v>3345</v>
      </c>
      <c r="B292" s="36" t="n">
        <v>48</v>
      </c>
      <c r="C292" s="7" t="n">
        <v>1000</v>
      </c>
      <c r="D292" s="7" t="n">
        <v>0</v>
      </c>
      <c r="E292" s="7" t="s">
        <v>69</v>
      </c>
      <c r="F292" s="7" t="n">
        <v>-1</v>
      </c>
      <c r="G292" s="7" t="n">
        <v>1</v>
      </c>
      <c r="H292" s="7" t="n">
        <v>0</v>
      </c>
    </row>
    <row r="293" spans="1:21">
      <c r="A293" t="s">
        <v>4</v>
      </c>
      <c r="B293" s="4" t="s">
        <v>5</v>
      </c>
      <c r="C293" s="4" t="s">
        <v>10</v>
      </c>
      <c r="D293" s="4" t="s">
        <v>14</v>
      </c>
      <c r="E293" s="4" t="s">
        <v>6</v>
      </c>
      <c r="F293" s="4" t="s">
        <v>20</v>
      </c>
      <c r="G293" s="4" t="s">
        <v>20</v>
      </c>
      <c r="H293" s="4" t="s">
        <v>20</v>
      </c>
    </row>
    <row r="294" spans="1:21">
      <c r="A294" t="n">
        <v>3375</v>
      </c>
      <c r="B294" s="36" t="n">
        <v>48</v>
      </c>
      <c r="C294" s="7" t="n">
        <v>1001</v>
      </c>
      <c r="D294" s="7" t="n">
        <v>0</v>
      </c>
      <c r="E294" s="7" t="s">
        <v>69</v>
      </c>
      <c r="F294" s="7" t="n">
        <v>-1</v>
      </c>
      <c r="G294" s="7" t="n">
        <v>1</v>
      </c>
      <c r="H294" s="7" t="n">
        <v>0</v>
      </c>
    </row>
    <row r="295" spans="1:21">
      <c r="A295" t="s">
        <v>4</v>
      </c>
      <c r="B295" s="4" t="s">
        <v>5</v>
      </c>
      <c r="C295" s="4" t="s">
        <v>10</v>
      </c>
      <c r="D295" s="4" t="s">
        <v>14</v>
      </c>
      <c r="E295" s="4" t="s">
        <v>14</v>
      </c>
      <c r="F295" s="4" t="s">
        <v>6</v>
      </c>
    </row>
    <row r="296" spans="1:21">
      <c r="A296" t="n">
        <v>3405</v>
      </c>
      <c r="B296" s="23" t="n">
        <v>47</v>
      </c>
      <c r="C296" s="7" t="n">
        <v>1660</v>
      </c>
      <c r="D296" s="7" t="n">
        <v>0</v>
      </c>
      <c r="E296" s="7" t="n">
        <v>0</v>
      </c>
      <c r="F296" s="7" t="s">
        <v>33</v>
      </c>
    </row>
    <row r="297" spans="1:21">
      <c r="A297" t="s">
        <v>4</v>
      </c>
      <c r="B297" s="4" t="s">
        <v>5</v>
      </c>
      <c r="C297" s="4" t="s">
        <v>10</v>
      </c>
      <c r="D297" s="4" t="s">
        <v>14</v>
      </c>
      <c r="E297" s="4" t="s">
        <v>14</v>
      </c>
      <c r="F297" s="4" t="s">
        <v>6</v>
      </c>
    </row>
    <row r="298" spans="1:21">
      <c r="A298" t="n">
        <v>3418</v>
      </c>
      <c r="B298" s="23" t="n">
        <v>47</v>
      </c>
      <c r="C298" s="7" t="n">
        <v>1661</v>
      </c>
      <c r="D298" s="7" t="n">
        <v>0</v>
      </c>
      <c r="E298" s="7" t="n">
        <v>0</v>
      </c>
      <c r="F298" s="7" t="s">
        <v>33</v>
      </c>
    </row>
    <row r="299" spans="1:21">
      <c r="A299" t="s">
        <v>4</v>
      </c>
      <c r="B299" s="4" t="s">
        <v>5</v>
      </c>
      <c r="C299" s="4" t="s">
        <v>14</v>
      </c>
    </row>
    <row r="300" spans="1:21">
      <c r="A300" t="n">
        <v>3431</v>
      </c>
      <c r="B300" s="37" t="n">
        <v>116</v>
      </c>
      <c r="C300" s="7" t="n">
        <v>0</v>
      </c>
    </row>
    <row r="301" spans="1:21">
      <c r="A301" t="s">
        <v>4</v>
      </c>
      <c r="B301" s="4" t="s">
        <v>5</v>
      </c>
      <c r="C301" s="4" t="s">
        <v>14</v>
      </c>
      <c r="D301" s="4" t="s">
        <v>10</v>
      </c>
    </row>
    <row r="302" spans="1:21">
      <c r="A302" t="n">
        <v>3433</v>
      </c>
      <c r="B302" s="37" t="n">
        <v>116</v>
      </c>
      <c r="C302" s="7" t="n">
        <v>2</v>
      </c>
      <c r="D302" s="7" t="n">
        <v>1</v>
      </c>
    </row>
    <row r="303" spans="1:21">
      <c r="A303" t="s">
        <v>4</v>
      </c>
      <c r="B303" s="4" t="s">
        <v>5</v>
      </c>
      <c r="C303" s="4" t="s">
        <v>14</v>
      </c>
      <c r="D303" s="4" t="s">
        <v>9</v>
      </c>
    </row>
    <row r="304" spans="1:21">
      <c r="A304" t="n">
        <v>3437</v>
      </c>
      <c r="B304" s="37" t="n">
        <v>116</v>
      </c>
      <c r="C304" s="7" t="n">
        <v>5</v>
      </c>
      <c r="D304" s="7" t="n">
        <v>1101004800</v>
      </c>
    </row>
    <row r="305" spans="1:8">
      <c r="A305" t="s">
        <v>4</v>
      </c>
      <c r="B305" s="4" t="s">
        <v>5</v>
      </c>
      <c r="C305" s="4" t="s">
        <v>14</v>
      </c>
      <c r="D305" s="4" t="s">
        <v>10</v>
      </c>
    </row>
    <row r="306" spans="1:8">
      <c r="A306" t="n">
        <v>3443</v>
      </c>
      <c r="B306" s="37" t="n">
        <v>116</v>
      </c>
      <c r="C306" s="7" t="n">
        <v>6</v>
      </c>
      <c r="D306" s="7" t="n">
        <v>1</v>
      </c>
    </row>
    <row r="307" spans="1:8">
      <c r="A307" t="s">
        <v>4</v>
      </c>
      <c r="B307" s="4" t="s">
        <v>5</v>
      </c>
      <c r="C307" s="4" t="s">
        <v>6</v>
      </c>
      <c r="D307" s="4" t="s">
        <v>6</v>
      </c>
    </row>
    <row r="308" spans="1:8">
      <c r="A308" t="n">
        <v>3447</v>
      </c>
      <c r="B308" s="38" t="n">
        <v>70</v>
      </c>
      <c r="C308" s="7" t="s">
        <v>79</v>
      </c>
      <c r="D308" s="7" t="s">
        <v>80</v>
      </c>
    </row>
    <row r="309" spans="1:8">
      <c r="A309" t="s">
        <v>4</v>
      </c>
      <c r="B309" s="4" t="s">
        <v>5</v>
      </c>
      <c r="C309" s="4" t="s">
        <v>10</v>
      </c>
      <c r="D309" s="4" t="s">
        <v>20</v>
      </c>
      <c r="E309" s="4" t="s">
        <v>20</v>
      </c>
      <c r="F309" s="4" t="s">
        <v>20</v>
      </c>
      <c r="G309" s="4" t="s">
        <v>20</v>
      </c>
    </row>
    <row r="310" spans="1:8">
      <c r="A310" t="n">
        <v>3463</v>
      </c>
      <c r="B310" s="39" t="n">
        <v>46</v>
      </c>
      <c r="C310" s="7" t="n">
        <v>0</v>
      </c>
      <c r="D310" s="7" t="n">
        <v>16.3999996185303</v>
      </c>
      <c r="E310" s="7" t="n">
        <v>0</v>
      </c>
      <c r="F310" s="7" t="n">
        <v>-0.699999988079071</v>
      </c>
      <c r="G310" s="7" t="n">
        <v>270</v>
      </c>
    </row>
    <row r="311" spans="1:8">
      <c r="A311" t="s">
        <v>4</v>
      </c>
      <c r="B311" s="4" t="s">
        <v>5</v>
      </c>
      <c r="C311" s="4" t="s">
        <v>10</v>
      </c>
      <c r="D311" s="4" t="s">
        <v>20</v>
      </c>
      <c r="E311" s="4" t="s">
        <v>20</v>
      </c>
      <c r="F311" s="4" t="s">
        <v>20</v>
      </c>
      <c r="G311" s="4" t="s">
        <v>20</v>
      </c>
    </row>
    <row r="312" spans="1:8">
      <c r="A312" t="n">
        <v>3482</v>
      </c>
      <c r="B312" s="39" t="n">
        <v>46</v>
      </c>
      <c r="C312" s="7" t="n">
        <v>4</v>
      </c>
      <c r="D312" s="7" t="n">
        <v>16.3999996185303</v>
      </c>
      <c r="E312" s="7" t="n">
        <v>0</v>
      </c>
      <c r="F312" s="7" t="n">
        <v>0.699999988079071</v>
      </c>
      <c r="G312" s="7" t="n">
        <v>270</v>
      </c>
    </row>
    <row r="313" spans="1:8">
      <c r="A313" t="s">
        <v>4</v>
      </c>
      <c r="B313" s="4" t="s">
        <v>5</v>
      </c>
      <c r="C313" s="4" t="s">
        <v>10</v>
      </c>
      <c r="D313" s="4" t="s">
        <v>20</v>
      </c>
      <c r="E313" s="4" t="s">
        <v>20</v>
      </c>
      <c r="F313" s="4" t="s">
        <v>20</v>
      </c>
      <c r="G313" s="4" t="s">
        <v>20</v>
      </c>
    </row>
    <row r="314" spans="1:8">
      <c r="A314" t="n">
        <v>3501</v>
      </c>
      <c r="B314" s="39" t="n">
        <v>46</v>
      </c>
      <c r="C314" s="7" t="n">
        <v>61491</v>
      </c>
      <c r="D314" s="7" t="n">
        <v>17.3999996185303</v>
      </c>
      <c r="E314" s="7" t="n">
        <v>0</v>
      </c>
      <c r="F314" s="7" t="n">
        <v>-1.5</v>
      </c>
      <c r="G314" s="7" t="n">
        <v>270</v>
      </c>
    </row>
    <row r="315" spans="1:8">
      <c r="A315" t="s">
        <v>4</v>
      </c>
      <c r="B315" s="4" t="s">
        <v>5</v>
      </c>
      <c r="C315" s="4" t="s">
        <v>10</v>
      </c>
      <c r="D315" s="4" t="s">
        <v>20</v>
      </c>
      <c r="E315" s="4" t="s">
        <v>20</v>
      </c>
      <c r="F315" s="4" t="s">
        <v>20</v>
      </c>
      <c r="G315" s="4" t="s">
        <v>20</v>
      </c>
    </row>
    <row r="316" spans="1:8">
      <c r="A316" t="n">
        <v>3520</v>
      </c>
      <c r="B316" s="39" t="n">
        <v>46</v>
      </c>
      <c r="C316" s="7" t="n">
        <v>61492</v>
      </c>
      <c r="D316" s="7" t="n">
        <v>17.3999996185303</v>
      </c>
      <c r="E316" s="7" t="n">
        <v>0</v>
      </c>
      <c r="F316" s="7" t="n">
        <v>1.5</v>
      </c>
      <c r="G316" s="7" t="n">
        <v>270</v>
      </c>
    </row>
    <row r="317" spans="1:8">
      <c r="A317" t="s">
        <v>4</v>
      </c>
      <c r="B317" s="4" t="s">
        <v>5</v>
      </c>
      <c r="C317" s="4" t="s">
        <v>10</v>
      </c>
      <c r="D317" s="4" t="s">
        <v>20</v>
      </c>
      <c r="E317" s="4" t="s">
        <v>20</v>
      </c>
      <c r="F317" s="4" t="s">
        <v>20</v>
      </c>
      <c r="G317" s="4" t="s">
        <v>20</v>
      </c>
    </row>
    <row r="318" spans="1:8">
      <c r="A318" t="n">
        <v>3539</v>
      </c>
      <c r="B318" s="39" t="n">
        <v>46</v>
      </c>
      <c r="C318" s="7" t="n">
        <v>61493</v>
      </c>
      <c r="D318" s="7" t="n">
        <v>18.3999996185303</v>
      </c>
      <c r="E318" s="7" t="n">
        <v>0</v>
      </c>
      <c r="F318" s="7" t="n">
        <v>-0.600000023841858</v>
      </c>
      <c r="G318" s="7" t="n">
        <v>270</v>
      </c>
    </row>
    <row r="319" spans="1:8">
      <c r="A319" t="s">
        <v>4</v>
      </c>
      <c r="B319" s="4" t="s">
        <v>5</v>
      </c>
      <c r="C319" s="4" t="s">
        <v>10</v>
      </c>
      <c r="D319" s="4" t="s">
        <v>20</v>
      </c>
      <c r="E319" s="4" t="s">
        <v>20</v>
      </c>
      <c r="F319" s="4" t="s">
        <v>20</v>
      </c>
      <c r="G319" s="4" t="s">
        <v>20</v>
      </c>
    </row>
    <row r="320" spans="1:8">
      <c r="A320" t="n">
        <v>3558</v>
      </c>
      <c r="B320" s="39" t="n">
        <v>46</v>
      </c>
      <c r="C320" s="7" t="n">
        <v>61494</v>
      </c>
      <c r="D320" s="7" t="n">
        <v>18.3999996185303</v>
      </c>
      <c r="E320" s="7" t="n">
        <v>0</v>
      </c>
      <c r="F320" s="7" t="n">
        <v>0.600000023841858</v>
      </c>
      <c r="G320" s="7" t="n">
        <v>270</v>
      </c>
    </row>
    <row r="321" spans="1:7">
      <c r="A321" t="s">
        <v>4</v>
      </c>
      <c r="B321" s="4" t="s">
        <v>5</v>
      </c>
      <c r="C321" s="4" t="s">
        <v>14</v>
      </c>
      <c r="D321" s="4" t="s">
        <v>14</v>
      </c>
      <c r="E321" s="4" t="s">
        <v>20</v>
      </c>
      <c r="F321" s="4" t="s">
        <v>20</v>
      </c>
      <c r="G321" s="4" t="s">
        <v>20</v>
      </c>
      <c r="H321" s="4" t="s">
        <v>10</v>
      </c>
    </row>
    <row r="322" spans="1:7">
      <c r="A322" t="n">
        <v>3577</v>
      </c>
      <c r="B322" s="40" t="n">
        <v>45</v>
      </c>
      <c r="C322" s="7" t="n">
        <v>2</v>
      </c>
      <c r="D322" s="7" t="n">
        <v>3</v>
      </c>
      <c r="E322" s="7" t="n">
        <v>14.8000001907349</v>
      </c>
      <c r="F322" s="7" t="n">
        <v>1.33000004291534</v>
      </c>
      <c r="G322" s="7" t="n">
        <v>0</v>
      </c>
      <c r="H322" s="7" t="n">
        <v>0</v>
      </c>
    </row>
    <row r="323" spans="1:7">
      <c r="A323" t="s">
        <v>4</v>
      </c>
      <c r="B323" s="4" t="s">
        <v>5</v>
      </c>
      <c r="C323" s="4" t="s">
        <v>14</v>
      </c>
      <c r="D323" s="4" t="s">
        <v>14</v>
      </c>
      <c r="E323" s="4" t="s">
        <v>20</v>
      </c>
      <c r="F323" s="4" t="s">
        <v>20</v>
      </c>
      <c r="G323" s="4" t="s">
        <v>20</v>
      </c>
      <c r="H323" s="4" t="s">
        <v>10</v>
      </c>
      <c r="I323" s="4" t="s">
        <v>14</v>
      </c>
    </row>
    <row r="324" spans="1:7">
      <c r="A324" t="n">
        <v>3594</v>
      </c>
      <c r="B324" s="40" t="n">
        <v>45</v>
      </c>
      <c r="C324" s="7" t="n">
        <v>4</v>
      </c>
      <c r="D324" s="7" t="n">
        <v>3</v>
      </c>
      <c r="E324" s="7" t="n">
        <v>359.570007324219</v>
      </c>
      <c r="F324" s="7" t="n">
        <v>279.369995117188</v>
      </c>
      <c r="G324" s="7" t="n">
        <v>0</v>
      </c>
      <c r="H324" s="7" t="n">
        <v>0</v>
      </c>
      <c r="I324" s="7" t="n">
        <v>0</v>
      </c>
    </row>
    <row r="325" spans="1:7">
      <c r="A325" t="s">
        <v>4</v>
      </c>
      <c r="B325" s="4" t="s">
        <v>5</v>
      </c>
      <c r="C325" s="4" t="s">
        <v>14</v>
      </c>
      <c r="D325" s="4" t="s">
        <v>14</v>
      </c>
      <c r="E325" s="4" t="s">
        <v>20</v>
      </c>
      <c r="F325" s="4" t="s">
        <v>10</v>
      </c>
    </row>
    <row r="326" spans="1:7">
      <c r="A326" t="n">
        <v>3612</v>
      </c>
      <c r="B326" s="40" t="n">
        <v>45</v>
      </c>
      <c r="C326" s="7" t="n">
        <v>5</v>
      </c>
      <c r="D326" s="7" t="n">
        <v>3</v>
      </c>
      <c r="E326" s="7" t="n">
        <v>4.69999980926514</v>
      </c>
      <c r="F326" s="7" t="n">
        <v>0</v>
      </c>
    </row>
    <row r="327" spans="1:7">
      <c r="A327" t="s">
        <v>4</v>
      </c>
      <c r="B327" s="4" t="s">
        <v>5</v>
      </c>
      <c r="C327" s="4" t="s">
        <v>14</v>
      </c>
      <c r="D327" s="4" t="s">
        <v>14</v>
      </c>
      <c r="E327" s="4" t="s">
        <v>20</v>
      </c>
      <c r="F327" s="4" t="s">
        <v>10</v>
      </c>
    </row>
    <row r="328" spans="1:7">
      <c r="A328" t="n">
        <v>3621</v>
      </c>
      <c r="B328" s="40" t="n">
        <v>45</v>
      </c>
      <c r="C328" s="7" t="n">
        <v>11</v>
      </c>
      <c r="D328" s="7" t="n">
        <v>3</v>
      </c>
      <c r="E328" s="7" t="n">
        <v>32.9000015258789</v>
      </c>
      <c r="F328" s="7" t="n">
        <v>0</v>
      </c>
    </row>
    <row r="329" spans="1:7">
      <c r="A329" t="s">
        <v>4</v>
      </c>
      <c r="B329" s="4" t="s">
        <v>5</v>
      </c>
      <c r="C329" s="4" t="s">
        <v>14</v>
      </c>
      <c r="D329" s="4" t="s">
        <v>14</v>
      </c>
      <c r="E329" s="4" t="s">
        <v>20</v>
      </c>
      <c r="F329" s="4" t="s">
        <v>20</v>
      </c>
      <c r="G329" s="4" t="s">
        <v>20</v>
      </c>
      <c r="H329" s="4" t="s">
        <v>10</v>
      </c>
    </row>
    <row r="330" spans="1:7">
      <c r="A330" t="n">
        <v>3630</v>
      </c>
      <c r="B330" s="40" t="n">
        <v>45</v>
      </c>
      <c r="C330" s="7" t="n">
        <v>2</v>
      </c>
      <c r="D330" s="7" t="n">
        <v>3</v>
      </c>
      <c r="E330" s="7" t="n">
        <v>12.8000001907349</v>
      </c>
      <c r="F330" s="7" t="n">
        <v>1.33000004291534</v>
      </c>
      <c r="G330" s="7" t="n">
        <v>0</v>
      </c>
      <c r="H330" s="7" t="n">
        <v>4000</v>
      </c>
    </row>
    <row r="331" spans="1:7">
      <c r="A331" t="s">
        <v>4</v>
      </c>
      <c r="B331" s="4" t="s">
        <v>5</v>
      </c>
      <c r="C331" s="4" t="s">
        <v>14</v>
      </c>
      <c r="D331" s="4" t="s">
        <v>14</v>
      </c>
      <c r="E331" s="4" t="s">
        <v>20</v>
      </c>
      <c r="F331" s="4" t="s">
        <v>20</v>
      </c>
      <c r="G331" s="4" t="s">
        <v>20</v>
      </c>
      <c r="H331" s="4" t="s">
        <v>10</v>
      </c>
      <c r="I331" s="4" t="s">
        <v>14</v>
      </c>
    </row>
    <row r="332" spans="1:7">
      <c r="A332" t="n">
        <v>3647</v>
      </c>
      <c r="B332" s="40" t="n">
        <v>45</v>
      </c>
      <c r="C332" s="7" t="n">
        <v>4</v>
      </c>
      <c r="D332" s="7" t="n">
        <v>3</v>
      </c>
      <c r="E332" s="7" t="n">
        <v>359.570007324219</v>
      </c>
      <c r="F332" s="7" t="n">
        <v>289.369995117188</v>
      </c>
      <c r="G332" s="7" t="n">
        <v>0</v>
      </c>
      <c r="H332" s="7" t="n">
        <v>4000</v>
      </c>
      <c r="I332" s="7" t="n">
        <v>0</v>
      </c>
    </row>
    <row r="333" spans="1:7">
      <c r="A333" t="s">
        <v>4</v>
      </c>
      <c r="B333" s="4" t="s">
        <v>5</v>
      </c>
      <c r="C333" s="4" t="s">
        <v>10</v>
      </c>
      <c r="D333" s="4" t="s">
        <v>10</v>
      </c>
      <c r="E333" s="4" t="s">
        <v>20</v>
      </c>
      <c r="F333" s="4" t="s">
        <v>20</v>
      </c>
      <c r="G333" s="4" t="s">
        <v>20</v>
      </c>
      <c r="H333" s="4" t="s">
        <v>20</v>
      </c>
      <c r="I333" s="4" t="s">
        <v>14</v>
      </c>
      <c r="J333" s="4" t="s">
        <v>10</v>
      </c>
    </row>
    <row r="334" spans="1:7">
      <c r="A334" t="n">
        <v>3665</v>
      </c>
      <c r="B334" s="41" t="n">
        <v>55</v>
      </c>
      <c r="C334" s="7" t="n">
        <v>0</v>
      </c>
      <c r="D334" s="7" t="n">
        <v>65024</v>
      </c>
      <c r="E334" s="7" t="n">
        <v>0</v>
      </c>
      <c r="F334" s="7" t="n">
        <v>0</v>
      </c>
      <c r="G334" s="7" t="n">
        <v>5</v>
      </c>
      <c r="H334" s="7" t="n">
        <v>1.20000004768372</v>
      </c>
      <c r="I334" s="7" t="n">
        <v>1</v>
      </c>
      <c r="J334" s="7" t="n">
        <v>0</v>
      </c>
    </row>
    <row r="335" spans="1:7">
      <c r="A335" t="s">
        <v>4</v>
      </c>
      <c r="B335" s="4" t="s">
        <v>5</v>
      </c>
      <c r="C335" s="4" t="s">
        <v>10</v>
      </c>
      <c r="D335" s="4" t="s">
        <v>10</v>
      </c>
      <c r="E335" s="4" t="s">
        <v>20</v>
      </c>
      <c r="F335" s="4" t="s">
        <v>20</v>
      </c>
      <c r="G335" s="4" t="s">
        <v>20</v>
      </c>
      <c r="H335" s="4" t="s">
        <v>20</v>
      </c>
      <c r="I335" s="4" t="s">
        <v>14</v>
      </c>
      <c r="J335" s="4" t="s">
        <v>10</v>
      </c>
    </row>
    <row r="336" spans="1:7">
      <c r="A336" t="n">
        <v>3689</v>
      </c>
      <c r="B336" s="41" t="n">
        <v>55</v>
      </c>
      <c r="C336" s="7" t="n">
        <v>4</v>
      </c>
      <c r="D336" s="7" t="n">
        <v>65024</v>
      </c>
      <c r="E336" s="7" t="n">
        <v>0</v>
      </c>
      <c r="F336" s="7" t="n">
        <v>0</v>
      </c>
      <c r="G336" s="7" t="n">
        <v>5</v>
      </c>
      <c r="H336" s="7" t="n">
        <v>1.20000004768372</v>
      </c>
      <c r="I336" s="7" t="n">
        <v>1</v>
      </c>
      <c r="J336" s="7" t="n">
        <v>0</v>
      </c>
    </row>
    <row r="337" spans="1:10">
      <c r="A337" t="s">
        <v>4</v>
      </c>
      <c r="B337" s="4" t="s">
        <v>5</v>
      </c>
      <c r="C337" s="4" t="s">
        <v>10</v>
      </c>
      <c r="D337" s="4" t="s">
        <v>10</v>
      </c>
      <c r="E337" s="4" t="s">
        <v>20</v>
      </c>
      <c r="F337" s="4" t="s">
        <v>20</v>
      </c>
      <c r="G337" s="4" t="s">
        <v>20</v>
      </c>
      <c r="H337" s="4" t="s">
        <v>20</v>
      </c>
      <c r="I337" s="4" t="s">
        <v>14</v>
      </c>
      <c r="J337" s="4" t="s">
        <v>10</v>
      </c>
    </row>
    <row r="338" spans="1:10">
      <c r="A338" t="n">
        <v>3713</v>
      </c>
      <c r="B338" s="41" t="n">
        <v>55</v>
      </c>
      <c r="C338" s="7" t="n">
        <v>61491</v>
      </c>
      <c r="D338" s="7" t="n">
        <v>65024</v>
      </c>
      <c r="E338" s="7" t="n">
        <v>0</v>
      </c>
      <c r="F338" s="7" t="n">
        <v>0</v>
      </c>
      <c r="G338" s="7" t="n">
        <v>5</v>
      </c>
      <c r="H338" s="7" t="n">
        <v>1.20000004768372</v>
      </c>
      <c r="I338" s="7" t="n">
        <v>1</v>
      </c>
      <c r="J338" s="7" t="n">
        <v>0</v>
      </c>
    </row>
    <row r="339" spans="1:10">
      <c r="A339" t="s">
        <v>4</v>
      </c>
      <c r="B339" s="4" t="s">
        <v>5</v>
      </c>
      <c r="C339" s="4" t="s">
        <v>10</v>
      </c>
      <c r="D339" s="4" t="s">
        <v>10</v>
      </c>
      <c r="E339" s="4" t="s">
        <v>20</v>
      </c>
      <c r="F339" s="4" t="s">
        <v>20</v>
      </c>
      <c r="G339" s="4" t="s">
        <v>20</v>
      </c>
      <c r="H339" s="4" t="s">
        <v>20</v>
      </c>
      <c r="I339" s="4" t="s">
        <v>14</v>
      </c>
      <c r="J339" s="4" t="s">
        <v>10</v>
      </c>
    </row>
    <row r="340" spans="1:10">
      <c r="A340" t="n">
        <v>3737</v>
      </c>
      <c r="B340" s="41" t="n">
        <v>55</v>
      </c>
      <c r="C340" s="7" t="n">
        <v>61492</v>
      </c>
      <c r="D340" s="7" t="n">
        <v>65024</v>
      </c>
      <c r="E340" s="7" t="n">
        <v>0</v>
      </c>
      <c r="F340" s="7" t="n">
        <v>0</v>
      </c>
      <c r="G340" s="7" t="n">
        <v>5</v>
      </c>
      <c r="H340" s="7" t="n">
        <v>1.20000004768372</v>
      </c>
      <c r="I340" s="7" t="n">
        <v>1</v>
      </c>
      <c r="J340" s="7" t="n">
        <v>0</v>
      </c>
    </row>
    <row r="341" spans="1:10">
      <c r="A341" t="s">
        <v>4</v>
      </c>
      <c r="B341" s="4" t="s">
        <v>5</v>
      </c>
      <c r="C341" s="4" t="s">
        <v>10</v>
      </c>
      <c r="D341" s="4" t="s">
        <v>10</v>
      </c>
      <c r="E341" s="4" t="s">
        <v>20</v>
      </c>
      <c r="F341" s="4" t="s">
        <v>20</v>
      </c>
      <c r="G341" s="4" t="s">
        <v>20</v>
      </c>
      <c r="H341" s="4" t="s">
        <v>20</v>
      </c>
      <c r="I341" s="4" t="s">
        <v>14</v>
      </c>
      <c r="J341" s="4" t="s">
        <v>10</v>
      </c>
    </row>
    <row r="342" spans="1:10">
      <c r="A342" t="n">
        <v>3761</v>
      </c>
      <c r="B342" s="41" t="n">
        <v>55</v>
      </c>
      <c r="C342" s="7" t="n">
        <v>61493</v>
      </c>
      <c r="D342" s="7" t="n">
        <v>65024</v>
      </c>
      <c r="E342" s="7" t="n">
        <v>0</v>
      </c>
      <c r="F342" s="7" t="n">
        <v>0</v>
      </c>
      <c r="G342" s="7" t="n">
        <v>5</v>
      </c>
      <c r="H342" s="7" t="n">
        <v>1.20000004768372</v>
      </c>
      <c r="I342" s="7" t="n">
        <v>1</v>
      </c>
      <c r="J342" s="7" t="n">
        <v>0</v>
      </c>
    </row>
    <row r="343" spans="1:10">
      <c r="A343" t="s">
        <v>4</v>
      </c>
      <c r="B343" s="4" t="s">
        <v>5</v>
      </c>
      <c r="C343" s="4" t="s">
        <v>10</v>
      </c>
      <c r="D343" s="4" t="s">
        <v>10</v>
      </c>
      <c r="E343" s="4" t="s">
        <v>20</v>
      </c>
      <c r="F343" s="4" t="s">
        <v>20</v>
      </c>
      <c r="G343" s="4" t="s">
        <v>20</v>
      </c>
      <c r="H343" s="4" t="s">
        <v>20</v>
      </c>
      <c r="I343" s="4" t="s">
        <v>14</v>
      </c>
      <c r="J343" s="4" t="s">
        <v>10</v>
      </c>
    </row>
    <row r="344" spans="1:10">
      <c r="A344" t="n">
        <v>3785</v>
      </c>
      <c r="B344" s="41" t="n">
        <v>55</v>
      </c>
      <c r="C344" s="7" t="n">
        <v>61494</v>
      </c>
      <c r="D344" s="7" t="n">
        <v>65024</v>
      </c>
      <c r="E344" s="7" t="n">
        <v>0</v>
      </c>
      <c r="F344" s="7" t="n">
        <v>0</v>
      </c>
      <c r="G344" s="7" t="n">
        <v>5</v>
      </c>
      <c r="H344" s="7" t="n">
        <v>1.20000004768372</v>
      </c>
      <c r="I344" s="7" t="n">
        <v>1</v>
      </c>
      <c r="J344" s="7" t="n">
        <v>0</v>
      </c>
    </row>
    <row r="345" spans="1:10">
      <c r="A345" t="s">
        <v>4</v>
      </c>
      <c r="B345" s="4" t="s">
        <v>5</v>
      </c>
      <c r="C345" s="4" t="s">
        <v>14</v>
      </c>
      <c r="D345" s="4" t="s">
        <v>10</v>
      </c>
      <c r="E345" s="4" t="s">
        <v>20</v>
      </c>
    </row>
    <row r="346" spans="1:10">
      <c r="A346" t="n">
        <v>3809</v>
      </c>
      <c r="B346" s="22" t="n">
        <v>58</v>
      </c>
      <c r="C346" s="7" t="n">
        <v>100</v>
      </c>
      <c r="D346" s="7" t="n">
        <v>2000</v>
      </c>
      <c r="E346" s="7" t="n">
        <v>1</v>
      </c>
    </row>
    <row r="347" spans="1:10">
      <c r="A347" t="s">
        <v>4</v>
      </c>
      <c r="B347" s="4" t="s">
        <v>5</v>
      </c>
      <c r="C347" s="4" t="s">
        <v>14</v>
      </c>
      <c r="D347" s="4" t="s">
        <v>10</v>
      </c>
    </row>
    <row r="348" spans="1:10">
      <c r="A348" t="n">
        <v>3817</v>
      </c>
      <c r="B348" s="22" t="n">
        <v>58</v>
      </c>
      <c r="C348" s="7" t="n">
        <v>255</v>
      </c>
      <c r="D348" s="7" t="n">
        <v>0</v>
      </c>
    </row>
    <row r="349" spans="1:10">
      <c r="A349" t="s">
        <v>4</v>
      </c>
      <c r="B349" s="4" t="s">
        <v>5</v>
      </c>
      <c r="C349" s="4" t="s">
        <v>14</v>
      </c>
      <c r="D349" s="4" t="s">
        <v>10</v>
      </c>
    </row>
    <row r="350" spans="1:10">
      <c r="A350" t="n">
        <v>3821</v>
      </c>
      <c r="B350" s="40" t="n">
        <v>45</v>
      </c>
      <c r="C350" s="7" t="n">
        <v>7</v>
      </c>
      <c r="D350" s="7" t="n">
        <v>255</v>
      </c>
    </row>
    <row r="351" spans="1:10">
      <c r="A351" t="s">
        <v>4</v>
      </c>
      <c r="B351" s="4" t="s">
        <v>5</v>
      </c>
      <c r="C351" s="4" t="s">
        <v>14</v>
      </c>
      <c r="D351" s="4" t="s">
        <v>10</v>
      </c>
      <c r="E351" s="4" t="s">
        <v>14</v>
      </c>
    </row>
    <row r="352" spans="1:10">
      <c r="A352" t="n">
        <v>3825</v>
      </c>
      <c r="B352" s="17" t="n">
        <v>49</v>
      </c>
      <c r="C352" s="7" t="n">
        <v>1</v>
      </c>
      <c r="D352" s="7" t="n">
        <v>5000</v>
      </c>
      <c r="E352" s="7" t="n">
        <v>0</v>
      </c>
    </row>
    <row r="353" spans="1:10">
      <c r="A353" t="s">
        <v>4</v>
      </c>
      <c r="B353" s="4" t="s">
        <v>5</v>
      </c>
      <c r="C353" s="4" t="s">
        <v>14</v>
      </c>
      <c r="D353" s="4" t="s">
        <v>10</v>
      </c>
      <c r="E353" s="4" t="s">
        <v>10</v>
      </c>
      <c r="F353" s="4" t="s">
        <v>14</v>
      </c>
    </row>
    <row r="354" spans="1:10">
      <c r="A354" t="n">
        <v>3830</v>
      </c>
      <c r="B354" s="42" t="n">
        <v>25</v>
      </c>
      <c r="C354" s="7" t="n">
        <v>1</v>
      </c>
      <c r="D354" s="7" t="n">
        <v>60</v>
      </c>
      <c r="E354" s="7" t="n">
        <v>440</v>
      </c>
      <c r="F354" s="7" t="n">
        <v>1</v>
      </c>
    </row>
    <row r="355" spans="1:10">
      <c r="A355" t="s">
        <v>4</v>
      </c>
      <c r="B355" s="4" t="s">
        <v>5</v>
      </c>
      <c r="C355" s="4" t="s">
        <v>6</v>
      </c>
      <c r="D355" s="4" t="s">
        <v>10</v>
      </c>
    </row>
    <row r="356" spans="1:10">
      <c r="A356" t="n">
        <v>3837</v>
      </c>
      <c r="B356" s="43" t="n">
        <v>29</v>
      </c>
      <c r="C356" s="7" t="s">
        <v>81</v>
      </c>
      <c r="D356" s="7" t="n">
        <v>65533</v>
      </c>
    </row>
    <row r="357" spans="1:10">
      <c r="A357" t="s">
        <v>4</v>
      </c>
      <c r="B357" s="4" t="s">
        <v>5</v>
      </c>
      <c r="C357" s="4" t="s">
        <v>14</v>
      </c>
      <c r="D357" s="4" t="s">
        <v>10</v>
      </c>
      <c r="E357" s="4" t="s">
        <v>6</v>
      </c>
    </row>
    <row r="358" spans="1:10">
      <c r="A358" t="n">
        <v>3853</v>
      </c>
      <c r="B358" s="33" t="n">
        <v>51</v>
      </c>
      <c r="C358" s="7" t="n">
        <v>4</v>
      </c>
      <c r="D358" s="7" t="n">
        <v>17</v>
      </c>
      <c r="E358" s="7" t="s">
        <v>82</v>
      </c>
    </row>
    <row r="359" spans="1:10">
      <c r="A359" t="s">
        <v>4</v>
      </c>
      <c r="B359" s="4" t="s">
        <v>5</v>
      </c>
      <c r="C359" s="4" t="s">
        <v>10</v>
      </c>
    </row>
    <row r="360" spans="1:10">
      <c r="A360" t="n">
        <v>3867</v>
      </c>
      <c r="B360" s="29" t="n">
        <v>16</v>
      </c>
      <c r="C360" s="7" t="n">
        <v>0</v>
      </c>
    </row>
    <row r="361" spans="1:10">
      <c r="A361" t="s">
        <v>4</v>
      </c>
      <c r="B361" s="4" t="s">
        <v>5</v>
      </c>
      <c r="C361" s="4" t="s">
        <v>10</v>
      </c>
      <c r="D361" s="4" t="s">
        <v>14</v>
      </c>
      <c r="E361" s="4" t="s">
        <v>9</v>
      </c>
      <c r="F361" s="4" t="s">
        <v>83</v>
      </c>
      <c r="G361" s="4" t="s">
        <v>14</v>
      </c>
      <c r="H361" s="4" t="s">
        <v>14</v>
      </c>
    </row>
    <row r="362" spans="1:10">
      <c r="A362" t="n">
        <v>3870</v>
      </c>
      <c r="B362" s="44" t="n">
        <v>26</v>
      </c>
      <c r="C362" s="7" t="n">
        <v>17</v>
      </c>
      <c r="D362" s="7" t="n">
        <v>17</v>
      </c>
      <c r="E362" s="7" t="n">
        <v>16406</v>
      </c>
      <c r="F362" s="7" t="s">
        <v>84</v>
      </c>
      <c r="G362" s="7" t="n">
        <v>2</v>
      </c>
      <c r="H362" s="7" t="n">
        <v>0</v>
      </c>
    </row>
    <row r="363" spans="1:10">
      <c r="A363" t="s">
        <v>4</v>
      </c>
      <c r="B363" s="4" t="s">
        <v>5</v>
      </c>
    </row>
    <row r="364" spans="1:10">
      <c r="A364" t="n">
        <v>3898</v>
      </c>
      <c r="B364" s="45" t="n">
        <v>28</v>
      </c>
    </row>
    <row r="365" spans="1:10">
      <c r="A365" t="s">
        <v>4</v>
      </c>
      <c r="B365" s="4" t="s">
        <v>5</v>
      </c>
      <c r="C365" s="4" t="s">
        <v>6</v>
      </c>
      <c r="D365" s="4" t="s">
        <v>10</v>
      </c>
    </row>
    <row r="366" spans="1:10">
      <c r="A366" t="n">
        <v>3899</v>
      </c>
      <c r="B366" s="43" t="n">
        <v>29</v>
      </c>
      <c r="C366" s="7" t="s">
        <v>13</v>
      </c>
      <c r="D366" s="7" t="n">
        <v>65533</v>
      </c>
    </row>
    <row r="367" spans="1:10">
      <c r="A367" t="s">
        <v>4</v>
      </c>
      <c r="B367" s="4" t="s">
        <v>5</v>
      </c>
      <c r="C367" s="4" t="s">
        <v>14</v>
      </c>
      <c r="D367" s="4" t="s">
        <v>10</v>
      </c>
      <c r="E367" s="4" t="s">
        <v>10</v>
      </c>
      <c r="F367" s="4" t="s">
        <v>14</v>
      </c>
    </row>
    <row r="368" spans="1:10">
      <c r="A368" t="n">
        <v>3903</v>
      </c>
      <c r="B368" s="42" t="n">
        <v>25</v>
      </c>
      <c r="C368" s="7" t="n">
        <v>1</v>
      </c>
      <c r="D368" s="7" t="n">
        <v>300</v>
      </c>
      <c r="E368" s="7" t="n">
        <v>540</v>
      </c>
      <c r="F368" s="7" t="n">
        <v>1</v>
      </c>
    </row>
    <row r="369" spans="1:8">
      <c r="A369" t="s">
        <v>4</v>
      </c>
      <c r="B369" s="4" t="s">
        <v>5</v>
      </c>
      <c r="C369" s="4" t="s">
        <v>6</v>
      </c>
      <c r="D369" s="4" t="s">
        <v>10</v>
      </c>
    </row>
    <row r="370" spans="1:8">
      <c r="A370" t="n">
        <v>3910</v>
      </c>
      <c r="B370" s="43" t="n">
        <v>29</v>
      </c>
      <c r="C370" s="7" t="s">
        <v>85</v>
      </c>
      <c r="D370" s="7" t="n">
        <v>65533</v>
      </c>
    </row>
    <row r="371" spans="1:8">
      <c r="A371" t="s">
        <v>4</v>
      </c>
      <c r="B371" s="4" t="s">
        <v>5</v>
      </c>
      <c r="C371" s="4" t="s">
        <v>14</v>
      </c>
      <c r="D371" s="4" t="s">
        <v>10</v>
      </c>
      <c r="E371" s="4" t="s">
        <v>6</v>
      </c>
    </row>
    <row r="372" spans="1:8">
      <c r="A372" t="n">
        <v>3925</v>
      </c>
      <c r="B372" s="33" t="n">
        <v>51</v>
      </c>
      <c r="C372" s="7" t="n">
        <v>4</v>
      </c>
      <c r="D372" s="7" t="n">
        <v>7009</v>
      </c>
      <c r="E372" s="7" t="s">
        <v>86</v>
      </c>
    </row>
    <row r="373" spans="1:8">
      <c r="A373" t="s">
        <v>4</v>
      </c>
      <c r="B373" s="4" t="s">
        <v>5</v>
      </c>
      <c r="C373" s="4" t="s">
        <v>10</v>
      </c>
    </row>
    <row r="374" spans="1:8">
      <c r="A374" t="n">
        <v>3939</v>
      </c>
      <c r="B374" s="29" t="n">
        <v>16</v>
      </c>
      <c r="C374" s="7" t="n">
        <v>0</v>
      </c>
    </row>
    <row r="375" spans="1:8">
      <c r="A375" t="s">
        <v>4</v>
      </c>
      <c r="B375" s="4" t="s">
        <v>5</v>
      </c>
      <c r="C375" s="4" t="s">
        <v>10</v>
      </c>
      <c r="D375" s="4" t="s">
        <v>14</v>
      </c>
      <c r="E375" s="4" t="s">
        <v>9</v>
      </c>
      <c r="F375" s="4" t="s">
        <v>83</v>
      </c>
      <c r="G375" s="4" t="s">
        <v>14</v>
      </c>
      <c r="H375" s="4" t="s">
        <v>14</v>
      </c>
    </row>
    <row r="376" spans="1:8">
      <c r="A376" t="n">
        <v>3942</v>
      </c>
      <c r="B376" s="44" t="n">
        <v>26</v>
      </c>
      <c r="C376" s="7" t="n">
        <v>7009</v>
      </c>
      <c r="D376" s="7" t="n">
        <v>17</v>
      </c>
      <c r="E376" s="7" t="n">
        <v>64839</v>
      </c>
      <c r="F376" s="7" t="s">
        <v>87</v>
      </c>
      <c r="G376" s="7" t="n">
        <v>2</v>
      </c>
      <c r="H376" s="7" t="n">
        <v>0</v>
      </c>
    </row>
    <row r="377" spans="1:8">
      <c r="A377" t="s">
        <v>4</v>
      </c>
      <c r="B377" s="4" t="s">
        <v>5</v>
      </c>
    </row>
    <row r="378" spans="1:8">
      <c r="A378" t="n">
        <v>3963</v>
      </c>
      <c r="B378" s="45" t="n">
        <v>28</v>
      </c>
    </row>
    <row r="379" spans="1:8">
      <c r="A379" t="s">
        <v>4</v>
      </c>
      <c r="B379" s="4" t="s">
        <v>5</v>
      </c>
      <c r="C379" s="4" t="s">
        <v>6</v>
      </c>
      <c r="D379" s="4" t="s">
        <v>10</v>
      </c>
    </row>
    <row r="380" spans="1:8">
      <c r="A380" t="n">
        <v>3964</v>
      </c>
      <c r="B380" s="43" t="n">
        <v>29</v>
      </c>
      <c r="C380" s="7" t="s">
        <v>13</v>
      </c>
      <c r="D380" s="7" t="n">
        <v>65533</v>
      </c>
    </row>
    <row r="381" spans="1:8">
      <c r="A381" t="s">
        <v>4</v>
      </c>
      <c r="B381" s="4" t="s">
        <v>5</v>
      </c>
      <c r="C381" s="4" t="s">
        <v>10</v>
      </c>
      <c r="D381" s="4" t="s">
        <v>14</v>
      </c>
    </row>
    <row r="382" spans="1:8">
      <c r="A382" t="n">
        <v>3968</v>
      </c>
      <c r="B382" s="46" t="n">
        <v>89</v>
      </c>
      <c r="C382" s="7" t="n">
        <v>65533</v>
      </c>
      <c r="D382" s="7" t="n">
        <v>1</v>
      </c>
    </row>
    <row r="383" spans="1:8">
      <c r="A383" t="s">
        <v>4</v>
      </c>
      <c r="B383" s="4" t="s">
        <v>5</v>
      </c>
      <c r="C383" s="4" t="s">
        <v>14</v>
      </c>
      <c r="D383" s="4" t="s">
        <v>10</v>
      </c>
      <c r="E383" s="4" t="s">
        <v>10</v>
      </c>
      <c r="F383" s="4" t="s">
        <v>14</v>
      </c>
    </row>
    <row r="384" spans="1:8">
      <c r="A384" t="n">
        <v>3972</v>
      </c>
      <c r="B384" s="42" t="n">
        <v>25</v>
      </c>
      <c r="C384" s="7" t="n">
        <v>1</v>
      </c>
      <c r="D384" s="7" t="n">
        <v>65535</v>
      </c>
      <c r="E384" s="7" t="n">
        <v>65535</v>
      </c>
      <c r="F384" s="7" t="n">
        <v>0</v>
      </c>
    </row>
    <row r="385" spans="1:8">
      <c r="A385" t="s">
        <v>4</v>
      </c>
      <c r="B385" s="4" t="s">
        <v>5</v>
      </c>
      <c r="C385" s="4" t="s">
        <v>10</v>
      </c>
      <c r="D385" s="4" t="s">
        <v>14</v>
      </c>
      <c r="E385" s="4" t="s">
        <v>20</v>
      </c>
      <c r="F385" s="4" t="s">
        <v>10</v>
      </c>
    </row>
    <row r="386" spans="1:8">
      <c r="A386" t="n">
        <v>3979</v>
      </c>
      <c r="B386" s="47" t="n">
        <v>59</v>
      </c>
      <c r="C386" s="7" t="n">
        <v>0</v>
      </c>
      <c r="D386" s="7" t="n">
        <v>1</v>
      </c>
      <c r="E386" s="7" t="n">
        <v>0.150000005960464</v>
      </c>
      <c r="F386" s="7" t="n">
        <v>0</v>
      </c>
    </row>
    <row r="387" spans="1:8">
      <c r="A387" t="s">
        <v>4</v>
      </c>
      <c r="B387" s="4" t="s">
        <v>5</v>
      </c>
      <c r="C387" s="4" t="s">
        <v>14</v>
      </c>
      <c r="D387" s="4" t="s">
        <v>10</v>
      </c>
      <c r="E387" s="4" t="s">
        <v>6</v>
      </c>
      <c r="F387" s="4" t="s">
        <v>6</v>
      </c>
      <c r="G387" s="4" t="s">
        <v>6</v>
      </c>
      <c r="H387" s="4" t="s">
        <v>6</v>
      </c>
    </row>
    <row r="388" spans="1:8">
      <c r="A388" t="n">
        <v>3989</v>
      </c>
      <c r="B388" s="33" t="n">
        <v>51</v>
      </c>
      <c r="C388" s="7" t="n">
        <v>3</v>
      </c>
      <c r="D388" s="7" t="n">
        <v>0</v>
      </c>
      <c r="E388" s="7" t="s">
        <v>88</v>
      </c>
      <c r="F388" s="7" t="s">
        <v>60</v>
      </c>
      <c r="G388" s="7" t="s">
        <v>61</v>
      </c>
      <c r="H388" s="7" t="s">
        <v>62</v>
      </c>
    </row>
    <row r="389" spans="1:8">
      <c r="A389" t="s">
        <v>4</v>
      </c>
      <c r="B389" s="4" t="s">
        <v>5</v>
      </c>
      <c r="C389" s="4" t="s">
        <v>10</v>
      </c>
    </row>
    <row r="390" spans="1:8">
      <c r="A390" t="n">
        <v>4002</v>
      </c>
      <c r="B390" s="29" t="n">
        <v>16</v>
      </c>
      <c r="C390" s="7" t="n">
        <v>50</v>
      </c>
    </row>
    <row r="391" spans="1:8">
      <c r="A391" t="s">
        <v>4</v>
      </c>
      <c r="B391" s="4" t="s">
        <v>5</v>
      </c>
      <c r="C391" s="4" t="s">
        <v>10</v>
      </c>
      <c r="D391" s="4" t="s">
        <v>14</v>
      </c>
      <c r="E391" s="4" t="s">
        <v>20</v>
      </c>
      <c r="F391" s="4" t="s">
        <v>10</v>
      </c>
    </row>
    <row r="392" spans="1:8">
      <c r="A392" t="n">
        <v>4005</v>
      </c>
      <c r="B392" s="47" t="n">
        <v>59</v>
      </c>
      <c r="C392" s="7" t="n">
        <v>4</v>
      </c>
      <c r="D392" s="7" t="n">
        <v>1</v>
      </c>
      <c r="E392" s="7" t="n">
        <v>0.150000005960464</v>
      </c>
      <c r="F392" s="7" t="n">
        <v>0</v>
      </c>
    </row>
    <row r="393" spans="1:8">
      <c r="A393" t="s">
        <v>4</v>
      </c>
      <c r="B393" s="4" t="s">
        <v>5</v>
      </c>
      <c r="C393" s="4" t="s">
        <v>14</v>
      </c>
      <c r="D393" s="4" t="s">
        <v>10</v>
      </c>
      <c r="E393" s="4" t="s">
        <v>6</v>
      </c>
      <c r="F393" s="4" t="s">
        <v>6</v>
      </c>
      <c r="G393" s="4" t="s">
        <v>6</v>
      </c>
      <c r="H393" s="4" t="s">
        <v>6</v>
      </c>
    </row>
    <row r="394" spans="1:8">
      <c r="A394" t="n">
        <v>4015</v>
      </c>
      <c r="B394" s="33" t="n">
        <v>51</v>
      </c>
      <c r="C394" s="7" t="n">
        <v>3</v>
      </c>
      <c r="D394" s="7" t="n">
        <v>4</v>
      </c>
      <c r="E394" s="7" t="s">
        <v>88</v>
      </c>
      <c r="F394" s="7" t="s">
        <v>60</v>
      </c>
      <c r="G394" s="7" t="s">
        <v>61</v>
      </c>
      <c r="H394" s="7" t="s">
        <v>62</v>
      </c>
    </row>
    <row r="395" spans="1:8">
      <c r="A395" t="s">
        <v>4</v>
      </c>
      <c r="B395" s="4" t="s">
        <v>5</v>
      </c>
      <c r="C395" s="4" t="s">
        <v>10</v>
      </c>
      <c r="D395" s="4" t="s">
        <v>14</v>
      </c>
      <c r="E395" s="4" t="s">
        <v>20</v>
      </c>
      <c r="F395" s="4" t="s">
        <v>10</v>
      </c>
    </row>
    <row r="396" spans="1:8">
      <c r="A396" t="n">
        <v>4028</v>
      </c>
      <c r="B396" s="47" t="n">
        <v>59</v>
      </c>
      <c r="C396" s="7" t="n">
        <v>61491</v>
      </c>
      <c r="D396" s="7" t="n">
        <v>1</v>
      </c>
      <c r="E396" s="7" t="n">
        <v>0.150000005960464</v>
      </c>
      <c r="F396" s="7" t="n">
        <v>0</v>
      </c>
    </row>
    <row r="397" spans="1:8">
      <c r="A397" t="s">
        <v>4</v>
      </c>
      <c r="B397" s="4" t="s">
        <v>5</v>
      </c>
      <c r="C397" s="4" t="s">
        <v>14</v>
      </c>
      <c r="D397" s="4" t="s">
        <v>10</v>
      </c>
      <c r="E397" s="4" t="s">
        <v>6</v>
      </c>
      <c r="F397" s="4" t="s">
        <v>6</v>
      </c>
      <c r="G397" s="4" t="s">
        <v>6</v>
      </c>
      <c r="H397" s="4" t="s">
        <v>6</v>
      </c>
    </row>
    <row r="398" spans="1:8">
      <c r="A398" t="n">
        <v>4038</v>
      </c>
      <c r="B398" s="33" t="n">
        <v>51</v>
      </c>
      <c r="C398" s="7" t="n">
        <v>3</v>
      </c>
      <c r="D398" s="7" t="n">
        <v>61491</v>
      </c>
      <c r="E398" s="7" t="s">
        <v>88</v>
      </c>
      <c r="F398" s="7" t="s">
        <v>60</v>
      </c>
      <c r="G398" s="7" t="s">
        <v>61</v>
      </c>
      <c r="H398" s="7" t="s">
        <v>62</v>
      </c>
    </row>
    <row r="399" spans="1:8">
      <c r="A399" t="s">
        <v>4</v>
      </c>
      <c r="B399" s="4" t="s">
        <v>5</v>
      </c>
      <c r="C399" s="4" t="s">
        <v>10</v>
      </c>
    </row>
    <row r="400" spans="1:8">
      <c r="A400" t="n">
        <v>4051</v>
      </c>
      <c r="B400" s="29" t="n">
        <v>16</v>
      </c>
      <c r="C400" s="7" t="n">
        <v>50</v>
      </c>
    </row>
    <row r="401" spans="1:8">
      <c r="A401" t="s">
        <v>4</v>
      </c>
      <c r="B401" s="4" t="s">
        <v>5</v>
      </c>
      <c r="C401" s="4" t="s">
        <v>10</v>
      </c>
      <c r="D401" s="4" t="s">
        <v>14</v>
      </c>
      <c r="E401" s="4" t="s">
        <v>20</v>
      </c>
      <c r="F401" s="4" t="s">
        <v>10</v>
      </c>
    </row>
    <row r="402" spans="1:8">
      <c r="A402" t="n">
        <v>4054</v>
      </c>
      <c r="B402" s="47" t="n">
        <v>59</v>
      </c>
      <c r="C402" s="7" t="n">
        <v>61492</v>
      </c>
      <c r="D402" s="7" t="n">
        <v>1</v>
      </c>
      <c r="E402" s="7" t="n">
        <v>0.150000005960464</v>
      </c>
      <c r="F402" s="7" t="n">
        <v>0</v>
      </c>
    </row>
    <row r="403" spans="1:8">
      <c r="A403" t="s">
        <v>4</v>
      </c>
      <c r="B403" s="4" t="s">
        <v>5</v>
      </c>
      <c r="C403" s="4" t="s">
        <v>14</v>
      </c>
      <c r="D403" s="4" t="s">
        <v>10</v>
      </c>
      <c r="E403" s="4" t="s">
        <v>6</v>
      </c>
      <c r="F403" s="4" t="s">
        <v>6</v>
      </c>
      <c r="G403" s="4" t="s">
        <v>6</v>
      </c>
      <c r="H403" s="4" t="s">
        <v>6</v>
      </c>
    </row>
    <row r="404" spans="1:8">
      <c r="A404" t="n">
        <v>4064</v>
      </c>
      <c r="B404" s="33" t="n">
        <v>51</v>
      </c>
      <c r="C404" s="7" t="n">
        <v>3</v>
      </c>
      <c r="D404" s="7" t="n">
        <v>61492</v>
      </c>
      <c r="E404" s="7" t="s">
        <v>88</v>
      </c>
      <c r="F404" s="7" t="s">
        <v>60</v>
      </c>
      <c r="G404" s="7" t="s">
        <v>61</v>
      </c>
      <c r="H404" s="7" t="s">
        <v>62</v>
      </c>
    </row>
    <row r="405" spans="1:8">
      <c r="A405" t="s">
        <v>4</v>
      </c>
      <c r="B405" s="4" t="s">
        <v>5</v>
      </c>
      <c r="C405" s="4" t="s">
        <v>10</v>
      </c>
      <c r="D405" s="4" t="s">
        <v>14</v>
      </c>
      <c r="E405" s="4" t="s">
        <v>20</v>
      </c>
      <c r="F405" s="4" t="s">
        <v>10</v>
      </c>
    </row>
    <row r="406" spans="1:8">
      <c r="A406" t="n">
        <v>4077</v>
      </c>
      <c r="B406" s="47" t="n">
        <v>59</v>
      </c>
      <c r="C406" s="7" t="n">
        <v>61493</v>
      </c>
      <c r="D406" s="7" t="n">
        <v>1</v>
      </c>
      <c r="E406" s="7" t="n">
        <v>0.150000005960464</v>
      </c>
      <c r="F406" s="7" t="n">
        <v>0</v>
      </c>
    </row>
    <row r="407" spans="1:8">
      <c r="A407" t="s">
        <v>4</v>
      </c>
      <c r="B407" s="4" t="s">
        <v>5</v>
      </c>
      <c r="C407" s="4" t="s">
        <v>14</v>
      </c>
      <c r="D407" s="4" t="s">
        <v>10</v>
      </c>
      <c r="E407" s="4" t="s">
        <v>6</v>
      </c>
      <c r="F407" s="4" t="s">
        <v>6</v>
      </c>
      <c r="G407" s="4" t="s">
        <v>6</v>
      </c>
      <c r="H407" s="4" t="s">
        <v>6</v>
      </c>
    </row>
    <row r="408" spans="1:8">
      <c r="A408" t="n">
        <v>4087</v>
      </c>
      <c r="B408" s="33" t="n">
        <v>51</v>
      </c>
      <c r="C408" s="7" t="n">
        <v>3</v>
      </c>
      <c r="D408" s="7" t="n">
        <v>61493</v>
      </c>
      <c r="E408" s="7" t="s">
        <v>88</v>
      </c>
      <c r="F408" s="7" t="s">
        <v>60</v>
      </c>
      <c r="G408" s="7" t="s">
        <v>61</v>
      </c>
      <c r="H408" s="7" t="s">
        <v>62</v>
      </c>
    </row>
    <row r="409" spans="1:8">
      <c r="A409" t="s">
        <v>4</v>
      </c>
      <c r="B409" s="4" t="s">
        <v>5</v>
      </c>
      <c r="C409" s="4" t="s">
        <v>10</v>
      </c>
    </row>
    <row r="410" spans="1:8">
      <c r="A410" t="n">
        <v>4100</v>
      </c>
      <c r="B410" s="29" t="n">
        <v>16</v>
      </c>
      <c r="C410" s="7" t="n">
        <v>50</v>
      </c>
    </row>
    <row r="411" spans="1:8">
      <c r="A411" t="s">
        <v>4</v>
      </c>
      <c r="B411" s="4" t="s">
        <v>5</v>
      </c>
      <c r="C411" s="4" t="s">
        <v>10</v>
      </c>
      <c r="D411" s="4" t="s">
        <v>14</v>
      </c>
      <c r="E411" s="4" t="s">
        <v>20</v>
      </c>
      <c r="F411" s="4" t="s">
        <v>10</v>
      </c>
    </row>
    <row r="412" spans="1:8">
      <c r="A412" t="n">
        <v>4103</v>
      </c>
      <c r="B412" s="47" t="n">
        <v>59</v>
      </c>
      <c r="C412" s="7" t="n">
        <v>61494</v>
      </c>
      <c r="D412" s="7" t="n">
        <v>1</v>
      </c>
      <c r="E412" s="7" t="n">
        <v>0.150000005960464</v>
      </c>
      <c r="F412" s="7" t="n">
        <v>0</v>
      </c>
    </row>
    <row r="413" spans="1:8">
      <c r="A413" t="s">
        <v>4</v>
      </c>
      <c r="B413" s="4" t="s">
        <v>5</v>
      </c>
      <c r="C413" s="4" t="s">
        <v>14</v>
      </c>
      <c r="D413" s="4" t="s">
        <v>10</v>
      </c>
      <c r="E413" s="4" t="s">
        <v>6</v>
      </c>
      <c r="F413" s="4" t="s">
        <v>6</v>
      </c>
      <c r="G413" s="4" t="s">
        <v>6</v>
      </c>
      <c r="H413" s="4" t="s">
        <v>6</v>
      </c>
    </row>
    <row r="414" spans="1:8">
      <c r="A414" t="n">
        <v>4113</v>
      </c>
      <c r="B414" s="33" t="n">
        <v>51</v>
      </c>
      <c r="C414" s="7" t="n">
        <v>3</v>
      </c>
      <c r="D414" s="7" t="n">
        <v>61494</v>
      </c>
      <c r="E414" s="7" t="s">
        <v>88</v>
      </c>
      <c r="F414" s="7" t="s">
        <v>60</v>
      </c>
      <c r="G414" s="7" t="s">
        <v>61</v>
      </c>
      <c r="H414" s="7" t="s">
        <v>62</v>
      </c>
    </row>
    <row r="415" spans="1:8">
      <c r="A415" t="s">
        <v>4</v>
      </c>
      <c r="B415" s="4" t="s">
        <v>5</v>
      </c>
      <c r="C415" s="4" t="s">
        <v>10</v>
      </c>
    </row>
    <row r="416" spans="1:8">
      <c r="A416" t="n">
        <v>4126</v>
      </c>
      <c r="B416" s="29" t="n">
        <v>16</v>
      </c>
      <c r="C416" s="7" t="n">
        <v>1300</v>
      </c>
    </row>
    <row r="417" spans="1:8">
      <c r="A417" t="s">
        <v>4</v>
      </c>
      <c r="B417" s="4" t="s">
        <v>5</v>
      </c>
      <c r="C417" s="4" t="s">
        <v>14</v>
      </c>
      <c r="D417" s="4" t="s">
        <v>10</v>
      </c>
      <c r="E417" s="4" t="s">
        <v>6</v>
      </c>
    </row>
    <row r="418" spans="1:8">
      <c r="A418" t="n">
        <v>4129</v>
      </c>
      <c r="B418" s="33" t="n">
        <v>51</v>
      </c>
      <c r="C418" s="7" t="n">
        <v>4</v>
      </c>
      <c r="D418" s="7" t="n">
        <v>0</v>
      </c>
      <c r="E418" s="7" t="s">
        <v>89</v>
      </c>
    </row>
    <row r="419" spans="1:8">
      <c r="A419" t="s">
        <v>4</v>
      </c>
      <c r="B419" s="4" t="s">
        <v>5</v>
      </c>
      <c r="C419" s="4" t="s">
        <v>10</v>
      </c>
    </row>
    <row r="420" spans="1:8">
      <c r="A420" t="n">
        <v>4143</v>
      </c>
      <c r="B420" s="29" t="n">
        <v>16</v>
      </c>
      <c r="C420" s="7" t="n">
        <v>0</v>
      </c>
    </row>
    <row r="421" spans="1:8">
      <c r="A421" t="s">
        <v>4</v>
      </c>
      <c r="B421" s="4" t="s">
        <v>5</v>
      </c>
      <c r="C421" s="4" t="s">
        <v>10</v>
      </c>
      <c r="D421" s="4" t="s">
        <v>14</v>
      </c>
      <c r="E421" s="4" t="s">
        <v>9</v>
      </c>
      <c r="F421" s="4" t="s">
        <v>83</v>
      </c>
      <c r="G421" s="4" t="s">
        <v>14</v>
      </c>
      <c r="H421" s="4" t="s">
        <v>14</v>
      </c>
    </row>
    <row r="422" spans="1:8">
      <c r="A422" t="n">
        <v>4146</v>
      </c>
      <c r="B422" s="44" t="n">
        <v>26</v>
      </c>
      <c r="C422" s="7" t="n">
        <v>0</v>
      </c>
      <c r="D422" s="7" t="n">
        <v>17</v>
      </c>
      <c r="E422" s="7" t="n">
        <v>52980</v>
      </c>
      <c r="F422" s="7" t="s">
        <v>90</v>
      </c>
      <c r="G422" s="7" t="n">
        <v>2</v>
      </c>
      <c r="H422" s="7" t="n">
        <v>0</v>
      </c>
    </row>
    <row r="423" spans="1:8">
      <c r="A423" t="s">
        <v>4</v>
      </c>
      <c r="B423" s="4" t="s">
        <v>5</v>
      </c>
    </row>
    <row r="424" spans="1:8">
      <c r="A424" t="n">
        <v>4163</v>
      </c>
      <c r="B424" s="45" t="n">
        <v>28</v>
      </c>
    </row>
    <row r="425" spans="1:8">
      <c r="A425" t="s">
        <v>4</v>
      </c>
      <c r="B425" s="4" t="s">
        <v>5</v>
      </c>
      <c r="C425" s="4" t="s">
        <v>14</v>
      </c>
      <c r="D425" s="4" t="s">
        <v>10</v>
      </c>
      <c r="E425" s="4" t="s">
        <v>6</v>
      </c>
    </row>
    <row r="426" spans="1:8">
      <c r="A426" t="n">
        <v>4164</v>
      </c>
      <c r="B426" s="33" t="n">
        <v>51</v>
      </c>
      <c r="C426" s="7" t="n">
        <v>4</v>
      </c>
      <c r="D426" s="7" t="n">
        <v>4</v>
      </c>
      <c r="E426" s="7" t="s">
        <v>91</v>
      </c>
    </row>
    <row r="427" spans="1:8">
      <c r="A427" t="s">
        <v>4</v>
      </c>
      <c r="B427" s="4" t="s">
        <v>5</v>
      </c>
      <c r="C427" s="4" t="s">
        <v>10</v>
      </c>
    </row>
    <row r="428" spans="1:8">
      <c r="A428" t="n">
        <v>4177</v>
      </c>
      <c r="B428" s="29" t="n">
        <v>16</v>
      </c>
      <c r="C428" s="7" t="n">
        <v>0</v>
      </c>
    </row>
    <row r="429" spans="1:8">
      <c r="A429" t="s">
        <v>4</v>
      </c>
      <c r="B429" s="4" t="s">
        <v>5</v>
      </c>
      <c r="C429" s="4" t="s">
        <v>10</v>
      </c>
      <c r="D429" s="4" t="s">
        <v>14</v>
      </c>
      <c r="E429" s="4" t="s">
        <v>9</v>
      </c>
      <c r="F429" s="4" t="s">
        <v>83</v>
      </c>
      <c r="G429" s="4" t="s">
        <v>14</v>
      </c>
      <c r="H429" s="4" t="s">
        <v>14</v>
      </c>
    </row>
    <row r="430" spans="1:8">
      <c r="A430" t="n">
        <v>4180</v>
      </c>
      <c r="B430" s="44" t="n">
        <v>26</v>
      </c>
      <c r="C430" s="7" t="n">
        <v>4</v>
      </c>
      <c r="D430" s="7" t="n">
        <v>17</v>
      </c>
      <c r="E430" s="7" t="n">
        <v>7418</v>
      </c>
      <c r="F430" s="7" t="s">
        <v>92</v>
      </c>
      <c r="G430" s="7" t="n">
        <v>2</v>
      </c>
      <c r="H430" s="7" t="n">
        <v>0</v>
      </c>
    </row>
    <row r="431" spans="1:8">
      <c r="A431" t="s">
        <v>4</v>
      </c>
      <c r="B431" s="4" t="s">
        <v>5</v>
      </c>
    </row>
    <row r="432" spans="1:8">
      <c r="A432" t="n">
        <v>4194</v>
      </c>
      <c r="B432" s="45" t="n">
        <v>28</v>
      </c>
    </row>
    <row r="433" spans="1:8">
      <c r="A433" t="s">
        <v>4</v>
      </c>
      <c r="B433" s="4" t="s">
        <v>5</v>
      </c>
      <c r="C433" s="4" t="s">
        <v>10</v>
      </c>
      <c r="D433" s="4" t="s">
        <v>14</v>
      </c>
    </row>
    <row r="434" spans="1:8">
      <c r="A434" t="n">
        <v>4195</v>
      </c>
      <c r="B434" s="46" t="n">
        <v>89</v>
      </c>
      <c r="C434" s="7" t="n">
        <v>65533</v>
      </c>
      <c r="D434" s="7" t="n">
        <v>1</v>
      </c>
    </row>
    <row r="435" spans="1:8">
      <c r="A435" t="s">
        <v>4</v>
      </c>
      <c r="B435" s="4" t="s">
        <v>5</v>
      </c>
      <c r="C435" s="4" t="s">
        <v>14</v>
      </c>
      <c r="D435" s="4" t="s">
        <v>14</v>
      </c>
    </row>
    <row r="436" spans="1:8">
      <c r="A436" t="n">
        <v>4199</v>
      </c>
      <c r="B436" s="17" t="n">
        <v>49</v>
      </c>
      <c r="C436" s="7" t="n">
        <v>2</v>
      </c>
      <c r="D436" s="7" t="n">
        <v>0</v>
      </c>
    </row>
    <row r="437" spans="1:8">
      <c r="A437" t="s">
        <v>4</v>
      </c>
      <c r="B437" s="4" t="s">
        <v>5</v>
      </c>
      <c r="C437" s="4" t="s">
        <v>14</v>
      </c>
      <c r="D437" s="4" t="s">
        <v>10</v>
      </c>
      <c r="E437" s="4" t="s">
        <v>9</v>
      </c>
      <c r="F437" s="4" t="s">
        <v>10</v>
      </c>
      <c r="G437" s="4" t="s">
        <v>9</v>
      </c>
      <c r="H437" s="4" t="s">
        <v>14</v>
      </c>
    </row>
    <row r="438" spans="1:8">
      <c r="A438" t="n">
        <v>4202</v>
      </c>
      <c r="B438" s="17" t="n">
        <v>49</v>
      </c>
      <c r="C438" s="7" t="n">
        <v>0</v>
      </c>
      <c r="D438" s="7" t="n">
        <v>517</v>
      </c>
      <c r="E438" s="7" t="n">
        <v>1061997773</v>
      </c>
      <c r="F438" s="7" t="n">
        <v>0</v>
      </c>
      <c r="G438" s="7" t="n">
        <v>0</v>
      </c>
      <c r="H438" s="7" t="n">
        <v>0</v>
      </c>
    </row>
    <row r="439" spans="1:8">
      <c r="A439" t="s">
        <v>4</v>
      </c>
      <c r="B439" s="4" t="s">
        <v>5</v>
      </c>
      <c r="C439" s="4" t="s">
        <v>14</v>
      </c>
      <c r="D439" s="4" t="s">
        <v>10</v>
      </c>
      <c r="E439" s="4" t="s">
        <v>20</v>
      </c>
    </row>
    <row r="440" spans="1:8">
      <c r="A440" t="n">
        <v>4217</v>
      </c>
      <c r="B440" s="22" t="n">
        <v>58</v>
      </c>
      <c r="C440" s="7" t="n">
        <v>101</v>
      </c>
      <c r="D440" s="7" t="n">
        <v>300</v>
      </c>
      <c r="E440" s="7" t="n">
        <v>1</v>
      </c>
    </row>
    <row r="441" spans="1:8">
      <c r="A441" t="s">
        <v>4</v>
      </c>
      <c r="B441" s="4" t="s">
        <v>5</v>
      </c>
      <c r="C441" s="4" t="s">
        <v>14</v>
      </c>
      <c r="D441" s="4" t="s">
        <v>10</v>
      </c>
    </row>
    <row r="442" spans="1:8">
      <c r="A442" t="n">
        <v>4225</v>
      </c>
      <c r="B442" s="22" t="n">
        <v>58</v>
      </c>
      <c r="C442" s="7" t="n">
        <v>254</v>
      </c>
      <c r="D442" s="7" t="n">
        <v>0</v>
      </c>
    </row>
    <row r="443" spans="1:8">
      <c r="A443" t="s">
        <v>4</v>
      </c>
      <c r="B443" s="4" t="s">
        <v>5</v>
      </c>
      <c r="C443" s="4" t="s">
        <v>14</v>
      </c>
      <c r="D443" s="4" t="s">
        <v>14</v>
      </c>
      <c r="E443" s="4" t="s">
        <v>20</v>
      </c>
      <c r="F443" s="4" t="s">
        <v>20</v>
      </c>
      <c r="G443" s="4" t="s">
        <v>20</v>
      </c>
      <c r="H443" s="4" t="s">
        <v>10</v>
      </c>
    </row>
    <row r="444" spans="1:8">
      <c r="A444" t="n">
        <v>4229</v>
      </c>
      <c r="B444" s="40" t="n">
        <v>45</v>
      </c>
      <c r="C444" s="7" t="n">
        <v>2</v>
      </c>
      <c r="D444" s="7" t="n">
        <v>3</v>
      </c>
      <c r="E444" s="7" t="n">
        <v>11.0500001907349</v>
      </c>
      <c r="F444" s="7" t="n">
        <v>2.6800000667572</v>
      </c>
      <c r="G444" s="7" t="n">
        <v>-0.0199999995529652</v>
      </c>
      <c r="H444" s="7" t="n">
        <v>0</v>
      </c>
    </row>
    <row r="445" spans="1:8">
      <c r="A445" t="s">
        <v>4</v>
      </c>
      <c r="B445" s="4" t="s">
        <v>5</v>
      </c>
      <c r="C445" s="4" t="s">
        <v>14</v>
      </c>
      <c r="D445" s="4" t="s">
        <v>14</v>
      </c>
      <c r="E445" s="4" t="s">
        <v>20</v>
      </c>
      <c r="F445" s="4" t="s">
        <v>20</v>
      </c>
      <c r="G445" s="4" t="s">
        <v>20</v>
      </c>
      <c r="H445" s="4" t="s">
        <v>10</v>
      </c>
      <c r="I445" s="4" t="s">
        <v>14</v>
      </c>
    </row>
    <row r="446" spans="1:8">
      <c r="A446" t="n">
        <v>4246</v>
      </c>
      <c r="B446" s="40" t="n">
        <v>45</v>
      </c>
      <c r="C446" s="7" t="n">
        <v>4</v>
      </c>
      <c r="D446" s="7" t="n">
        <v>3</v>
      </c>
      <c r="E446" s="7" t="n">
        <v>343.869995117188</v>
      </c>
      <c r="F446" s="7" t="n">
        <v>55.9099998474121</v>
      </c>
      <c r="G446" s="7" t="n">
        <v>0</v>
      </c>
      <c r="H446" s="7" t="n">
        <v>0</v>
      </c>
      <c r="I446" s="7" t="n">
        <v>1</v>
      </c>
    </row>
    <row r="447" spans="1:8">
      <c r="A447" t="s">
        <v>4</v>
      </c>
      <c r="B447" s="4" t="s">
        <v>5</v>
      </c>
      <c r="C447" s="4" t="s">
        <v>14</v>
      </c>
      <c r="D447" s="4" t="s">
        <v>14</v>
      </c>
      <c r="E447" s="4" t="s">
        <v>20</v>
      </c>
      <c r="F447" s="4" t="s">
        <v>10</v>
      </c>
    </row>
    <row r="448" spans="1:8">
      <c r="A448" t="n">
        <v>4264</v>
      </c>
      <c r="B448" s="40" t="n">
        <v>45</v>
      </c>
      <c r="C448" s="7" t="n">
        <v>5</v>
      </c>
      <c r="D448" s="7" t="n">
        <v>3</v>
      </c>
      <c r="E448" s="7" t="n">
        <v>4.69999980926514</v>
      </c>
      <c r="F448" s="7" t="n">
        <v>0</v>
      </c>
    </row>
    <row r="449" spans="1:9">
      <c r="A449" t="s">
        <v>4</v>
      </c>
      <c r="B449" s="4" t="s">
        <v>5</v>
      </c>
      <c r="C449" s="4" t="s">
        <v>14</v>
      </c>
      <c r="D449" s="4" t="s">
        <v>14</v>
      </c>
      <c r="E449" s="4" t="s">
        <v>20</v>
      </c>
      <c r="F449" s="4" t="s">
        <v>10</v>
      </c>
    </row>
    <row r="450" spans="1:9">
      <c r="A450" t="n">
        <v>4273</v>
      </c>
      <c r="B450" s="40" t="n">
        <v>45</v>
      </c>
      <c r="C450" s="7" t="n">
        <v>11</v>
      </c>
      <c r="D450" s="7" t="n">
        <v>3</v>
      </c>
      <c r="E450" s="7" t="n">
        <v>35</v>
      </c>
      <c r="F450" s="7" t="n">
        <v>0</v>
      </c>
    </row>
    <row r="451" spans="1:9">
      <c r="A451" t="s">
        <v>4</v>
      </c>
      <c r="B451" s="4" t="s">
        <v>5</v>
      </c>
      <c r="C451" s="4" t="s">
        <v>14</v>
      </c>
      <c r="D451" s="4" t="s">
        <v>14</v>
      </c>
      <c r="E451" s="4" t="s">
        <v>20</v>
      </c>
      <c r="F451" s="4" t="s">
        <v>20</v>
      </c>
      <c r="G451" s="4" t="s">
        <v>20</v>
      </c>
      <c r="H451" s="4" t="s">
        <v>10</v>
      </c>
    </row>
    <row r="452" spans="1:9">
      <c r="A452" t="n">
        <v>4282</v>
      </c>
      <c r="B452" s="40" t="n">
        <v>45</v>
      </c>
      <c r="C452" s="7" t="n">
        <v>2</v>
      </c>
      <c r="D452" s="7" t="n">
        <v>3</v>
      </c>
      <c r="E452" s="7" t="n">
        <v>11.0500001907349</v>
      </c>
      <c r="F452" s="7" t="n">
        <v>1.71000003814697</v>
      </c>
      <c r="G452" s="7" t="n">
        <v>-0.0199999995529652</v>
      </c>
      <c r="H452" s="7" t="n">
        <v>6000</v>
      </c>
    </row>
    <row r="453" spans="1:9">
      <c r="A453" t="s">
        <v>4</v>
      </c>
      <c r="B453" s="4" t="s">
        <v>5</v>
      </c>
      <c r="C453" s="4" t="s">
        <v>14</v>
      </c>
      <c r="D453" s="4" t="s">
        <v>14</v>
      </c>
      <c r="E453" s="4" t="s">
        <v>20</v>
      </c>
      <c r="F453" s="4" t="s">
        <v>20</v>
      </c>
      <c r="G453" s="4" t="s">
        <v>20</v>
      </c>
      <c r="H453" s="4" t="s">
        <v>10</v>
      </c>
      <c r="I453" s="4" t="s">
        <v>14</v>
      </c>
    </row>
    <row r="454" spans="1:9">
      <c r="A454" t="n">
        <v>4299</v>
      </c>
      <c r="B454" s="40" t="n">
        <v>45</v>
      </c>
      <c r="C454" s="7" t="n">
        <v>4</v>
      </c>
      <c r="D454" s="7" t="n">
        <v>3</v>
      </c>
      <c r="E454" s="7" t="n">
        <v>358.320007324219</v>
      </c>
      <c r="F454" s="7" t="n">
        <v>89.6699981689453</v>
      </c>
      <c r="G454" s="7" t="n">
        <v>0</v>
      </c>
      <c r="H454" s="7" t="n">
        <v>6000</v>
      </c>
      <c r="I454" s="7" t="n">
        <v>1</v>
      </c>
    </row>
    <row r="455" spans="1:9">
      <c r="A455" t="s">
        <v>4</v>
      </c>
      <c r="B455" s="4" t="s">
        <v>5</v>
      </c>
      <c r="C455" s="4" t="s">
        <v>14</v>
      </c>
      <c r="D455" s="4" t="s">
        <v>14</v>
      </c>
      <c r="E455" s="4" t="s">
        <v>20</v>
      </c>
      <c r="F455" s="4" t="s">
        <v>10</v>
      </c>
    </row>
    <row r="456" spans="1:9">
      <c r="A456" t="n">
        <v>4317</v>
      </c>
      <c r="B456" s="40" t="n">
        <v>45</v>
      </c>
      <c r="C456" s="7" t="n">
        <v>5</v>
      </c>
      <c r="D456" s="7" t="n">
        <v>3</v>
      </c>
      <c r="E456" s="7" t="n">
        <v>4.59999990463257</v>
      </c>
      <c r="F456" s="7" t="n">
        <v>6000</v>
      </c>
    </row>
    <row r="457" spans="1:9">
      <c r="A457" t="s">
        <v>4</v>
      </c>
      <c r="B457" s="4" t="s">
        <v>5</v>
      </c>
      <c r="C457" s="4" t="s">
        <v>14</v>
      </c>
      <c r="D457" s="4" t="s">
        <v>14</v>
      </c>
      <c r="E457" s="4" t="s">
        <v>20</v>
      </c>
      <c r="F457" s="4" t="s">
        <v>10</v>
      </c>
    </row>
    <row r="458" spans="1:9">
      <c r="A458" t="n">
        <v>4326</v>
      </c>
      <c r="B458" s="40" t="n">
        <v>45</v>
      </c>
      <c r="C458" s="7" t="n">
        <v>11</v>
      </c>
      <c r="D458" s="7" t="n">
        <v>3</v>
      </c>
      <c r="E458" s="7" t="n">
        <v>17.8999996185303</v>
      </c>
      <c r="F458" s="7" t="n">
        <v>6000</v>
      </c>
    </row>
    <row r="459" spans="1:9">
      <c r="A459" t="s">
        <v>4</v>
      </c>
      <c r="B459" s="4" t="s">
        <v>5</v>
      </c>
      <c r="C459" s="4" t="s">
        <v>14</v>
      </c>
    </row>
    <row r="460" spans="1:9">
      <c r="A460" t="n">
        <v>4335</v>
      </c>
      <c r="B460" s="37" t="n">
        <v>116</v>
      </c>
      <c r="C460" s="7" t="n">
        <v>1</v>
      </c>
    </row>
    <row r="461" spans="1:9">
      <c r="A461" t="s">
        <v>4</v>
      </c>
      <c r="B461" s="4" t="s">
        <v>5</v>
      </c>
      <c r="C461" s="4" t="s">
        <v>14</v>
      </c>
      <c r="D461" s="4" t="s">
        <v>10</v>
      </c>
      <c r="E461" s="4" t="s">
        <v>10</v>
      </c>
      <c r="F461" s="4" t="s">
        <v>9</v>
      </c>
    </row>
    <row r="462" spans="1:9">
      <c r="A462" t="n">
        <v>4337</v>
      </c>
      <c r="B462" s="48" t="n">
        <v>84</v>
      </c>
      <c r="C462" s="7" t="n">
        <v>0</v>
      </c>
      <c r="D462" s="7" t="n">
        <v>0</v>
      </c>
      <c r="E462" s="7" t="n">
        <v>0</v>
      </c>
      <c r="F462" s="7" t="n">
        <v>1036831949</v>
      </c>
    </row>
    <row r="463" spans="1:9">
      <c r="A463" t="s">
        <v>4</v>
      </c>
      <c r="B463" s="4" t="s">
        <v>5</v>
      </c>
      <c r="C463" s="4" t="s">
        <v>14</v>
      </c>
      <c r="D463" s="4" t="s">
        <v>10</v>
      </c>
    </row>
    <row r="464" spans="1:9">
      <c r="A464" t="n">
        <v>4347</v>
      </c>
      <c r="B464" s="40" t="n">
        <v>45</v>
      </c>
      <c r="C464" s="7" t="n">
        <v>7</v>
      </c>
      <c r="D464" s="7" t="n">
        <v>255</v>
      </c>
    </row>
    <row r="465" spans="1:9">
      <c r="A465" t="s">
        <v>4</v>
      </c>
      <c r="B465" s="4" t="s">
        <v>5</v>
      </c>
      <c r="C465" s="4" t="s">
        <v>14</v>
      </c>
      <c r="D465" s="4" t="s">
        <v>10</v>
      </c>
      <c r="E465" s="4" t="s">
        <v>20</v>
      </c>
    </row>
    <row r="466" spans="1:9">
      <c r="A466" t="n">
        <v>4351</v>
      </c>
      <c r="B466" s="22" t="n">
        <v>58</v>
      </c>
      <c r="C466" s="7" t="n">
        <v>101</v>
      </c>
      <c r="D466" s="7" t="n">
        <v>300</v>
      </c>
      <c r="E466" s="7" t="n">
        <v>1</v>
      </c>
    </row>
    <row r="467" spans="1:9">
      <c r="A467" t="s">
        <v>4</v>
      </c>
      <c r="B467" s="4" t="s">
        <v>5</v>
      </c>
      <c r="C467" s="4" t="s">
        <v>14</v>
      </c>
      <c r="D467" s="4" t="s">
        <v>10</v>
      </c>
    </row>
    <row r="468" spans="1:9">
      <c r="A468" t="n">
        <v>4359</v>
      </c>
      <c r="B468" s="22" t="n">
        <v>58</v>
      </c>
      <c r="C468" s="7" t="n">
        <v>254</v>
      </c>
      <c r="D468" s="7" t="n">
        <v>0</v>
      </c>
    </row>
    <row r="469" spans="1:9">
      <c r="A469" t="s">
        <v>4</v>
      </c>
      <c r="B469" s="4" t="s">
        <v>5</v>
      </c>
      <c r="C469" s="4" t="s">
        <v>14</v>
      </c>
      <c r="D469" s="4" t="s">
        <v>14</v>
      </c>
      <c r="E469" s="4" t="s">
        <v>20</v>
      </c>
      <c r="F469" s="4" t="s">
        <v>20</v>
      </c>
      <c r="G469" s="4" t="s">
        <v>20</v>
      </c>
      <c r="H469" s="4" t="s">
        <v>10</v>
      </c>
    </row>
    <row r="470" spans="1:9">
      <c r="A470" t="n">
        <v>4363</v>
      </c>
      <c r="B470" s="40" t="n">
        <v>45</v>
      </c>
      <c r="C470" s="7" t="n">
        <v>2</v>
      </c>
      <c r="D470" s="7" t="n">
        <v>3</v>
      </c>
      <c r="E470" s="7" t="n">
        <v>-19.0799999237061</v>
      </c>
      <c r="F470" s="7" t="n">
        <v>1.39999997615814</v>
      </c>
      <c r="G470" s="7" t="n">
        <v>-1.08000004291534</v>
      </c>
      <c r="H470" s="7" t="n">
        <v>0</v>
      </c>
    </row>
    <row r="471" spans="1:9">
      <c r="A471" t="s">
        <v>4</v>
      </c>
      <c r="B471" s="4" t="s">
        <v>5</v>
      </c>
      <c r="C471" s="4" t="s">
        <v>14</v>
      </c>
      <c r="D471" s="4" t="s">
        <v>14</v>
      </c>
      <c r="E471" s="4" t="s">
        <v>20</v>
      </c>
      <c r="F471" s="4" t="s">
        <v>20</v>
      </c>
      <c r="G471" s="4" t="s">
        <v>20</v>
      </c>
      <c r="H471" s="4" t="s">
        <v>10</v>
      </c>
      <c r="I471" s="4" t="s">
        <v>14</v>
      </c>
    </row>
    <row r="472" spans="1:9">
      <c r="A472" t="n">
        <v>4380</v>
      </c>
      <c r="B472" s="40" t="n">
        <v>45</v>
      </c>
      <c r="C472" s="7" t="n">
        <v>4</v>
      </c>
      <c r="D472" s="7" t="n">
        <v>3</v>
      </c>
      <c r="E472" s="7" t="n">
        <v>354.440002441406</v>
      </c>
      <c r="F472" s="7" t="n">
        <v>124.360000610352</v>
      </c>
      <c r="G472" s="7" t="n">
        <v>0</v>
      </c>
      <c r="H472" s="7" t="n">
        <v>0</v>
      </c>
      <c r="I472" s="7" t="n">
        <v>0</v>
      </c>
    </row>
    <row r="473" spans="1:9">
      <c r="A473" t="s">
        <v>4</v>
      </c>
      <c r="B473" s="4" t="s">
        <v>5</v>
      </c>
      <c r="C473" s="4" t="s">
        <v>14</v>
      </c>
      <c r="D473" s="4" t="s">
        <v>14</v>
      </c>
      <c r="E473" s="4" t="s">
        <v>20</v>
      </c>
      <c r="F473" s="4" t="s">
        <v>10</v>
      </c>
    </row>
    <row r="474" spans="1:9">
      <c r="A474" t="n">
        <v>4398</v>
      </c>
      <c r="B474" s="40" t="n">
        <v>45</v>
      </c>
      <c r="C474" s="7" t="n">
        <v>5</v>
      </c>
      <c r="D474" s="7" t="n">
        <v>3</v>
      </c>
      <c r="E474" s="7" t="n">
        <v>3.40000009536743</v>
      </c>
      <c r="F474" s="7" t="n">
        <v>0</v>
      </c>
    </row>
    <row r="475" spans="1:9">
      <c r="A475" t="s">
        <v>4</v>
      </c>
      <c r="B475" s="4" t="s">
        <v>5</v>
      </c>
      <c r="C475" s="4" t="s">
        <v>14</v>
      </c>
      <c r="D475" s="4" t="s">
        <v>14</v>
      </c>
      <c r="E475" s="4" t="s">
        <v>20</v>
      </c>
      <c r="F475" s="4" t="s">
        <v>10</v>
      </c>
    </row>
    <row r="476" spans="1:9">
      <c r="A476" t="n">
        <v>4407</v>
      </c>
      <c r="B476" s="40" t="n">
        <v>45</v>
      </c>
      <c r="C476" s="7" t="n">
        <v>11</v>
      </c>
      <c r="D476" s="7" t="n">
        <v>3</v>
      </c>
      <c r="E476" s="7" t="n">
        <v>20.2000007629395</v>
      </c>
      <c r="F476" s="7" t="n">
        <v>0</v>
      </c>
    </row>
    <row r="477" spans="1:9">
      <c r="A477" t="s">
        <v>4</v>
      </c>
      <c r="B477" s="4" t="s">
        <v>5</v>
      </c>
      <c r="C477" s="4" t="s">
        <v>14</v>
      </c>
      <c r="D477" s="4" t="s">
        <v>14</v>
      </c>
      <c r="E477" s="4" t="s">
        <v>20</v>
      </c>
      <c r="F477" s="4" t="s">
        <v>10</v>
      </c>
    </row>
    <row r="478" spans="1:9">
      <c r="A478" t="n">
        <v>4416</v>
      </c>
      <c r="B478" s="40" t="n">
        <v>45</v>
      </c>
      <c r="C478" s="7" t="n">
        <v>5</v>
      </c>
      <c r="D478" s="7" t="n">
        <v>3</v>
      </c>
      <c r="E478" s="7" t="n">
        <v>3</v>
      </c>
      <c r="F478" s="7" t="n">
        <v>10000</v>
      </c>
    </row>
    <row r="479" spans="1:9">
      <c r="A479" t="s">
        <v>4</v>
      </c>
      <c r="B479" s="4" t="s">
        <v>5</v>
      </c>
      <c r="C479" s="4" t="s">
        <v>14</v>
      </c>
    </row>
    <row r="480" spans="1:9">
      <c r="A480" t="n">
        <v>4425</v>
      </c>
      <c r="B480" s="37" t="n">
        <v>116</v>
      </c>
      <c r="C480" s="7" t="n">
        <v>0</v>
      </c>
    </row>
    <row r="481" spans="1:9">
      <c r="A481" t="s">
        <v>4</v>
      </c>
      <c r="B481" s="4" t="s">
        <v>5</v>
      </c>
      <c r="C481" s="4" t="s">
        <v>14</v>
      </c>
      <c r="D481" s="4" t="s">
        <v>10</v>
      </c>
    </row>
    <row r="482" spans="1:9">
      <c r="A482" t="n">
        <v>4427</v>
      </c>
      <c r="B482" s="37" t="n">
        <v>116</v>
      </c>
      <c r="C482" s="7" t="n">
        <v>2</v>
      </c>
      <c r="D482" s="7" t="n">
        <v>1</v>
      </c>
    </row>
    <row r="483" spans="1:9">
      <c r="A483" t="s">
        <v>4</v>
      </c>
      <c r="B483" s="4" t="s">
        <v>5</v>
      </c>
      <c r="C483" s="4" t="s">
        <v>14</v>
      </c>
      <c r="D483" s="4" t="s">
        <v>9</v>
      </c>
    </row>
    <row r="484" spans="1:9">
      <c r="A484" t="n">
        <v>4431</v>
      </c>
      <c r="B484" s="37" t="n">
        <v>116</v>
      </c>
      <c r="C484" s="7" t="n">
        <v>5</v>
      </c>
      <c r="D484" s="7" t="n">
        <v>1084227584</v>
      </c>
    </row>
    <row r="485" spans="1:9">
      <c r="A485" t="s">
        <v>4</v>
      </c>
      <c r="B485" s="4" t="s">
        <v>5</v>
      </c>
      <c r="C485" s="4" t="s">
        <v>14</v>
      </c>
      <c r="D485" s="4" t="s">
        <v>10</v>
      </c>
    </row>
    <row r="486" spans="1:9">
      <c r="A486" t="n">
        <v>4437</v>
      </c>
      <c r="B486" s="37" t="n">
        <v>116</v>
      </c>
      <c r="C486" s="7" t="n">
        <v>6</v>
      </c>
      <c r="D486" s="7" t="n">
        <v>1</v>
      </c>
    </row>
    <row r="487" spans="1:9">
      <c r="A487" t="s">
        <v>4</v>
      </c>
      <c r="B487" s="4" t="s">
        <v>5</v>
      </c>
      <c r="C487" s="4" t="s">
        <v>14</v>
      </c>
      <c r="D487" s="4" t="s">
        <v>10</v>
      </c>
    </row>
    <row r="488" spans="1:9">
      <c r="A488" t="n">
        <v>4441</v>
      </c>
      <c r="B488" s="22" t="n">
        <v>58</v>
      </c>
      <c r="C488" s="7" t="n">
        <v>255</v>
      </c>
      <c r="D488" s="7" t="n">
        <v>0</v>
      </c>
    </row>
    <row r="489" spans="1:9">
      <c r="A489" t="s">
        <v>4</v>
      </c>
      <c r="B489" s="4" t="s">
        <v>5</v>
      </c>
      <c r="C489" s="4" t="s">
        <v>14</v>
      </c>
      <c r="D489" s="4" t="s">
        <v>10</v>
      </c>
      <c r="E489" s="4" t="s">
        <v>6</v>
      </c>
    </row>
    <row r="490" spans="1:9">
      <c r="A490" t="n">
        <v>4445</v>
      </c>
      <c r="B490" s="33" t="n">
        <v>51</v>
      </c>
      <c r="C490" s="7" t="n">
        <v>4</v>
      </c>
      <c r="D490" s="7" t="n">
        <v>17</v>
      </c>
      <c r="E490" s="7" t="s">
        <v>93</v>
      </c>
    </row>
    <row r="491" spans="1:9">
      <c r="A491" t="s">
        <v>4</v>
      </c>
      <c r="B491" s="4" t="s">
        <v>5</v>
      </c>
      <c r="C491" s="4" t="s">
        <v>10</v>
      </c>
    </row>
    <row r="492" spans="1:9">
      <c r="A492" t="n">
        <v>4459</v>
      </c>
      <c r="B492" s="29" t="n">
        <v>16</v>
      </c>
      <c r="C492" s="7" t="n">
        <v>0</v>
      </c>
    </row>
    <row r="493" spans="1:9">
      <c r="A493" t="s">
        <v>4</v>
      </c>
      <c r="B493" s="4" t="s">
        <v>5</v>
      </c>
      <c r="C493" s="4" t="s">
        <v>10</v>
      </c>
      <c r="D493" s="4" t="s">
        <v>14</v>
      </c>
      <c r="E493" s="4" t="s">
        <v>9</v>
      </c>
      <c r="F493" s="4" t="s">
        <v>83</v>
      </c>
      <c r="G493" s="4" t="s">
        <v>14</v>
      </c>
      <c r="H493" s="4" t="s">
        <v>14</v>
      </c>
      <c r="I493" s="4" t="s">
        <v>14</v>
      </c>
      <c r="J493" s="4" t="s">
        <v>9</v>
      </c>
      <c r="K493" s="4" t="s">
        <v>83</v>
      </c>
      <c r="L493" s="4" t="s">
        <v>14</v>
      </c>
      <c r="M493" s="4" t="s">
        <v>14</v>
      </c>
    </row>
    <row r="494" spans="1:9">
      <c r="A494" t="n">
        <v>4462</v>
      </c>
      <c r="B494" s="44" t="n">
        <v>26</v>
      </c>
      <c r="C494" s="7" t="n">
        <v>17</v>
      </c>
      <c r="D494" s="7" t="n">
        <v>17</v>
      </c>
      <c r="E494" s="7" t="n">
        <v>16407</v>
      </c>
      <c r="F494" s="7" t="s">
        <v>94</v>
      </c>
      <c r="G494" s="7" t="n">
        <v>2</v>
      </c>
      <c r="H494" s="7" t="n">
        <v>3</v>
      </c>
      <c r="I494" s="7" t="n">
        <v>17</v>
      </c>
      <c r="J494" s="7" t="n">
        <v>16408</v>
      </c>
      <c r="K494" s="7" t="s">
        <v>95</v>
      </c>
      <c r="L494" s="7" t="n">
        <v>2</v>
      </c>
      <c r="M494" s="7" t="n">
        <v>0</v>
      </c>
    </row>
    <row r="495" spans="1:9">
      <c r="A495" t="s">
        <v>4</v>
      </c>
      <c r="B495" s="4" t="s">
        <v>5</v>
      </c>
    </row>
    <row r="496" spans="1:9">
      <c r="A496" t="n">
        <v>4535</v>
      </c>
      <c r="B496" s="45" t="n">
        <v>28</v>
      </c>
    </row>
    <row r="497" spans="1:13">
      <c r="A497" t="s">
        <v>4</v>
      </c>
      <c r="B497" s="4" t="s">
        <v>5</v>
      </c>
      <c r="C497" s="4" t="s">
        <v>10</v>
      </c>
      <c r="D497" s="4" t="s">
        <v>14</v>
      </c>
    </row>
    <row r="498" spans="1:13">
      <c r="A498" t="n">
        <v>4536</v>
      </c>
      <c r="B498" s="46" t="n">
        <v>89</v>
      </c>
      <c r="C498" s="7" t="n">
        <v>65533</v>
      </c>
      <c r="D498" s="7" t="n">
        <v>1</v>
      </c>
    </row>
    <row r="499" spans="1:13">
      <c r="A499" t="s">
        <v>4</v>
      </c>
      <c r="B499" s="4" t="s">
        <v>5</v>
      </c>
      <c r="C499" s="4" t="s">
        <v>14</v>
      </c>
      <c r="D499" s="4" t="s">
        <v>10</v>
      </c>
      <c r="E499" s="4" t="s">
        <v>10</v>
      </c>
      <c r="F499" s="4" t="s">
        <v>14</v>
      </c>
    </row>
    <row r="500" spans="1:13">
      <c r="A500" t="n">
        <v>4540</v>
      </c>
      <c r="B500" s="42" t="n">
        <v>25</v>
      </c>
      <c r="C500" s="7" t="n">
        <v>1</v>
      </c>
      <c r="D500" s="7" t="n">
        <v>260</v>
      </c>
      <c r="E500" s="7" t="n">
        <v>640</v>
      </c>
      <c r="F500" s="7" t="n">
        <v>1</v>
      </c>
    </row>
    <row r="501" spans="1:13">
      <c r="A501" t="s">
        <v>4</v>
      </c>
      <c r="B501" s="4" t="s">
        <v>5</v>
      </c>
      <c r="C501" s="4" t="s">
        <v>14</v>
      </c>
      <c r="D501" s="4" t="s">
        <v>10</v>
      </c>
      <c r="E501" s="4" t="s">
        <v>6</v>
      </c>
    </row>
    <row r="502" spans="1:13">
      <c r="A502" t="n">
        <v>4547</v>
      </c>
      <c r="B502" s="33" t="n">
        <v>51</v>
      </c>
      <c r="C502" s="7" t="n">
        <v>4</v>
      </c>
      <c r="D502" s="7" t="n">
        <v>0</v>
      </c>
      <c r="E502" s="7" t="s">
        <v>96</v>
      </c>
    </row>
    <row r="503" spans="1:13">
      <c r="A503" t="s">
        <v>4</v>
      </c>
      <c r="B503" s="4" t="s">
        <v>5</v>
      </c>
      <c r="C503" s="4" t="s">
        <v>10</v>
      </c>
    </row>
    <row r="504" spans="1:13">
      <c r="A504" t="n">
        <v>4561</v>
      </c>
      <c r="B504" s="29" t="n">
        <v>16</v>
      </c>
      <c r="C504" s="7" t="n">
        <v>0</v>
      </c>
    </row>
    <row r="505" spans="1:13">
      <c r="A505" t="s">
        <v>4</v>
      </c>
      <c r="B505" s="4" t="s">
        <v>5</v>
      </c>
      <c r="C505" s="4" t="s">
        <v>10</v>
      </c>
      <c r="D505" s="4" t="s">
        <v>14</v>
      </c>
      <c r="E505" s="4" t="s">
        <v>9</v>
      </c>
      <c r="F505" s="4" t="s">
        <v>83</v>
      </c>
      <c r="G505" s="4" t="s">
        <v>14</v>
      </c>
      <c r="H505" s="4" t="s">
        <v>14</v>
      </c>
    </row>
    <row r="506" spans="1:13">
      <c r="A506" t="n">
        <v>4564</v>
      </c>
      <c r="B506" s="44" t="n">
        <v>26</v>
      </c>
      <c r="C506" s="7" t="n">
        <v>0</v>
      </c>
      <c r="D506" s="7" t="n">
        <v>17</v>
      </c>
      <c r="E506" s="7" t="n">
        <v>52981</v>
      </c>
      <c r="F506" s="7" t="s">
        <v>97</v>
      </c>
      <c r="G506" s="7" t="n">
        <v>2</v>
      </c>
      <c r="H506" s="7" t="n">
        <v>0</v>
      </c>
    </row>
    <row r="507" spans="1:13">
      <c r="A507" t="s">
        <v>4</v>
      </c>
      <c r="B507" s="4" t="s">
        <v>5</v>
      </c>
    </row>
    <row r="508" spans="1:13">
      <c r="A508" t="n">
        <v>4619</v>
      </c>
      <c r="B508" s="45" t="n">
        <v>28</v>
      </c>
    </row>
    <row r="509" spans="1:13">
      <c r="A509" t="s">
        <v>4</v>
      </c>
      <c r="B509" s="4" t="s">
        <v>5</v>
      </c>
      <c r="C509" s="4" t="s">
        <v>10</v>
      </c>
      <c r="D509" s="4" t="s">
        <v>14</v>
      </c>
    </row>
    <row r="510" spans="1:13">
      <c r="A510" t="n">
        <v>4620</v>
      </c>
      <c r="B510" s="46" t="n">
        <v>89</v>
      </c>
      <c r="C510" s="7" t="n">
        <v>65533</v>
      </c>
      <c r="D510" s="7" t="n">
        <v>1</v>
      </c>
    </row>
    <row r="511" spans="1:13">
      <c r="A511" t="s">
        <v>4</v>
      </c>
      <c r="B511" s="4" t="s">
        <v>5</v>
      </c>
      <c r="C511" s="4" t="s">
        <v>14</v>
      </c>
      <c r="D511" s="4" t="s">
        <v>10</v>
      </c>
      <c r="E511" s="4" t="s">
        <v>10</v>
      </c>
      <c r="F511" s="4" t="s">
        <v>14</v>
      </c>
    </row>
    <row r="512" spans="1:13">
      <c r="A512" t="n">
        <v>4624</v>
      </c>
      <c r="B512" s="42" t="n">
        <v>25</v>
      </c>
      <c r="C512" s="7" t="n">
        <v>1</v>
      </c>
      <c r="D512" s="7" t="n">
        <v>60</v>
      </c>
      <c r="E512" s="7" t="n">
        <v>600</v>
      </c>
      <c r="F512" s="7" t="n">
        <v>1</v>
      </c>
    </row>
    <row r="513" spans="1:8">
      <c r="A513" t="s">
        <v>4</v>
      </c>
      <c r="B513" s="4" t="s">
        <v>5</v>
      </c>
      <c r="C513" s="4" t="s">
        <v>14</v>
      </c>
      <c r="D513" s="4" t="s">
        <v>10</v>
      </c>
      <c r="E513" s="4" t="s">
        <v>6</v>
      </c>
    </row>
    <row r="514" spans="1:8">
      <c r="A514" t="n">
        <v>4631</v>
      </c>
      <c r="B514" s="33" t="n">
        <v>51</v>
      </c>
      <c r="C514" s="7" t="n">
        <v>4</v>
      </c>
      <c r="D514" s="7" t="n">
        <v>4</v>
      </c>
      <c r="E514" s="7" t="s">
        <v>98</v>
      </c>
    </row>
    <row r="515" spans="1:8">
      <c r="A515" t="s">
        <v>4</v>
      </c>
      <c r="B515" s="4" t="s">
        <v>5</v>
      </c>
      <c r="C515" s="4" t="s">
        <v>10</v>
      </c>
    </row>
    <row r="516" spans="1:8">
      <c r="A516" t="n">
        <v>4644</v>
      </c>
      <c r="B516" s="29" t="n">
        <v>16</v>
      </c>
      <c r="C516" s="7" t="n">
        <v>0</v>
      </c>
    </row>
    <row r="517" spans="1:8">
      <c r="A517" t="s">
        <v>4</v>
      </c>
      <c r="B517" s="4" t="s">
        <v>5</v>
      </c>
      <c r="C517" s="4" t="s">
        <v>10</v>
      </c>
      <c r="D517" s="4" t="s">
        <v>14</v>
      </c>
      <c r="E517" s="4" t="s">
        <v>9</v>
      </c>
      <c r="F517" s="4" t="s">
        <v>83</v>
      </c>
      <c r="G517" s="4" t="s">
        <v>14</v>
      </c>
      <c r="H517" s="4" t="s">
        <v>14</v>
      </c>
    </row>
    <row r="518" spans="1:8">
      <c r="A518" t="n">
        <v>4647</v>
      </c>
      <c r="B518" s="44" t="n">
        <v>26</v>
      </c>
      <c r="C518" s="7" t="n">
        <v>4</v>
      </c>
      <c r="D518" s="7" t="n">
        <v>17</v>
      </c>
      <c r="E518" s="7" t="n">
        <v>7419</v>
      </c>
      <c r="F518" s="7" t="s">
        <v>99</v>
      </c>
      <c r="G518" s="7" t="n">
        <v>2</v>
      </c>
      <c r="H518" s="7" t="n">
        <v>0</v>
      </c>
    </row>
    <row r="519" spans="1:8">
      <c r="A519" t="s">
        <v>4</v>
      </c>
      <c r="B519" s="4" t="s">
        <v>5</v>
      </c>
    </row>
    <row r="520" spans="1:8">
      <c r="A520" t="n">
        <v>4680</v>
      </c>
      <c r="B520" s="45" t="n">
        <v>28</v>
      </c>
    </row>
    <row r="521" spans="1:8">
      <c r="A521" t="s">
        <v>4</v>
      </c>
      <c r="B521" s="4" t="s">
        <v>5</v>
      </c>
      <c r="C521" s="4" t="s">
        <v>10</v>
      </c>
      <c r="D521" s="4" t="s">
        <v>14</v>
      </c>
    </row>
    <row r="522" spans="1:8">
      <c r="A522" t="n">
        <v>4681</v>
      </c>
      <c r="B522" s="46" t="n">
        <v>89</v>
      </c>
      <c r="C522" s="7" t="n">
        <v>65533</v>
      </c>
      <c r="D522" s="7" t="n">
        <v>1</v>
      </c>
    </row>
    <row r="523" spans="1:8">
      <c r="A523" t="s">
        <v>4</v>
      </c>
      <c r="B523" s="4" t="s">
        <v>5</v>
      </c>
      <c r="C523" s="4" t="s">
        <v>14</v>
      </c>
      <c r="D523" s="4" t="s">
        <v>10</v>
      </c>
      <c r="E523" s="4" t="s">
        <v>10</v>
      </c>
      <c r="F523" s="4" t="s">
        <v>14</v>
      </c>
    </row>
    <row r="524" spans="1:8">
      <c r="A524" t="n">
        <v>4685</v>
      </c>
      <c r="B524" s="42" t="n">
        <v>25</v>
      </c>
      <c r="C524" s="7" t="n">
        <v>1</v>
      </c>
      <c r="D524" s="7" t="n">
        <v>65535</v>
      </c>
      <c r="E524" s="7" t="n">
        <v>65535</v>
      </c>
      <c r="F524" s="7" t="n">
        <v>0</v>
      </c>
    </row>
    <row r="525" spans="1:8">
      <c r="A525" t="s">
        <v>4</v>
      </c>
      <c r="B525" s="4" t="s">
        <v>5</v>
      </c>
      <c r="C525" s="4" t="s">
        <v>6</v>
      </c>
      <c r="D525" s="4" t="s">
        <v>10</v>
      </c>
    </row>
    <row r="526" spans="1:8">
      <c r="A526" t="n">
        <v>4692</v>
      </c>
      <c r="B526" s="43" t="n">
        <v>29</v>
      </c>
      <c r="C526" s="7" t="s">
        <v>100</v>
      </c>
      <c r="D526" s="7" t="n">
        <v>65533</v>
      </c>
    </row>
    <row r="527" spans="1:8">
      <c r="A527" t="s">
        <v>4</v>
      </c>
      <c r="B527" s="4" t="s">
        <v>5</v>
      </c>
      <c r="C527" s="4" t="s">
        <v>14</v>
      </c>
      <c r="D527" s="4" t="s">
        <v>10</v>
      </c>
      <c r="E527" s="4" t="s">
        <v>6</v>
      </c>
    </row>
    <row r="528" spans="1:8">
      <c r="A528" t="n">
        <v>4712</v>
      </c>
      <c r="B528" s="33" t="n">
        <v>51</v>
      </c>
      <c r="C528" s="7" t="n">
        <v>4</v>
      </c>
      <c r="D528" s="7" t="n">
        <v>7009</v>
      </c>
      <c r="E528" s="7" t="s">
        <v>101</v>
      </c>
    </row>
    <row r="529" spans="1:8">
      <c r="A529" t="s">
        <v>4</v>
      </c>
      <c r="B529" s="4" t="s">
        <v>5</v>
      </c>
      <c r="C529" s="4" t="s">
        <v>10</v>
      </c>
    </row>
    <row r="530" spans="1:8">
      <c r="A530" t="n">
        <v>4725</v>
      </c>
      <c r="B530" s="29" t="n">
        <v>16</v>
      </c>
      <c r="C530" s="7" t="n">
        <v>0</v>
      </c>
    </row>
    <row r="531" spans="1:8">
      <c r="A531" t="s">
        <v>4</v>
      </c>
      <c r="B531" s="4" t="s">
        <v>5</v>
      </c>
      <c r="C531" s="4" t="s">
        <v>10</v>
      </c>
      <c r="D531" s="4" t="s">
        <v>14</v>
      </c>
      <c r="E531" s="4" t="s">
        <v>9</v>
      </c>
      <c r="F531" s="4" t="s">
        <v>83</v>
      </c>
      <c r="G531" s="4" t="s">
        <v>14</v>
      </c>
      <c r="H531" s="4" t="s">
        <v>14</v>
      </c>
    </row>
    <row r="532" spans="1:8">
      <c r="A532" t="n">
        <v>4728</v>
      </c>
      <c r="B532" s="44" t="n">
        <v>26</v>
      </c>
      <c r="C532" s="7" t="n">
        <v>7009</v>
      </c>
      <c r="D532" s="7" t="n">
        <v>17</v>
      </c>
      <c r="E532" s="7" t="n">
        <v>64840</v>
      </c>
      <c r="F532" s="7" t="s">
        <v>102</v>
      </c>
      <c r="G532" s="7" t="n">
        <v>2</v>
      </c>
      <c r="H532" s="7" t="n">
        <v>0</v>
      </c>
    </row>
    <row r="533" spans="1:8">
      <c r="A533" t="s">
        <v>4</v>
      </c>
      <c r="B533" s="4" t="s">
        <v>5</v>
      </c>
    </row>
    <row r="534" spans="1:8">
      <c r="A534" t="n">
        <v>4775</v>
      </c>
      <c r="B534" s="45" t="n">
        <v>28</v>
      </c>
    </row>
    <row r="535" spans="1:8">
      <c r="A535" t="s">
        <v>4</v>
      </c>
      <c r="B535" s="4" t="s">
        <v>5</v>
      </c>
      <c r="C535" s="4" t="s">
        <v>6</v>
      </c>
      <c r="D535" s="4" t="s">
        <v>10</v>
      </c>
    </row>
    <row r="536" spans="1:8">
      <c r="A536" t="n">
        <v>4776</v>
      </c>
      <c r="B536" s="43" t="n">
        <v>29</v>
      </c>
      <c r="C536" s="7" t="s">
        <v>13</v>
      </c>
      <c r="D536" s="7" t="n">
        <v>65533</v>
      </c>
    </row>
    <row r="537" spans="1:8">
      <c r="A537" t="s">
        <v>4</v>
      </c>
      <c r="B537" s="4" t="s">
        <v>5</v>
      </c>
      <c r="C537" s="4" t="s">
        <v>10</v>
      </c>
      <c r="D537" s="4" t="s">
        <v>14</v>
      </c>
    </row>
    <row r="538" spans="1:8">
      <c r="A538" t="n">
        <v>4780</v>
      </c>
      <c r="B538" s="46" t="n">
        <v>89</v>
      </c>
      <c r="C538" s="7" t="n">
        <v>65533</v>
      </c>
      <c r="D538" s="7" t="n">
        <v>1</v>
      </c>
    </row>
    <row r="539" spans="1:8">
      <c r="A539" t="s">
        <v>4</v>
      </c>
      <c r="B539" s="4" t="s">
        <v>5</v>
      </c>
      <c r="C539" s="4" t="s">
        <v>14</v>
      </c>
      <c r="D539" s="4" t="s">
        <v>10</v>
      </c>
      <c r="E539" s="4" t="s">
        <v>20</v>
      </c>
    </row>
    <row r="540" spans="1:8">
      <c r="A540" t="n">
        <v>4784</v>
      </c>
      <c r="B540" s="22" t="n">
        <v>58</v>
      </c>
      <c r="C540" s="7" t="n">
        <v>101</v>
      </c>
      <c r="D540" s="7" t="n">
        <v>300</v>
      </c>
      <c r="E540" s="7" t="n">
        <v>1</v>
      </c>
    </row>
    <row r="541" spans="1:8">
      <c r="A541" t="s">
        <v>4</v>
      </c>
      <c r="B541" s="4" t="s">
        <v>5</v>
      </c>
      <c r="C541" s="4" t="s">
        <v>14</v>
      </c>
      <c r="D541" s="4" t="s">
        <v>10</v>
      </c>
    </row>
    <row r="542" spans="1:8">
      <c r="A542" t="n">
        <v>4792</v>
      </c>
      <c r="B542" s="22" t="n">
        <v>58</v>
      </c>
      <c r="C542" s="7" t="n">
        <v>254</v>
      </c>
      <c r="D542" s="7" t="n">
        <v>0</v>
      </c>
    </row>
    <row r="543" spans="1:8">
      <c r="A543" t="s">
        <v>4</v>
      </c>
      <c r="B543" s="4" t="s">
        <v>5</v>
      </c>
      <c r="C543" s="4" t="s">
        <v>14</v>
      </c>
      <c r="D543" s="4" t="s">
        <v>14</v>
      </c>
      <c r="E543" s="4" t="s">
        <v>20</v>
      </c>
      <c r="F543" s="4" t="s">
        <v>20</v>
      </c>
      <c r="G543" s="4" t="s">
        <v>20</v>
      </c>
      <c r="H543" s="4" t="s">
        <v>10</v>
      </c>
    </row>
    <row r="544" spans="1:8">
      <c r="A544" t="n">
        <v>4796</v>
      </c>
      <c r="B544" s="40" t="n">
        <v>45</v>
      </c>
      <c r="C544" s="7" t="n">
        <v>2</v>
      </c>
      <c r="D544" s="7" t="n">
        <v>3</v>
      </c>
      <c r="E544" s="7" t="n">
        <v>-18.9699993133545</v>
      </c>
      <c r="F544" s="7" t="n">
        <v>1.50999999046326</v>
      </c>
      <c r="G544" s="7" t="n">
        <v>-0.779999971389771</v>
      </c>
      <c r="H544" s="7" t="n">
        <v>0</v>
      </c>
    </row>
    <row r="545" spans="1:8">
      <c r="A545" t="s">
        <v>4</v>
      </c>
      <c r="B545" s="4" t="s">
        <v>5</v>
      </c>
      <c r="C545" s="4" t="s">
        <v>14</v>
      </c>
      <c r="D545" s="4" t="s">
        <v>14</v>
      </c>
      <c r="E545" s="4" t="s">
        <v>20</v>
      </c>
      <c r="F545" s="4" t="s">
        <v>20</v>
      </c>
      <c r="G545" s="4" t="s">
        <v>20</v>
      </c>
      <c r="H545" s="4" t="s">
        <v>10</v>
      </c>
      <c r="I545" s="4" t="s">
        <v>14</v>
      </c>
    </row>
    <row r="546" spans="1:8">
      <c r="A546" t="n">
        <v>4813</v>
      </c>
      <c r="B546" s="40" t="n">
        <v>45</v>
      </c>
      <c r="C546" s="7" t="n">
        <v>4</v>
      </c>
      <c r="D546" s="7" t="n">
        <v>3</v>
      </c>
      <c r="E546" s="7" t="n">
        <v>-3</v>
      </c>
      <c r="F546" s="7" t="n">
        <v>96</v>
      </c>
      <c r="G546" s="7" t="n">
        <v>0</v>
      </c>
      <c r="H546" s="7" t="n">
        <v>0</v>
      </c>
      <c r="I546" s="7" t="n">
        <v>1</v>
      </c>
    </row>
    <row r="547" spans="1:8">
      <c r="A547" t="s">
        <v>4</v>
      </c>
      <c r="B547" s="4" t="s">
        <v>5</v>
      </c>
      <c r="C547" s="4" t="s">
        <v>14</v>
      </c>
      <c r="D547" s="4" t="s">
        <v>14</v>
      </c>
      <c r="E547" s="4" t="s">
        <v>20</v>
      </c>
      <c r="F547" s="4" t="s">
        <v>10</v>
      </c>
    </row>
    <row r="548" spans="1:8">
      <c r="A548" t="n">
        <v>4831</v>
      </c>
      <c r="B548" s="40" t="n">
        <v>45</v>
      </c>
      <c r="C548" s="7" t="n">
        <v>5</v>
      </c>
      <c r="D548" s="7" t="n">
        <v>3</v>
      </c>
      <c r="E548" s="7" t="n">
        <v>3</v>
      </c>
      <c r="F548" s="7" t="n">
        <v>0</v>
      </c>
    </row>
    <row r="549" spans="1:8">
      <c r="A549" t="s">
        <v>4</v>
      </c>
      <c r="B549" s="4" t="s">
        <v>5</v>
      </c>
      <c r="C549" s="4" t="s">
        <v>14</v>
      </c>
      <c r="D549" s="4" t="s">
        <v>14</v>
      </c>
      <c r="E549" s="4" t="s">
        <v>20</v>
      </c>
      <c r="F549" s="4" t="s">
        <v>10</v>
      </c>
    </row>
    <row r="550" spans="1:8">
      <c r="A550" t="n">
        <v>4840</v>
      </c>
      <c r="B550" s="40" t="n">
        <v>45</v>
      </c>
      <c r="C550" s="7" t="n">
        <v>11</v>
      </c>
      <c r="D550" s="7" t="n">
        <v>3</v>
      </c>
      <c r="E550" s="7" t="n">
        <v>19.7999992370605</v>
      </c>
      <c r="F550" s="7" t="n">
        <v>0</v>
      </c>
    </row>
    <row r="551" spans="1:8">
      <c r="A551" t="s">
        <v>4</v>
      </c>
      <c r="B551" s="4" t="s">
        <v>5</v>
      </c>
      <c r="C551" s="4" t="s">
        <v>14</v>
      </c>
      <c r="D551" s="4" t="s">
        <v>14</v>
      </c>
      <c r="E551" s="4" t="s">
        <v>20</v>
      </c>
      <c r="F551" s="4" t="s">
        <v>20</v>
      </c>
      <c r="G551" s="4" t="s">
        <v>20</v>
      </c>
      <c r="H551" s="4" t="s">
        <v>10</v>
      </c>
      <c r="I551" s="4" t="s">
        <v>14</v>
      </c>
    </row>
    <row r="552" spans="1:8">
      <c r="A552" t="n">
        <v>4849</v>
      </c>
      <c r="B552" s="40" t="n">
        <v>45</v>
      </c>
      <c r="C552" s="7" t="n">
        <v>4</v>
      </c>
      <c r="D552" s="7" t="n">
        <v>3</v>
      </c>
      <c r="E552" s="7" t="n">
        <v>-9</v>
      </c>
      <c r="F552" s="7" t="n">
        <v>56.1100006103516</v>
      </c>
      <c r="G552" s="7" t="n">
        <v>0</v>
      </c>
      <c r="H552" s="7" t="n">
        <v>4000</v>
      </c>
      <c r="I552" s="7" t="n">
        <v>1</v>
      </c>
    </row>
    <row r="553" spans="1:8">
      <c r="A553" t="s">
        <v>4</v>
      </c>
      <c r="B553" s="4" t="s">
        <v>5</v>
      </c>
      <c r="C553" s="4" t="s">
        <v>14</v>
      </c>
      <c r="D553" s="4" t="s">
        <v>14</v>
      </c>
      <c r="E553" s="4" t="s">
        <v>20</v>
      </c>
      <c r="F553" s="4" t="s">
        <v>10</v>
      </c>
    </row>
    <row r="554" spans="1:8">
      <c r="A554" t="n">
        <v>4867</v>
      </c>
      <c r="B554" s="40" t="n">
        <v>45</v>
      </c>
      <c r="C554" s="7" t="n">
        <v>5</v>
      </c>
      <c r="D554" s="7" t="n">
        <v>3</v>
      </c>
      <c r="E554" s="7" t="n">
        <v>2.29999995231628</v>
      </c>
      <c r="F554" s="7" t="n">
        <v>4000</v>
      </c>
    </row>
    <row r="555" spans="1:8">
      <c r="A555" t="s">
        <v>4</v>
      </c>
      <c r="B555" s="4" t="s">
        <v>5</v>
      </c>
      <c r="C555" s="4" t="s">
        <v>14</v>
      </c>
      <c r="D555" s="4" t="s">
        <v>10</v>
      </c>
      <c r="E555" s="4" t="s">
        <v>6</v>
      </c>
      <c r="F555" s="4" t="s">
        <v>6</v>
      </c>
      <c r="G555" s="4" t="s">
        <v>6</v>
      </c>
      <c r="H555" s="4" t="s">
        <v>6</v>
      </c>
    </row>
    <row r="556" spans="1:8">
      <c r="A556" t="n">
        <v>4876</v>
      </c>
      <c r="B556" s="33" t="n">
        <v>51</v>
      </c>
      <c r="C556" s="7" t="n">
        <v>3</v>
      </c>
      <c r="D556" s="7" t="n">
        <v>7009</v>
      </c>
      <c r="E556" s="7" t="s">
        <v>103</v>
      </c>
      <c r="F556" s="7" t="s">
        <v>62</v>
      </c>
      <c r="G556" s="7" t="s">
        <v>61</v>
      </c>
      <c r="H556" s="7" t="s">
        <v>62</v>
      </c>
    </row>
    <row r="557" spans="1:8">
      <c r="A557" t="s">
        <v>4</v>
      </c>
      <c r="B557" s="4" t="s">
        <v>5</v>
      </c>
      <c r="C557" s="4" t="s">
        <v>14</v>
      </c>
      <c r="D557" s="4" t="s">
        <v>10</v>
      </c>
      <c r="E557" s="4" t="s">
        <v>6</v>
      </c>
      <c r="F557" s="4" t="s">
        <v>6</v>
      </c>
      <c r="G557" s="4" t="s">
        <v>6</v>
      </c>
      <c r="H557" s="4" t="s">
        <v>6</v>
      </c>
    </row>
    <row r="558" spans="1:8">
      <c r="A558" t="n">
        <v>4889</v>
      </c>
      <c r="B558" s="33" t="n">
        <v>51</v>
      </c>
      <c r="C558" s="7" t="n">
        <v>3</v>
      </c>
      <c r="D558" s="7" t="n">
        <v>7011</v>
      </c>
      <c r="E558" s="7" t="s">
        <v>104</v>
      </c>
      <c r="F558" s="7" t="s">
        <v>62</v>
      </c>
      <c r="G558" s="7" t="s">
        <v>61</v>
      </c>
      <c r="H558" s="7" t="s">
        <v>62</v>
      </c>
    </row>
    <row r="559" spans="1:8">
      <c r="A559" t="s">
        <v>4</v>
      </c>
      <c r="B559" s="4" t="s">
        <v>5</v>
      </c>
      <c r="C559" s="4" t="s">
        <v>10</v>
      </c>
    </row>
    <row r="560" spans="1:8">
      <c r="A560" t="n">
        <v>4910</v>
      </c>
      <c r="B560" s="29" t="n">
        <v>16</v>
      </c>
      <c r="C560" s="7" t="n">
        <v>1000</v>
      </c>
    </row>
    <row r="561" spans="1:9">
      <c r="A561" t="s">
        <v>4</v>
      </c>
      <c r="B561" s="4" t="s">
        <v>5</v>
      </c>
      <c r="C561" s="4" t="s">
        <v>10</v>
      </c>
      <c r="D561" s="4" t="s">
        <v>10</v>
      </c>
      <c r="E561" s="4" t="s">
        <v>6</v>
      </c>
      <c r="F561" s="4" t="s">
        <v>14</v>
      </c>
      <c r="G561" s="4" t="s">
        <v>10</v>
      </c>
    </row>
    <row r="562" spans="1:9">
      <c r="A562" t="n">
        <v>4913</v>
      </c>
      <c r="B562" s="49" t="n">
        <v>80</v>
      </c>
      <c r="C562" s="7" t="n">
        <v>744</v>
      </c>
      <c r="D562" s="7" t="n">
        <v>508</v>
      </c>
      <c r="E562" s="7" t="s">
        <v>105</v>
      </c>
      <c r="F562" s="7" t="n">
        <v>1</v>
      </c>
      <c r="G562" s="7" t="n">
        <v>0</v>
      </c>
    </row>
    <row r="563" spans="1:9">
      <c r="A563" t="s">
        <v>4</v>
      </c>
      <c r="B563" s="4" t="s">
        <v>5</v>
      </c>
      <c r="C563" s="4" t="s">
        <v>10</v>
      </c>
    </row>
    <row r="564" spans="1:9">
      <c r="A564" t="n">
        <v>4931</v>
      </c>
      <c r="B564" s="29" t="n">
        <v>16</v>
      </c>
      <c r="C564" s="7" t="n">
        <v>3000</v>
      </c>
    </row>
    <row r="565" spans="1:9">
      <c r="A565" t="s">
        <v>4</v>
      </c>
      <c r="B565" s="4" t="s">
        <v>5</v>
      </c>
      <c r="C565" s="4" t="s">
        <v>14</v>
      </c>
      <c r="D565" s="4" t="s">
        <v>10</v>
      </c>
      <c r="E565" s="4" t="s">
        <v>6</v>
      </c>
      <c r="F565" s="4" t="s">
        <v>6</v>
      </c>
      <c r="G565" s="4" t="s">
        <v>6</v>
      </c>
      <c r="H565" s="4" t="s">
        <v>6</v>
      </c>
    </row>
    <row r="566" spans="1:9">
      <c r="A566" t="n">
        <v>4934</v>
      </c>
      <c r="B566" s="33" t="n">
        <v>51</v>
      </c>
      <c r="C566" s="7" t="n">
        <v>3</v>
      </c>
      <c r="D566" s="7" t="n">
        <v>7009</v>
      </c>
      <c r="E566" s="7" t="s">
        <v>59</v>
      </c>
      <c r="F566" s="7" t="s">
        <v>62</v>
      </c>
      <c r="G566" s="7" t="s">
        <v>61</v>
      </c>
      <c r="H566" s="7" t="s">
        <v>62</v>
      </c>
    </row>
    <row r="567" spans="1:9">
      <c r="A567" t="s">
        <v>4</v>
      </c>
      <c r="B567" s="4" t="s">
        <v>5</v>
      </c>
      <c r="C567" s="4" t="s">
        <v>10</v>
      </c>
    </row>
    <row r="568" spans="1:9">
      <c r="A568" t="n">
        <v>4947</v>
      </c>
      <c r="B568" s="29" t="n">
        <v>16</v>
      </c>
      <c r="C568" s="7" t="n">
        <v>1000</v>
      </c>
    </row>
    <row r="569" spans="1:9">
      <c r="A569" t="s">
        <v>4</v>
      </c>
      <c r="B569" s="4" t="s">
        <v>5</v>
      </c>
      <c r="C569" s="4" t="s">
        <v>14</v>
      </c>
      <c r="D569" s="4" t="s">
        <v>14</v>
      </c>
      <c r="E569" s="4" t="s">
        <v>20</v>
      </c>
      <c r="F569" s="4" t="s">
        <v>20</v>
      </c>
      <c r="G569" s="4" t="s">
        <v>20</v>
      </c>
      <c r="H569" s="4" t="s">
        <v>10</v>
      </c>
    </row>
    <row r="570" spans="1:9">
      <c r="A570" t="n">
        <v>4950</v>
      </c>
      <c r="B570" s="40" t="n">
        <v>45</v>
      </c>
      <c r="C570" s="7" t="n">
        <v>2</v>
      </c>
      <c r="D570" s="7" t="n">
        <v>3</v>
      </c>
      <c r="E570" s="7" t="n">
        <v>-19.5900001525879</v>
      </c>
      <c r="F570" s="7" t="n">
        <v>1.51999998092651</v>
      </c>
      <c r="G570" s="7" t="n">
        <v>0.319999992847443</v>
      </c>
      <c r="H570" s="7" t="n">
        <v>6000</v>
      </c>
    </row>
    <row r="571" spans="1:9">
      <c r="A571" t="s">
        <v>4</v>
      </c>
      <c r="B571" s="4" t="s">
        <v>5</v>
      </c>
      <c r="C571" s="4" t="s">
        <v>14</v>
      </c>
      <c r="D571" s="4" t="s">
        <v>14</v>
      </c>
      <c r="E571" s="4" t="s">
        <v>20</v>
      </c>
      <c r="F571" s="4" t="s">
        <v>20</v>
      </c>
      <c r="G571" s="4" t="s">
        <v>20</v>
      </c>
      <c r="H571" s="4" t="s">
        <v>10</v>
      </c>
      <c r="I571" s="4" t="s">
        <v>14</v>
      </c>
    </row>
    <row r="572" spans="1:9">
      <c r="A572" t="n">
        <v>4967</v>
      </c>
      <c r="B572" s="40" t="n">
        <v>45</v>
      </c>
      <c r="C572" s="7" t="n">
        <v>4</v>
      </c>
      <c r="D572" s="7" t="n">
        <v>3</v>
      </c>
      <c r="E572" s="7" t="n">
        <v>1</v>
      </c>
      <c r="F572" s="7" t="n">
        <v>105.860000610352</v>
      </c>
      <c r="G572" s="7" t="n">
        <v>0</v>
      </c>
      <c r="H572" s="7" t="n">
        <v>6000</v>
      </c>
      <c r="I572" s="7" t="n">
        <v>1</v>
      </c>
    </row>
    <row r="573" spans="1:9">
      <c r="A573" t="s">
        <v>4</v>
      </c>
      <c r="B573" s="4" t="s">
        <v>5</v>
      </c>
      <c r="C573" s="4" t="s">
        <v>14</v>
      </c>
      <c r="D573" s="4" t="s">
        <v>14</v>
      </c>
      <c r="E573" s="4" t="s">
        <v>20</v>
      </c>
      <c r="F573" s="4" t="s">
        <v>10</v>
      </c>
    </row>
    <row r="574" spans="1:9">
      <c r="A574" t="n">
        <v>4985</v>
      </c>
      <c r="B574" s="40" t="n">
        <v>45</v>
      </c>
      <c r="C574" s="7" t="n">
        <v>5</v>
      </c>
      <c r="D574" s="7" t="n">
        <v>3</v>
      </c>
      <c r="E574" s="7" t="n">
        <v>2.40000009536743</v>
      </c>
      <c r="F574" s="7" t="n">
        <v>6000</v>
      </c>
    </row>
    <row r="575" spans="1:9">
      <c r="A575" t="s">
        <v>4</v>
      </c>
      <c r="B575" s="4" t="s">
        <v>5</v>
      </c>
      <c r="C575" s="4" t="s">
        <v>10</v>
      </c>
    </row>
    <row r="576" spans="1:9">
      <c r="A576" t="n">
        <v>4994</v>
      </c>
      <c r="B576" s="29" t="n">
        <v>16</v>
      </c>
      <c r="C576" s="7" t="n">
        <v>3000</v>
      </c>
    </row>
    <row r="577" spans="1:9">
      <c r="A577" t="s">
        <v>4</v>
      </c>
      <c r="B577" s="4" t="s">
        <v>5</v>
      </c>
      <c r="C577" s="4" t="s">
        <v>10</v>
      </c>
      <c r="D577" s="4" t="s">
        <v>10</v>
      </c>
      <c r="E577" s="4" t="s">
        <v>6</v>
      </c>
      <c r="F577" s="4" t="s">
        <v>14</v>
      </c>
      <c r="G577" s="4" t="s">
        <v>10</v>
      </c>
    </row>
    <row r="578" spans="1:9">
      <c r="A578" t="n">
        <v>4997</v>
      </c>
      <c r="B578" s="49" t="n">
        <v>80</v>
      </c>
      <c r="C578" s="7" t="n">
        <v>744</v>
      </c>
      <c r="D578" s="7" t="n">
        <v>508</v>
      </c>
      <c r="E578" s="7" t="s">
        <v>106</v>
      </c>
      <c r="F578" s="7" t="n">
        <v>1</v>
      </c>
      <c r="G578" s="7" t="n">
        <v>0</v>
      </c>
    </row>
    <row r="579" spans="1:9">
      <c r="A579" t="s">
        <v>4</v>
      </c>
      <c r="B579" s="4" t="s">
        <v>5</v>
      </c>
      <c r="C579" s="4" t="s">
        <v>10</v>
      </c>
    </row>
    <row r="580" spans="1:9">
      <c r="A580" t="n">
        <v>5015</v>
      </c>
      <c r="B580" s="29" t="n">
        <v>16</v>
      </c>
      <c r="C580" s="7" t="n">
        <v>3000</v>
      </c>
    </row>
    <row r="581" spans="1:9">
      <c r="A581" t="s">
        <v>4</v>
      </c>
      <c r="B581" s="4" t="s">
        <v>5</v>
      </c>
      <c r="C581" s="4" t="s">
        <v>10</v>
      </c>
    </row>
    <row r="582" spans="1:9">
      <c r="A582" t="n">
        <v>5018</v>
      </c>
      <c r="B582" s="29" t="n">
        <v>16</v>
      </c>
      <c r="C582" s="7" t="n">
        <v>2000</v>
      </c>
    </row>
    <row r="583" spans="1:9">
      <c r="A583" t="s">
        <v>4</v>
      </c>
      <c r="B583" s="4" t="s">
        <v>5</v>
      </c>
      <c r="C583" s="4" t="s">
        <v>14</v>
      </c>
      <c r="D583" s="4" t="s">
        <v>14</v>
      </c>
      <c r="E583" s="4" t="s">
        <v>20</v>
      </c>
      <c r="F583" s="4" t="s">
        <v>20</v>
      </c>
      <c r="G583" s="4" t="s">
        <v>20</v>
      </c>
      <c r="H583" s="4" t="s">
        <v>10</v>
      </c>
    </row>
    <row r="584" spans="1:9">
      <c r="A584" t="n">
        <v>5021</v>
      </c>
      <c r="B584" s="40" t="n">
        <v>45</v>
      </c>
      <c r="C584" s="7" t="n">
        <v>2</v>
      </c>
      <c r="D584" s="7" t="n">
        <v>3</v>
      </c>
      <c r="E584" s="7" t="n">
        <v>-20.0400009155273</v>
      </c>
      <c r="F584" s="7" t="n">
        <v>1.35000002384186</v>
      </c>
      <c r="G584" s="7" t="n">
        <v>1.01999998092651</v>
      </c>
      <c r="H584" s="7" t="n">
        <v>4000</v>
      </c>
    </row>
    <row r="585" spans="1:9">
      <c r="A585" t="s">
        <v>4</v>
      </c>
      <c r="B585" s="4" t="s">
        <v>5</v>
      </c>
      <c r="C585" s="4" t="s">
        <v>14</v>
      </c>
      <c r="D585" s="4" t="s">
        <v>14</v>
      </c>
      <c r="E585" s="4" t="s">
        <v>20</v>
      </c>
      <c r="F585" s="4" t="s">
        <v>20</v>
      </c>
      <c r="G585" s="4" t="s">
        <v>20</v>
      </c>
      <c r="H585" s="4" t="s">
        <v>10</v>
      </c>
      <c r="I585" s="4" t="s">
        <v>14</v>
      </c>
    </row>
    <row r="586" spans="1:9">
      <c r="A586" t="n">
        <v>5038</v>
      </c>
      <c r="B586" s="40" t="n">
        <v>45</v>
      </c>
      <c r="C586" s="7" t="n">
        <v>4</v>
      </c>
      <c r="D586" s="7" t="n">
        <v>3</v>
      </c>
      <c r="E586" s="7" t="n">
        <v>1</v>
      </c>
      <c r="F586" s="7" t="n">
        <v>110.860000610352</v>
      </c>
      <c r="G586" s="7" t="n">
        <v>0</v>
      </c>
      <c r="H586" s="7" t="n">
        <v>4000</v>
      </c>
      <c r="I586" s="7" t="n">
        <v>1</v>
      </c>
    </row>
    <row r="587" spans="1:9">
      <c r="A587" t="s">
        <v>4</v>
      </c>
      <c r="B587" s="4" t="s">
        <v>5</v>
      </c>
      <c r="C587" s="4" t="s">
        <v>14</v>
      </c>
      <c r="D587" s="4" t="s">
        <v>14</v>
      </c>
      <c r="E587" s="4" t="s">
        <v>20</v>
      </c>
      <c r="F587" s="4" t="s">
        <v>10</v>
      </c>
    </row>
    <row r="588" spans="1:9">
      <c r="A588" t="n">
        <v>5056</v>
      </c>
      <c r="B588" s="40" t="n">
        <v>45</v>
      </c>
      <c r="C588" s="7" t="n">
        <v>5</v>
      </c>
      <c r="D588" s="7" t="n">
        <v>3</v>
      </c>
      <c r="E588" s="7" t="n">
        <v>2.70000004768372</v>
      </c>
      <c r="F588" s="7" t="n">
        <v>4000</v>
      </c>
    </row>
    <row r="589" spans="1:9">
      <c r="A589" t="s">
        <v>4</v>
      </c>
      <c r="B589" s="4" t="s">
        <v>5</v>
      </c>
      <c r="C589" s="4" t="s">
        <v>10</v>
      </c>
    </row>
    <row r="590" spans="1:9">
      <c r="A590" t="n">
        <v>5065</v>
      </c>
      <c r="B590" s="29" t="n">
        <v>16</v>
      </c>
      <c r="C590" s="7" t="n">
        <v>500</v>
      </c>
    </row>
    <row r="591" spans="1:9">
      <c r="A591" t="s">
        <v>4</v>
      </c>
      <c r="B591" s="4" t="s">
        <v>5</v>
      </c>
      <c r="C591" s="4" t="s">
        <v>10</v>
      </c>
      <c r="D591" s="4" t="s">
        <v>10</v>
      </c>
      <c r="E591" s="4" t="s">
        <v>6</v>
      </c>
      <c r="F591" s="4" t="s">
        <v>14</v>
      </c>
      <c r="G591" s="4" t="s">
        <v>10</v>
      </c>
    </row>
    <row r="592" spans="1:9">
      <c r="A592" t="n">
        <v>5068</v>
      </c>
      <c r="B592" s="49" t="n">
        <v>80</v>
      </c>
      <c r="C592" s="7" t="n">
        <v>644</v>
      </c>
      <c r="D592" s="7" t="n">
        <v>558</v>
      </c>
      <c r="E592" s="7" t="s">
        <v>107</v>
      </c>
      <c r="F592" s="7" t="n">
        <v>1</v>
      </c>
      <c r="G592" s="7" t="n">
        <v>0</v>
      </c>
    </row>
    <row r="593" spans="1:9">
      <c r="A593" t="s">
        <v>4</v>
      </c>
      <c r="B593" s="4" t="s">
        <v>5</v>
      </c>
      <c r="C593" s="4" t="s">
        <v>10</v>
      </c>
    </row>
    <row r="594" spans="1:9">
      <c r="A594" t="n">
        <v>5086</v>
      </c>
      <c r="B594" s="29" t="n">
        <v>16</v>
      </c>
      <c r="C594" s="7" t="n">
        <v>5000</v>
      </c>
    </row>
    <row r="595" spans="1:9">
      <c r="A595" t="s">
        <v>4</v>
      </c>
      <c r="B595" s="4" t="s">
        <v>5</v>
      </c>
      <c r="C595" s="4" t="s">
        <v>14</v>
      </c>
      <c r="D595" s="4" t="s">
        <v>10</v>
      </c>
      <c r="E595" s="4" t="s">
        <v>20</v>
      </c>
    </row>
    <row r="596" spans="1:9">
      <c r="A596" t="n">
        <v>5089</v>
      </c>
      <c r="B596" s="22" t="n">
        <v>58</v>
      </c>
      <c r="C596" s="7" t="n">
        <v>101</v>
      </c>
      <c r="D596" s="7" t="n">
        <v>500</v>
      </c>
      <c r="E596" s="7" t="n">
        <v>1</v>
      </c>
    </row>
    <row r="597" spans="1:9">
      <c r="A597" t="s">
        <v>4</v>
      </c>
      <c r="B597" s="4" t="s">
        <v>5</v>
      </c>
      <c r="C597" s="4" t="s">
        <v>14</v>
      </c>
      <c r="D597" s="4" t="s">
        <v>10</v>
      </c>
    </row>
    <row r="598" spans="1:9">
      <c r="A598" t="n">
        <v>5097</v>
      </c>
      <c r="B598" s="22" t="n">
        <v>58</v>
      </c>
      <c r="C598" s="7" t="n">
        <v>254</v>
      </c>
      <c r="D598" s="7" t="n">
        <v>0</v>
      </c>
    </row>
    <row r="599" spans="1:9">
      <c r="A599" t="s">
        <v>4</v>
      </c>
      <c r="B599" s="4" t="s">
        <v>5</v>
      </c>
      <c r="C599" s="4" t="s">
        <v>14</v>
      </c>
      <c r="D599" s="4" t="s">
        <v>14</v>
      </c>
      <c r="E599" s="4" t="s">
        <v>20</v>
      </c>
      <c r="F599" s="4" t="s">
        <v>20</v>
      </c>
      <c r="G599" s="4" t="s">
        <v>20</v>
      </c>
      <c r="H599" s="4" t="s">
        <v>10</v>
      </c>
    </row>
    <row r="600" spans="1:9">
      <c r="A600" t="n">
        <v>5101</v>
      </c>
      <c r="B600" s="40" t="n">
        <v>45</v>
      </c>
      <c r="C600" s="7" t="n">
        <v>2</v>
      </c>
      <c r="D600" s="7" t="n">
        <v>3</v>
      </c>
      <c r="E600" s="7" t="n">
        <v>-18.9400005340576</v>
      </c>
      <c r="F600" s="7" t="n">
        <v>1.55999994277954</v>
      </c>
      <c r="G600" s="7" t="n">
        <v>-0.46000000834465</v>
      </c>
      <c r="H600" s="7" t="n">
        <v>0</v>
      </c>
    </row>
    <row r="601" spans="1:9">
      <c r="A601" t="s">
        <v>4</v>
      </c>
      <c r="B601" s="4" t="s">
        <v>5</v>
      </c>
      <c r="C601" s="4" t="s">
        <v>14</v>
      </c>
      <c r="D601" s="4" t="s">
        <v>14</v>
      </c>
      <c r="E601" s="4" t="s">
        <v>20</v>
      </c>
      <c r="F601" s="4" t="s">
        <v>20</v>
      </c>
      <c r="G601" s="4" t="s">
        <v>20</v>
      </c>
      <c r="H601" s="4" t="s">
        <v>10</v>
      </c>
      <c r="I601" s="4" t="s">
        <v>14</v>
      </c>
    </row>
    <row r="602" spans="1:9">
      <c r="A602" t="n">
        <v>5118</v>
      </c>
      <c r="B602" s="40" t="n">
        <v>45</v>
      </c>
      <c r="C602" s="7" t="n">
        <v>4</v>
      </c>
      <c r="D602" s="7" t="n">
        <v>3</v>
      </c>
      <c r="E602" s="7" t="n">
        <v>357.980010986328</v>
      </c>
      <c r="F602" s="7" t="n">
        <v>120.190002441406</v>
      </c>
      <c r="G602" s="7" t="n">
        <v>0</v>
      </c>
      <c r="H602" s="7" t="n">
        <v>0</v>
      </c>
      <c r="I602" s="7" t="n">
        <v>1</v>
      </c>
    </row>
    <row r="603" spans="1:9">
      <c r="A603" t="s">
        <v>4</v>
      </c>
      <c r="B603" s="4" t="s">
        <v>5</v>
      </c>
      <c r="C603" s="4" t="s">
        <v>14</v>
      </c>
      <c r="D603" s="4" t="s">
        <v>14</v>
      </c>
      <c r="E603" s="4" t="s">
        <v>20</v>
      </c>
      <c r="F603" s="4" t="s">
        <v>10</v>
      </c>
    </row>
    <row r="604" spans="1:9">
      <c r="A604" t="n">
        <v>5136</v>
      </c>
      <c r="B604" s="40" t="n">
        <v>45</v>
      </c>
      <c r="C604" s="7" t="n">
        <v>5</v>
      </c>
      <c r="D604" s="7" t="n">
        <v>3</v>
      </c>
      <c r="E604" s="7" t="n">
        <v>4.19999980926514</v>
      </c>
      <c r="F604" s="7" t="n">
        <v>0</v>
      </c>
    </row>
    <row r="605" spans="1:9">
      <c r="A605" t="s">
        <v>4</v>
      </c>
      <c r="B605" s="4" t="s">
        <v>5</v>
      </c>
      <c r="C605" s="4" t="s">
        <v>14</v>
      </c>
      <c r="D605" s="4" t="s">
        <v>14</v>
      </c>
      <c r="E605" s="4" t="s">
        <v>20</v>
      </c>
      <c r="F605" s="4" t="s">
        <v>10</v>
      </c>
    </row>
    <row r="606" spans="1:9">
      <c r="A606" t="n">
        <v>5145</v>
      </c>
      <c r="B606" s="40" t="n">
        <v>45</v>
      </c>
      <c r="C606" s="7" t="n">
        <v>11</v>
      </c>
      <c r="D606" s="7" t="n">
        <v>3</v>
      </c>
      <c r="E606" s="7" t="n">
        <v>14.5</v>
      </c>
      <c r="F606" s="7" t="n">
        <v>0</v>
      </c>
    </row>
    <row r="607" spans="1:9">
      <c r="A607" t="s">
        <v>4</v>
      </c>
      <c r="B607" s="4" t="s">
        <v>5</v>
      </c>
      <c r="C607" s="4" t="s">
        <v>14</v>
      </c>
      <c r="D607" s="4" t="s">
        <v>14</v>
      </c>
      <c r="E607" s="4" t="s">
        <v>20</v>
      </c>
      <c r="F607" s="4" t="s">
        <v>20</v>
      </c>
      <c r="G607" s="4" t="s">
        <v>20</v>
      </c>
      <c r="H607" s="4" t="s">
        <v>10</v>
      </c>
      <c r="I607" s="4" t="s">
        <v>14</v>
      </c>
    </row>
    <row r="608" spans="1:9">
      <c r="A608" t="n">
        <v>5154</v>
      </c>
      <c r="B608" s="40" t="n">
        <v>45</v>
      </c>
      <c r="C608" s="7" t="n">
        <v>4</v>
      </c>
      <c r="D608" s="7" t="n">
        <v>3</v>
      </c>
      <c r="E608" s="7" t="n">
        <v>357.980010986328</v>
      </c>
      <c r="F608" s="7" t="n">
        <v>130.75</v>
      </c>
      <c r="G608" s="7" t="n">
        <v>0</v>
      </c>
      <c r="H608" s="7" t="n">
        <v>20000</v>
      </c>
      <c r="I608" s="7" t="n">
        <v>1</v>
      </c>
    </row>
    <row r="609" spans="1:9">
      <c r="A609" t="s">
        <v>4</v>
      </c>
      <c r="B609" s="4" t="s">
        <v>5</v>
      </c>
      <c r="C609" s="4" t="s">
        <v>14</v>
      </c>
      <c r="D609" s="4" t="s">
        <v>14</v>
      </c>
      <c r="E609" s="4" t="s">
        <v>20</v>
      </c>
      <c r="F609" s="4" t="s">
        <v>10</v>
      </c>
    </row>
    <row r="610" spans="1:9">
      <c r="A610" t="n">
        <v>5172</v>
      </c>
      <c r="B610" s="40" t="n">
        <v>45</v>
      </c>
      <c r="C610" s="7" t="n">
        <v>5</v>
      </c>
      <c r="D610" s="7" t="n">
        <v>3</v>
      </c>
      <c r="E610" s="7" t="n">
        <v>3.70000004768372</v>
      </c>
      <c r="F610" s="7" t="n">
        <v>20000</v>
      </c>
    </row>
    <row r="611" spans="1:9">
      <c r="A611" t="s">
        <v>4</v>
      </c>
      <c r="B611" s="4" t="s">
        <v>5</v>
      </c>
      <c r="C611" s="4" t="s">
        <v>14</v>
      </c>
      <c r="D611" s="4" t="s">
        <v>10</v>
      </c>
    </row>
    <row r="612" spans="1:9">
      <c r="A612" t="n">
        <v>5181</v>
      </c>
      <c r="B612" s="22" t="n">
        <v>58</v>
      </c>
      <c r="C612" s="7" t="n">
        <v>255</v>
      </c>
      <c r="D612" s="7" t="n">
        <v>0</v>
      </c>
    </row>
    <row r="613" spans="1:9">
      <c r="A613" t="s">
        <v>4</v>
      </c>
      <c r="B613" s="4" t="s">
        <v>5</v>
      </c>
      <c r="C613" s="4" t="s">
        <v>10</v>
      </c>
    </row>
    <row r="614" spans="1:9">
      <c r="A614" t="n">
        <v>5185</v>
      </c>
      <c r="B614" s="29" t="n">
        <v>16</v>
      </c>
      <c r="C614" s="7" t="n">
        <v>300</v>
      </c>
    </row>
    <row r="615" spans="1:9">
      <c r="A615" t="s">
        <v>4</v>
      </c>
      <c r="B615" s="4" t="s">
        <v>5</v>
      </c>
      <c r="C615" s="4" t="s">
        <v>14</v>
      </c>
      <c r="D615" s="4" t="s">
        <v>14</v>
      </c>
      <c r="E615" s="4" t="s">
        <v>14</v>
      </c>
      <c r="F615" s="4" t="s">
        <v>14</v>
      </c>
    </row>
    <row r="616" spans="1:9">
      <c r="A616" t="n">
        <v>5188</v>
      </c>
      <c r="B616" s="20" t="n">
        <v>14</v>
      </c>
      <c r="C616" s="7" t="n">
        <v>0</v>
      </c>
      <c r="D616" s="7" t="n">
        <v>1</v>
      </c>
      <c r="E616" s="7" t="n">
        <v>0</v>
      </c>
      <c r="F616" s="7" t="n">
        <v>0</v>
      </c>
    </row>
    <row r="617" spans="1:9">
      <c r="A617" t="s">
        <v>4</v>
      </c>
      <c r="B617" s="4" t="s">
        <v>5</v>
      </c>
      <c r="C617" s="4" t="s">
        <v>14</v>
      </c>
      <c r="D617" s="4" t="s">
        <v>10</v>
      </c>
      <c r="E617" s="4" t="s">
        <v>6</v>
      </c>
    </row>
    <row r="618" spans="1:9">
      <c r="A618" t="n">
        <v>5193</v>
      </c>
      <c r="B618" s="33" t="n">
        <v>51</v>
      </c>
      <c r="C618" s="7" t="n">
        <v>4</v>
      </c>
      <c r="D618" s="7" t="n">
        <v>7009</v>
      </c>
      <c r="E618" s="7" t="s">
        <v>108</v>
      </c>
    </row>
    <row r="619" spans="1:9">
      <c r="A619" t="s">
        <v>4</v>
      </c>
      <c r="B619" s="4" t="s">
        <v>5</v>
      </c>
      <c r="C619" s="4" t="s">
        <v>10</v>
      </c>
    </row>
    <row r="620" spans="1:9">
      <c r="A620" t="n">
        <v>5207</v>
      </c>
      <c r="B620" s="29" t="n">
        <v>16</v>
      </c>
      <c r="C620" s="7" t="n">
        <v>0</v>
      </c>
    </row>
    <row r="621" spans="1:9">
      <c r="A621" t="s">
        <v>4</v>
      </c>
      <c r="B621" s="4" t="s">
        <v>5</v>
      </c>
      <c r="C621" s="4" t="s">
        <v>10</v>
      </c>
      <c r="D621" s="4" t="s">
        <v>14</v>
      </c>
      <c r="E621" s="4" t="s">
        <v>9</v>
      </c>
      <c r="F621" s="4" t="s">
        <v>83</v>
      </c>
      <c r="G621" s="4" t="s">
        <v>14</v>
      </c>
      <c r="H621" s="4" t="s">
        <v>14</v>
      </c>
    </row>
    <row r="622" spans="1:9">
      <c r="A622" t="n">
        <v>5210</v>
      </c>
      <c r="B622" s="44" t="n">
        <v>26</v>
      </c>
      <c r="C622" s="7" t="n">
        <v>7009</v>
      </c>
      <c r="D622" s="7" t="n">
        <v>17</v>
      </c>
      <c r="E622" s="7" t="n">
        <v>64841</v>
      </c>
      <c r="F622" s="7" t="s">
        <v>109</v>
      </c>
      <c r="G622" s="7" t="n">
        <v>2</v>
      </c>
      <c r="H622" s="7" t="n">
        <v>0</v>
      </c>
    </row>
    <row r="623" spans="1:9">
      <c r="A623" t="s">
        <v>4</v>
      </c>
      <c r="B623" s="4" t="s">
        <v>5</v>
      </c>
    </row>
    <row r="624" spans="1:9">
      <c r="A624" t="n">
        <v>5289</v>
      </c>
      <c r="B624" s="45" t="n">
        <v>28</v>
      </c>
    </row>
    <row r="625" spans="1:8">
      <c r="A625" t="s">
        <v>4</v>
      </c>
      <c r="B625" s="4" t="s">
        <v>5</v>
      </c>
      <c r="C625" s="4" t="s">
        <v>10</v>
      </c>
      <c r="D625" s="4" t="s">
        <v>14</v>
      </c>
    </row>
    <row r="626" spans="1:8">
      <c r="A626" t="n">
        <v>5290</v>
      </c>
      <c r="B626" s="46" t="n">
        <v>89</v>
      </c>
      <c r="C626" s="7" t="n">
        <v>65533</v>
      </c>
      <c r="D626" s="7" t="n">
        <v>1</v>
      </c>
    </row>
    <row r="627" spans="1:8">
      <c r="A627" t="s">
        <v>4</v>
      </c>
      <c r="B627" s="4" t="s">
        <v>5</v>
      </c>
      <c r="C627" s="4" t="s">
        <v>14</v>
      </c>
      <c r="D627" s="4" t="s">
        <v>10</v>
      </c>
      <c r="E627" s="4" t="s">
        <v>6</v>
      </c>
    </row>
    <row r="628" spans="1:8">
      <c r="A628" t="n">
        <v>5294</v>
      </c>
      <c r="B628" s="33" t="n">
        <v>51</v>
      </c>
      <c r="C628" s="7" t="n">
        <v>4</v>
      </c>
      <c r="D628" s="7" t="n">
        <v>7011</v>
      </c>
      <c r="E628" s="7" t="s">
        <v>101</v>
      </c>
    </row>
    <row r="629" spans="1:8">
      <c r="A629" t="s">
        <v>4</v>
      </c>
      <c r="B629" s="4" t="s">
        <v>5</v>
      </c>
      <c r="C629" s="4" t="s">
        <v>10</v>
      </c>
    </row>
    <row r="630" spans="1:8">
      <c r="A630" t="n">
        <v>5307</v>
      </c>
      <c r="B630" s="29" t="n">
        <v>16</v>
      </c>
      <c r="C630" s="7" t="n">
        <v>0</v>
      </c>
    </row>
    <row r="631" spans="1:8">
      <c r="A631" t="s">
        <v>4</v>
      </c>
      <c r="B631" s="4" t="s">
        <v>5</v>
      </c>
      <c r="C631" s="4" t="s">
        <v>10</v>
      </c>
      <c r="D631" s="4" t="s">
        <v>14</v>
      </c>
      <c r="E631" s="4" t="s">
        <v>9</v>
      </c>
      <c r="F631" s="4" t="s">
        <v>83</v>
      </c>
      <c r="G631" s="4" t="s">
        <v>14</v>
      </c>
      <c r="H631" s="4" t="s">
        <v>14</v>
      </c>
    </row>
    <row r="632" spans="1:8">
      <c r="A632" t="n">
        <v>5310</v>
      </c>
      <c r="B632" s="44" t="n">
        <v>26</v>
      </c>
      <c r="C632" s="7" t="n">
        <v>7011</v>
      </c>
      <c r="D632" s="7" t="n">
        <v>17</v>
      </c>
      <c r="E632" s="7" t="n">
        <v>64842</v>
      </c>
      <c r="F632" s="7" t="s">
        <v>110</v>
      </c>
      <c r="G632" s="7" t="n">
        <v>2</v>
      </c>
      <c r="H632" s="7" t="n">
        <v>0</v>
      </c>
    </row>
    <row r="633" spans="1:8">
      <c r="A633" t="s">
        <v>4</v>
      </c>
      <c r="B633" s="4" t="s">
        <v>5</v>
      </c>
    </row>
    <row r="634" spans="1:8">
      <c r="A634" t="n">
        <v>5392</v>
      </c>
      <c r="B634" s="45" t="n">
        <v>28</v>
      </c>
    </row>
    <row r="635" spans="1:8">
      <c r="A635" t="s">
        <v>4</v>
      </c>
      <c r="B635" s="4" t="s">
        <v>5</v>
      </c>
      <c r="C635" s="4" t="s">
        <v>10</v>
      </c>
      <c r="D635" s="4" t="s">
        <v>14</v>
      </c>
    </row>
    <row r="636" spans="1:8">
      <c r="A636" t="n">
        <v>5393</v>
      </c>
      <c r="B636" s="46" t="n">
        <v>89</v>
      </c>
      <c r="C636" s="7" t="n">
        <v>65533</v>
      </c>
      <c r="D636" s="7" t="n">
        <v>1</v>
      </c>
    </row>
    <row r="637" spans="1:8">
      <c r="A637" t="s">
        <v>4</v>
      </c>
      <c r="B637" s="4" t="s">
        <v>5</v>
      </c>
      <c r="C637" s="4" t="s">
        <v>14</v>
      </c>
      <c r="D637" s="4" t="s">
        <v>10</v>
      </c>
      <c r="E637" s="4" t="s">
        <v>6</v>
      </c>
    </row>
    <row r="638" spans="1:8">
      <c r="A638" t="n">
        <v>5397</v>
      </c>
      <c r="B638" s="33" t="n">
        <v>51</v>
      </c>
      <c r="C638" s="7" t="n">
        <v>4</v>
      </c>
      <c r="D638" s="7" t="n">
        <v>7010</v>
      </c>
      <c r="E638" s="7" t="s">
        <v>111</v>
      </c>
    </row>
    <row r="639" spans="1:8">
      <c r="A639" t="s">
        <v>4</v>
      </c>
      <c r="B639" s="4" t="s">
        <v>5</v>
      </c>
      <c r="C639" s="4" t="s">
        <v>10</v>
      </c>
    </row>
    <row r="640" spans="1:8">
      <c r="A640" t="n">
        <v>5410</v>
      </c>
      <c r="B640" s="29" t="n">
        <v>16</v>
      </c>
      <c r="C640" s="7" t="n">
        <v>0</v>
      </c>
    </row>
    <row r="641" spans="1:8">
      <c r="A641" t="s">
        <v>4</v>
      </c>
      <c r="B641" s="4" t="s">
        <v>5</v>
      </c>
      <c r="C641" s="4" t="s">
        <v>10</v>
      </c>
      <c r="D641" s="4" t="s">
        <v>14</v>
      </c>
      <c r="E641" s="4" t="s">
        <v>9</v>
      </c>
      <c r="F641" s="4" t="s">
        <v>83</v>
      </c>
      <c r="G641" s="4" t="s">
        <v>14</v>
      </c>
      <c r="H641" s="4" t="s">
        <v>14</v>
      </c>
    </row>
    <row r="642" spans="1:8">
      <c r="A642" t="n">
        <v>5413</v>
      </c>
      <c r="B642" s="44" t="n">
        <v>26</v>
      </c>
      <c r="C642" s="7" t="n">
        <v>7010</v>
      </c>
      <c r="D642" s="7" t="n">
        <v>17</v>
      </c>
      <c r="E642" s="7" t="n">
        <v>64843</v>
      </c>
      <c r="F642" s="7" t="s">
        <v>112</v>
      </c>
      <c r="G642" s="7" t="n">
        <v>2</v>
      </c>
      <c r="H642" s="7" t="n">
        <v>0</v>
      </c>
    </row>
    <row r="643" spans="1:8">
      <c r="A643" t="s">
        <v>4</v>
      </c>
      <c r="B643" s="4" t="s">
        <v>5</v>
      </c>
    </row>
    <row r="644" spans="1:8">
      <c r="A644" t="n">
        <v>5480</v>
      </c>
      <c r="B644" s="45" t="n">
        <v>28</v>
      </c>
    </row>
    <row r="645" spans="1:8">
      <c r="A645" t="s">
        <v>4</v>
      </c>
      <c r="B645" s="4" t="s">
        <v>5</v>
      </c>
      <c r="C645" s="4" t="s">
        <v>10</v>
      </c>
    </row>
    <row r="646" spans="1:8">
      <c r="A646" t="n">
        <v>5481</v>
      </c>
      <c r="B646" s="29" t="n">
        <v>16</v>
      </c>
      <c r="C646" s="7" t="n">
        <v>300</v>
      </c>
    </row>
    <row r="647" spans="1:8">
      <c r="A647" t="s">
        <v>4</v>
      </c>
      <c r="B647" s="4" t="s">
        <v>5</v>
      </c>
      <c r="C647" s="4" t="s">
        <v>9</v>
      </c>
    </row>
    <row r="648" spans="1:8">
      <c r="A648" t="n">
        <v>5484</v>
      </c>
      <c r="B648" s="50" t="n">
        <v>15</v>
      </c>
      <c r="C648" s="7" t="n">
        <v>256</v>
      </c>
    </row>
    <row r="649" spans="1:8">
      <c r="A649" t="s">
        <v>4</v>
      </c>
      <c r="B649" s="4" t="s">
        <v>5</v>
      </c>
      <c r="C649" s="4" t="s">
        <v>14</v>
      </c>
      <c r="D649" s="21" t="s">
        <v>30</v>
      </c>
      <c r="E649" s="4" t="s">
        <v>5</v>
      </c>
      <c r="F649" s="4" t="s">
        <v>14</v>
      </c>
      <c r="G649" s="4" t="s">
        <v>10</v>
      </c>
      <c r="H649" s="21" t="s">
        <v>31</v>
      </c>
      <c r="I649" s="4" t="s">
        <v>14</v>
      </c>
      <c r="J649" s="4" t="s">
        <v>18</v>
      </c>
    </row>
    <row r="650" spans="1:8">
      <c r="A650" t="n">
        <v>5489</v>
      </c>
      <c r="B650" s="10" t="n">
        <v>5</v>
      </c>
      <c r="C650" s="7" t="n">
        <v>28</v>
      </c>
      <c r="D650" s="21" t="s">
        <v>3</v>
      </c>
      <c r="E650" s="27" t="n">
        <v>64</v>
      </c>
      <c r="F650" s="7" t="n">
        <v>5</v>
      </c>
      <c r="G650" s="7" t="n">
        <v>2</v>
      </c>
      <c r="H650" s="21" t="s">
        <v>3</v>
      </c>
      <c r="I650" s="7" t="n">
        <v>1</v>
      </c>
      <c r="J650" s="11" t="n">
        <f t="normal" ca="1">A664</f>
        <v>0</v>
      </c>
    </row>
    <row r="651" spans="1:8">
      <c r="A651" t="s">
        <v>4</v>
      </c>
      <c r="B651" s="4" t="s">
        <v>5</v>
      </c>
      <c r="C651" s="4" t="s">
        <v>14</v>
      </c>
      <c r="D651" s="4" t="s">
        <v>10</v>
      </c>
      <c r="E651" s="4" t="s">
        <v>10</v>
      </c>
      <c r="F651" s="4" t="s">
        <v>14</v>
      </c>
    </row>
    <row r="652" spans="1:8">
      <c r="A652" t="n">
        <v>5500</v>
      </c>
      <c r="B652" s="42" t="n">
        <v>25</v>
      </c>
      <c r="C652" s="7" t="n">
        <v>1</v>
      </c>
      <c r="D652" s="7" t="n">
        <v>260</v>
      </c>
      <c r="E652" s="7" t="n">
        <v>640</v>
      </c>
      <c r="F652" s="7" t="n">
        <v>2</v>
      </c>
    </row>
    <row r="653" spans="1:8">
      <c r="A653" t="s">
        <v>4</v>
      </c>
      <c r="B653" s="4" t="s">
        <v>5</v>
      </c>
      <c r="C653" s="4" t="s">
        <v>14</v>
      </c>
      <c r="D653" s="4" t="s">
        <v>10</v>
      </c>
      <c r="E653" s="4" t="s">
        <v>6</v>
      </c>
    </row>
    <row r="654" spans="1:8">
      <c r="A654" t="n">
        <v>5507</v>
      </c>
      <c r="B654" s="33" t="n">
        <v>51</v>
      </c>
      <c r="C654" s="7" t="n">
        <v>4</v>
      </c>
      <c r="D654" s="7" t="n">
        <v>2</v>
      </c>
      <c r="E654" s="7" t="s">
        <v>113</v>
      </c>
    </row>
    <row r="655" spans="1:8">
      <c r="A655" t="s">
        <v>4</v>
      </c>
      <c r="B655" s="4" t="s">
        <v>5</v>
      </c>
      <c r="C655" s="4" t="s">
        <v>10</v>
      </c>
    </row>
    <row r="656" spans="1:8">
      <c r="A656" t="n">
        <v>5520</v>
      </c>
      <c r="B656" s="29" t="n">
        <v>16</v>
      </c>
      <c r="C656" s="7" t="n">
        <v>0</v>
      </c>
    </row>
    <row r="657" spans="1:10">
      <c r="A657" t="s">
        <v>4</v>
      </c>
      <c r="B657" s="4" t="s">
        <v>5</v>
      </c>
      <c r="C657" s="4" t="s">
        <v>10</v>
      </c>
      <c r="D657" s="4" t="s">
        <v>14</v>
      </c>
      <c r="E657" s="4" t="s">
        <v>9</v>
      </c>
      <c r="F657" s="4" t="s">
        <v>83</v>
      </c>
      <c r="G657" s="4" t="s">
        <v>14</v>
      </c>
      <c r="H657" s="4" t="s">
        <v>14</v>
      </c>
    </row>
    <row r="658" spans="1:10">
      <c r="A658" t="n">
        <v>5523</v>
      </c>
      <c r="B658" s="44" t="n">
        <v>26</v>
      </c>
      <c r="C658" s="7" t="n">
        <v>2</v>
      </c>
      <c r="D658" s="7" t="n">
        <v>17</v>
      </c>
      <c r="E658" s="7" t="n">
        <v>6431</v>
      </c>
      <c r="F658" s="7" t="s">
        <v>114</v>
      </c>
      <c r="G658" s="7" t="n">
        <v>2</v>
      </c>
      <c r="H658" s="7" t="n">
        <v>0</v>
      </c>
    </row>
    <row r="659" spans="1:10">
      <c r="A659" t="s">
        <v>4</v>
      </c>
      <c r="B659" s="4" t="s">
        <v>5</v>
      </c>
    </row>
    <row r="660" spans="1:10">
      <c r="A660" t="n">
        <v>5570</v>
      </c>
      <c r="B660" s="45" t="n">
        <v>28</v>
      </c>
    </row>
    <row r="661" spans="1:10">
      <c r="A661" t="s">
        <v>4</v>
      </c>
      <c r="B661" s="4" t="s">
        <v>5</v>
      </c>
      <c r="C661" s="4" t="s">
        <v>10</v>
      </c>
      <c r="D661" s="4" t="s">
        <v>14</v>
      </c>
    </row>
    <row r="662" spans="1:10">
      <c r="A662" t="n">
        <v>5571</v>
      </c>
      <c r="B662" s="46" t="n">
        <v>89</v>
      </c>
      <c r="C662" s="7" t="n">
        <v>65533</v>
      </c>
      <c r="D662" s="7" t="n">
        <v>1</v>
      </c>
    </row>
    <row r="663" spans="1:10">
      <c r="A663" t="s">
        <v>4</v>
      </c>
      <c r="B663" s="4" t="s">
        <v>5</v>
      </c>
      <c r="C663" s="4" t="s">
        <v>14</v>
      </c>
      <c r="D663" s="21" t="s">
        <v>30</v>
      </c>
      <c r="E663" s="4" t="s">
        <v>5</v>
      </c>
      <c r="F663" s="4" t="s">
        <v>14</v>
      </c>
      <c r="G663" s="4" t="s">
        <v>10</v>
      </c>
      <c r="H663" s="21" t="s">
        <v>31</v>
      </c>
      <c r="I663" s="4" t="s">
        <v>14</v>
      </c>
      <c r="J663" s="4" t="s">
        <v>18</v>
      </c>
    </row>
    <row r="664" spans="1:10">
      <c r="A664" t="n">
        <v>5575</v>
      </c>
      <c r="B664" s="10" t="n">
        <v>5</v>
      </c>
      <c r="C664" s="7" t="n">
        <v>28</v>
      </c>
      <c r="D664" s="21" t="s">
        <v>3</v>
      </c>
      <c r="E664" s="27" t="n">
        <v>64</v>
      </c>
      <c r="F664" s="7" t="n">
        <v>5</v>
      </c>
      <c r="G664" s="7" t="n">
        <v>3</v>
      </c>
      <c r="H664" s="21" t="s">
        <v>3</v>
      </c>
      <c r="I664" s="7" t="n">
        <v>1</v>
      </c>
      <c r="J664" s="11" t="n">
        <f t="normal" ca="1">A694</f>
        <v>0</v>
      </c>
    </row>
    <row r="665" spans="1:10">
      <c r="A665" t="s">
        <v>4</v>
      </c>
      <c r="B665" s="4" t="s">
        <v>5</v>
      </c>
      <c r="C665" s="4" t="s">
        <v>14</v>
      </c>
      <c r="D665" s="4" t="s">
        <v>10</v>
      </c>
      <c r="E665" s="4" t="s">
        <v>10</v>
      </c>
      <c r="F665" s="4" t="s">
        <v>14</v>
      </c>
    </row>
    <row r="666" spans="1:10">
      <c r="A666" t="n">
        <v>5586</v>
      </c>
      <c r="B666" s="42" t="n">
        <v>25</v>
      </c>
      <c r="C666" s="7" t="n">
        <v>1</v>
      </c>
      <c r="D666" s="7" t="n">
        <v>50</v>
      </c>
      <c r="E666" s="7" t="n">
        <v>640</v>
      </c>
      <c r="F666" s="7" t="n">
        <v>1</v>
      </c>
    </row>
    <row r="667" spans="1:10">
      <c r="A667" t="s">
        <v>4</v>
      </c>
      <c r="B667" s="4" t="s">
        <v>5</v>
      </c>
      <c r="C667" s="4" t="s">
        <v>14</v>
      </c>
      <c r="D667" s="4" t="s">
        <v>10</v>
      </c>
      <c r="E667" s="4" t="s">
        <v>6</v>
      </c>
    </row>
    <row r="668" spans="1:10">
      <c r="A668" t="n">
        <v>5593</v>
      </c>
      <c r="B668" s="33" t="n">
        <v>51</v>
      </c>
      <c r="C668" s="7" t="n">
        <v>4</v>
      </c>
      <c r="D668" s="7" t="n">
        <v>3</v>
      </c>
      <c r="E668" s="7" t="s">
        <v>115</v>
      </c>
    </row>
    <row r="669" spans="1:10">
      <c r="A669" t="s">
        <v>4</v>
      </c>
      <c r="B669" s="4" t="s">
        <v>5</v>
      </c>
      <c r="C669" s="4" t="s">
        <v>10</v>
      </c>
    </row>
    <row r="670" spans="1:10">
      <c r="A670" t="n">
        <v>5607</v>
      </c>
      <c r="B670" s="29" t="n">
        <v>16</v>
      </c>
      <c r="C670" s="7" t="n">
        <v>0</v>
      </c>
    </row>
    <row r="671" spans="1:10">
      <c r="A671" t="s">
        <v>4</v>
      </c>
      <c r="B671" s="4" t="s">
        <v>5</v>
      </c>
      <c r="C671" s="4" t="s">
        <v>10</v>
      </c>
      <c r="D671" s="4" t="s">
        <v>14</v>
      </c>
      <c r="E671" s="4" t="s">
        <v>9</v>
      </c>
      <c r="F671" s="4" t="s">
        <v>83</v>
      </c>
      <c r="G671" s="4" t="s">
        <v>14</v>
      </c>
      <c r="H671" s="4" t="s">
        <v>14</v>
      </c>
    </row>
    <row r="672" spans="1:10">
      <c r="A672" t="n">
        <v>5610</v>
      </c>
      <c r="B672" s="44" t="n">
        <v>26</v>
      </c>
      <c r="C672" s="7" t="n">
        <v>3</v>
      </c>
      <c r="D672" s="7" t="n">
        <v>17</v>
      </c>
      <c r="E672" s="7" t="n">
        <v>2403</v>
      </c>
      <c r="F672" s="7" t="s">
        <v>116</v>
      </c>
      <c r="G672" s="7" t="n">
        <v>2</v>
      </c>
      <c r="H672" s="7" t="n">
        <v>0</v>
      </c>
    </row>
    <row r="673" spans="1:10">
      <c r="A673" t="s">
        <v>4</v>
      </c>
      <c r="B673" s="4" t="s">
        <v>5</v>
      </c>
    </row>
    <row r="674" spans="1:10">
      <c r="A674" t="n">
        <v>5665</v>
      </c>
      <c r="B674" s="45" t="n">
        <v>28</v>
      </c>
    </row>
    <row r="675" spans="1:10">
      <c r="A675" t="s">
        <v>4</v>
      </c>
      <c r="B675" s="4" t="s">
        <v>5</v>
      </c>
      <c r="C675" s="4" t="s">
        <v>10</v>
      </c>
      <c r="D675" s="4" t="s">
        <v>14</v>
      </c>
    </row>
    <row r="676" spans="1:10">
      <c r="A676" t="n">
        <v>5666</v>
      </c>
      <c r="B676" s="46" t="n">
        <v>89</v>
      </c>
      <c r="C676" s="7" t="n">
        <v>65533</v>
      </c>
      <c r="D676" s="7" t="n">
        <v>1</v>
      </c>
    </row>
    <row r="677" spans="1:10">
      <c r="A677" t="s">
        <v>4</v>
      </c>
      <c r="B677" s="4" t="s">
        <v>5</v>
      </c>
      <c r="C677" s="4" t="s">
        <v>14</v>
      </c>
      <c r="D677" s="21" t="s">
        <v>30</v>
      </c>
      <c r="E677" s="4" t="s">
        <v>5</v>
      </c>
      <c r="F677" s="4" t="s">
        <v>14</v>
      </c>
      <c r="G677" s="4" t="s">
        <v>10</v>
      </c>
      <c r="H677" s="21" t="s">
        <v>31</v>
      </c>
      <c r="I677" s="4" t="s">
        <v>14</v>
      </c>
      <c r="J677" s="4" t="s">
        <v>18</v>
      </c>
    </row>
    <row r="678" spans="1:10">
      <c r="A678" t="n">
        <v>5670</v>
      </c>
      <c r="B678" s="10" t="n">
        <v>5</v>
      </c>
      <c r="C678" s="7" t="n">
        <v>28</v>
      </c>
      <c r="D678" s="21" t="s">
        <v>3</v>
      </c>
      <c r="E678" s="27" t="n">
        <v>64</v>
      </c>
      <c r="F678" s="7" t="n">
        <v>5</v>
      </c>
      <c r="G678" s="7" t="n">
        <v>6</v>
      </c>
      <c r="H678" s="21" t="s">
        <v>3</v>
      </c>
      <c r="I678" s="7" t="n">
        <v>1</v>
      </c>
      <c r="J678" s="11" t="n">
        <f t="normal" ca="1">A692</f>
        <v>0</v>
      </c>
    </row>
    <row r="679" spans="1:10">
      <c r="A679" t="s">
        <v>4</v>
      </c>
      <c r="B679" s="4" t="s">
        <v>5</v>
      </c>
      <c r="C679" s="4" t="s">
        <v>14</v>
      </c>
      <c r="D679" s="4" t="s">
        <v>10</v>
      </c>
      <c r="E679" s="4" t="s">
        <v>10</v>
      </c>
      <c r="F679" s="4" t="s">
        <v>14</v>
      </c>
    </row>
    <row r="680" spans="1:10">
      <c r="A680" t="n">
        <v>5681</v>
      </c>
      <c r="B680" s="42" t="n">
        <v>25</v>
      </c>
      <c r="C680" s="7" t="n">
        <v>1</v>
      </c>
      <c r="D680" s="7" t="n">
        <v>100</v>
      </c>
      <c r="E680" s="7" t="n">
        <v>680</v>
      </c>
      <c r="F680" s="7" t="n">
        <v>1</v>
      </c>
    </row>
    <row r="681" spans="1:10">
      <c r="A681" t="s">
        <v>4</v>
      </c>
      <c r="B681" s="4" t="s">
        <v>5</v>
      </c>
      <c r="C681" s="4" t="s">
        <v>14</v>
      </c>
      <c r="D681" s="4" t="s">
        <v>10</v>
      </c>
      <c r="E681" s="4" t="s">
        <v>6</v>
      </c>
    </row>
    <row r="682" spans="1:10">
      <c r="A682" t="n">
        <v>5688</v>
      </c>
      <c r="B682" s="33" t="n">
        <v>51</v>
      </c>
      <c r="C682" s="7" t="n">
        <v>4</v>
      </c>
      <c r="D682" s="7" t="n">
        <v>6</v>
      </c>
      <c r="E682" s="7" t="s">
        <v>117</v>
      </c>
    </row>
    <row r="683" spans="1:10">
      <c r="A683" t="s">
        <v>4</v>
      </c>
      <c r="B683" s="4" t="s">
        <v>5</v>
      </c>
      <c r="C683" s="4" t="s">
        <v>10</v>
      </c>
    </row>
    <row r="684" spans="1:10">
      <c r="A684" t="n">
        <v>5703</v>
      </c>
      <c r="B684" s="29" t="n">
        <v>16</v>
      </c>
      <c r="C684" s="7" t="n">
        <v>0</v>
      </c>
    </row>
    <row r="685" spans="1:10">
      <c r="A685" t="s">
        <v>4</v>
      </c>
      <c r="B685" s="4" t="s">
        <v>5</v>
      </c>
      <c r="C685" s="4" t="s">
        <v>10</v>
      </c>
      <c r="D685" s="4" t="s">
        <v>14</v>
      </c>
      <c r="E685" s="4" t="s">
        <v>9</v>
      </c>
      <c r="F685" s="4" t="s">
        <v>83</v>
      </c>
      <c r="G685" s="4" t="s">
        <v>14</v>
      </c>
      <c r="H685" s="4" t="s">
        <v>14</v>
      </c>
    </row>
    <row r="686" spans="1:10">
      <c r="A686" t="n">
        <v>5706</v>
      </c>
      <c r="B686" s="44" t="n">
        <v>26</v>
      </c>
      <c r="C686" s="7" t="n">
        <v>6</v>
      </c>
      <c r="D686" s="7" t="n">
        <v>17</v>
      </c>
      <c r="E686" s="7" t="n">
        <v>8954</v>
      </c>
      <c r="F686" s="7" t="s">
        <v>118</v>
      </c>
      <c r="G686" s="7" t="n">
        <v>2</v>
      </c>
      <c r="H686" s="7" t="n">
        <v>0</v>
      </c>
    </row>
    <row r="687" spans="1:10">
      <c r="A687" t="s">
        <v>4</v>
      </c>
      <c r="B687" s="4" t="s">
        <v>5</v>
      </c>
    </row>
    <row r="688" spans="1:10">
      <c r="A688" t="n">
        <v>5724</v>
      </c>
      <c r="B688" s="45" t="n">
        <v>28</v>
      </c>
    </row>
    <row r="689" spans="1:10">
      <c r="A689" t="s">
        <v>4</v>
      </c>
      <c r="B689" s="4" t="s">
        <v>5</v>
      </c>
      <c r="C689" s="4" t="s">
        <v>10</v>
      </c>
      <c r="D689" s="4" t="s">
        <v>14</v>
      </c>
    </row>
    <row r="690" spans="1:10">
      <c r="A690" t="n">
        <v>5725</v>
      </c>
      <c r="B690" s="46" t="n">
        <v>89</v>
      </c>
      <c r="C690" s="7" t="n">
        <v>65533</v>
      </c>
      <c r="D690" s="7" t="n">
        <v>1</v>
      </c>
    </row>
    <row r="691" spans="1:10">
      <c r="A691" t="s">
        <v>4</v>
      </c>
      <c r="B691" s="4" t="s">
        <v>5</v>
      </c>
      <c r="C691" s="4" t="s">
        <v>18</v>
      </c>
    </row>
    <row r="692" spans="1:10">
      <c r="A692" t="n">
        <v>5729</v>
      </c>
      <c r="B692" s="16" t="n">
        <v>3</v>
      </c>
      <c r="C692" s="11" t="n">
        <f t="normal" ca="1">A708</f>
        <v>0</v>
      </c>
    </row>
    <row r="693" spans="1:10">
      <c r="A693" t="s">
        <v>4</v>
      </c>
      <c r="B693" s="4" t="s">
        <v>5</v>
      </c>
      <c r="C693" s="4" t="s">
        <v>14</v>
      </c>
      <c r="D693" s="21" t="s">
        <v>30</v>
      </c>
      <c r="E693" s="4" t="s">
        <v>5</v>
      </c>
      <c r="F693" s="4" t="s">
        <v>14</v>
      </c>
      <c r="G693" s="4" t="s">
        <v>10</v>
      </c>
      <c r="H693" s="21" t="s">
        <v>31</v>
      </c>
      <c r="I693" s="4" t="s">
        <v>14</v>
      </c>
      <c r="J693" s="4" t="s">
        <v>18</v>
      </c>
    </row>
    <row r="694" spans="1:10">
      <c r="A694" t="n">
        <v>5734</v>
      </c>
      <c r="B694" s="10" t="n">
        <v>5</v>
      </c>
      <c r="C694" s="7" t="n">
        <v>28</v>
      </c>
      <c r="D694" s="21" t="s">
        <v>3</v>
      </c>
      <c r="E694" s="27" t="n">
        <v>64</v>
      </c>
      <c r="F694" s="7" t="n">
        <v>5</v>
      </c>
      <c r="G694" s="7" t="n">
        <v>6</v>
      </c>
      <c r="H694" s="21" t="s">
        <v>3</v>
      </c>
      <c r="I694" s="7" t="n">
        <v>1</v>
      </c>
      <c r="J694" s="11" t="n">
        <f t="normal" ca="1">A708</f>
        <v>0</v>
      </c>
    </row>
    <row r="695" spans="1:10">
      <c r="A695" t="s">
        <v>4</v>
      </c>
      <c r="B695" s="4" t="s">
        <v>5</v>
      </c>
      <c r="C695" s="4" t="s">
        <v>14</v>
      </c>
      <c r="D695" s="4" t="s">
        <v>10</v>
      </c>
      <c r="E695" s="4" t="s">
        <v>10</v>
      </c>
      <c r="F695" s="4" t="s">
        <v>14</v>
      </c>
    </row>
    <row r="696" spans="1:10">
      <c r="A696" t="n">
        <v>5745</v>
      </c>
      <c r="B696" s="42" t="n">
        <v>25</v>
      </c>
      <c r="C696" s="7" t="n">
        <v>1</v>
      </c>
      <c r="D696" s="7" t="n">
        <v>50</v>
      </c>
      <c r="E696" s="7" t="n">
        <v>640</v>
      </c>
      <c r="F696" s="7" t="n">
        <v>1</v>
      </c>
    </row>
    <row r="697" spans="1:10">
      <c r="A697" t="s">
        <v>4</v>
      </c>
      <c r="B697" s="4" t="s">
        <v>5</v>
      </c>
      <c r="C697" s="4" t="s">
        <v>14</v>
      </c>
      <c r="D697" s="4" t="s">
        <v>10</v>
      </c>
      <c r="E697" s="4" t="s">
        <v>6</v>
      </c>
    </row>
    <row r="698" spans="1:10">
      <c r="A698" t="n">
        <v>5752</v>
      </c>
      <c r="B698" s="33" t="n">
        <v>51</v>
      </c>
      <c r="C698" s="7" t="n">
        <v>4</v>
      </c>
      <c r="D698" s="7" t="n">
        <v>6</v>
      </c>
      <c r="E698" s="7" t="s">
        <v>115</v>
      </c>
    </row>
    <row r="699" spans="1:10">
      <c r="A699" t="s">
        <v>4</v>
      </c>
      <c r="B699" s="4" t="s">
        <v>5</v>
      </c>
      <c r="C699" s="4" t="s">
        <v>10</v>
      </c>
    </row>
    <row r="700" spans="1:10">
      <c r="A700" t="n">
        <v>5766</v>
      </c>
      <c r="B700" s="29" t="n">
        <v>16</v>
      </c>
      <c r="C700" s="7" t="n">
        <v>0</v>
      </c>
    </row>
    <row r="701" spans="1:10">
      <c r="A701" t="s">
        <v>4</v>
      </c>
      <c r="B701" s="4" t="s">
        <v>5</v>
      </c>
      <c r="C701" s="4" t="s">
        <v>10</v>
      </c>
      <c r="D701" s="4" t="s">
        <v>14</v>
      </c>
      <c r="E701" s="4" t="s">
        <v>9</v>
      </c>
      <c r="F701" s="4" t="s">
        <v>83</v>
      </c>
      <c r="G701" s="4" t="s">
        <v>14</v>
      </c>
      <c r="H701" s="4" t="s">
        <v>14</v>
      </c>
    </row>
    <row r="702" spans="1:10">
      <c r="A702" t="n">
        <v>5769</v>
      </c>
      <c r="B702" s="44" t="n">
        <v>26</v>
      </c>
      <c r="C702" s="7" t="n">
        <v>6</v>
      </c>
      <c r="D702" s="7" t="n">
        <v>17</v>
      </c>
      <c r="E702" s="7" t="n">
        <v>8450</v>
      </c>
      <c r="F702" s="7" t="s">
        <v>116</v>
      </c>
      <c r="G702" s="7" t="n">
        <v>2</v>
      </c>
      <c r="H702" s="7" t="n">
        <v>0</v>
      </c>
    </row>
    <row r="703" spans="1:10">
      <c r="A703" t="s">
        <v>4</v>
      </c>
      <c r="B703" s="4" t="s">
        <v>5</v>
      </c>
    </row>
    <row r="704" spans="1:10">
      <c r="A704" t="n">
        <v>5824</v>
      </c>
      <c r="B704" s="45" t="n">
        <v>28</v>
      </c>
    </row>
    <row r="705" spans="1:10">
      <c r="A705" t="s">
        <v>4</v>
      </c>
      <c r="B705" s="4" t="s">
        <v>5</v>
      </c>
      <c r="C705" s="4" t="s">
        <v>10</v>
      </c>
      <c r="D705" s="4" t="s">
        <v>14</v>
      </c>
    </row>
    <row r="706" spans="1:10">
      <c r="A706" t="n">
        <v>5825</v>
      </c>
      <c r="B706" s="46" t="n">
        <v>89</v>
      </c>
      <c r="C706" s="7" t="n">
        <v>65533</v>
      </c>
      <c r="D706" s="7" t="n">
        <v>1</v>
      </c>
    </row>
    <row r="707" spans="1:10">
      <c r="A707" t="s">
        <v>4</v>
      </c>
      <c r="B707" s="4" t="s">
        <v>5</v>
      </c>
      <c r="C707" s="4" t="s">
        <v>14</v>
      </c>
      <c r="D707" s="4" t="s">
        <v>10</v>
      </c>
      <c r="E707" s="4" t="s">
        <v>10</v>
      </c>
      <c r="F707" s="4" t="s">
        <v>14</v>
      </c>
    </row>
    <row r="708" spans="1:10">
      <c r="A708" t="n">
        <v>5829</v>
      </c>
      <c r="B708" s="42" t="n">
        <v>25</v>
      </c>
      <c r="C708" s="7" t="n">
        <v>1</v>
      </c>
      <c r="D708" s="7" t="n">
        <v>65535</v>
      </c>
      <c r="E708" s="7" t="n">
        <v>65535</v>
      </c>
      <c r="F708" s="7" t="n">
        <v>0</v>
      </c>
    </row>
    <row r="709" spans="1:10">
      <c r="A709" t="s">
        <v>4</v>
      </c>
      <c r="B709" s="4" t="s">
        <v>5</v>
      </c>
      <c r="C709" s="4" t="s">
        <v>14</v>
      </c>
      <c r="D709" s="4" t="s">
        <v>10</v>
      </c>
      <c r="E709" s="4" t="s">
        <v>20</v>
      </c>
    </row>
    <row r="710" spans="1:10">
      <c r="A710" t="n">
        <v>5836</v>
      </c>
      <c r="B710" s="22" t="n">
        <v>58</v>
      </c>
      <c r="C710" s="7" t="n">
        <v>101</v>
      </c>
      <c r="D710" s="7" t="n">
        <v>300</v>
      </c>
      <c r="E710" s="7" t="n">
        <v>1</v>
      </c>
    </row>
    <row r="711" spans="1:10">
      <c r="A711" t="s">
        <v>4</v>
      </c>
      <c r="B711" s="4" t="s">
        <v>5</v>
      </c>
      <c r="C711" s="4" t="s">
        <v>14</v>
      </c>
      <c r="D711" s="4" t="s">
        <v>10</v>
      </c>
    </row>
    <row r="712" spans="1:10">
      <c r="A712" t="n">
        <v>5844</v>
      </c>
      <c r="B712" s="22" t="n">
        <v>58</v>
      </c>
      <c r="C712" s="7" t="n">
        <v>254</v>
      </c>
      <c r="D712" s="7" t="n">
        <v>0</v>
      </c>
    </row>
    <row r="713" spans="1:10">
      <c r="A713" t="s">
        <v>4</v>
      </c>
      <c r="B713" s="4" t="s">
        <v>5</v>
      </c>
      <c r="C713" s="4" t="s">
        <v>14</v>
      </c>
      <c r="D713" s="4" t="s">
        <v>14</v>
      </c>
      <c r="E713" s="4" t="s">
        <v>20</v>
      </c>
      <c r="F713" s="4" t="s">
        <v>20</v>
      </c>
      <c r="G713" s="4" t="s">
        <v>20</v>
      </c>
      <c r="H713" s="4" t="s">
        <v>10</v>
      </c>
    </row>
    <row r="714" spans="1:10">
      <c r="A714" t="n">
        <v>5848</v>
      </c>
      <c r="B714" s="40" t="n">
        <v>45</v>
      </c>
      <c r="C714" s="7" t="n">
        <v>2</v>
      </c>
      <c r="D714" s="7" t="n">
        <v>3</v>
      </c>
      <c r="E714" s="7" t="n">
        <v>11.4499998092651</v>
      </c>
      <c r="F714" s="7" t="n">
        <v>1.37999999523163</v>
      </c>
      <c r="G714" s="7" t="n">
        <v>-0.550000011920929</v>
      </c>
      <c r="H714" s="7" t="n">
        <v>0</v>
      </c>
    </row>
    <row r="715" spans="1:10">
      <c r="A715" t="s">
        <v>4</v>
      </c>
      <c r="B715" s="4" t="s">
        <v>5</v>
      </c>
      <c r="C715" s="4" t="s">
        <v>14</v>
      </c>
      <c r="D715" s="4" t="s">
        <v>14</v>
      </c>
      <c r="E715" s="4" t="s">
        <v>20</v>
      </c>
      <c r="F715" s="4" t="s">
        <v>20</v>
      </c>
      <c r="G715" s="4" t="s">
        <v>20</v>
      </c>
      <c r="H715" s="4" t="s">
        <v>10</v>
      </c>
      <c r="I715" s="4" t="s">
        <v>14</v>
      </c>
    </row>
    <row r="716" spans="1:10">
      <c r="A716" t="n">
        <v>5865</v>
      </c>
      <c r="B716" s="40" t="n">
        <v>45</v>
      </c>
      <c r="C716" s="7" t="n">
        <v>4</v>
      </c>
      <c r="D716" s="7" t="n">
        <v>3</v>
      </c>
      <c r="E716" s="7" t="n">
        <v>7.01000022888184</v>
      </c>
      <c r="F716" s="7" t="n">
        <v>245.699996948242</v>
      </c>
      <c r="G716" s="7" t="n">
        <v>0</v>
      </c>
      <c r="H716" s="7" t="n">
        <v>0</v>
      </c>
      <c r="I716" s="7" t="n">
        <v>0</v>
      </c>
    </row>
    <row r="717" spans="1:10">
      <c r="A717" t="s">
        <v>4</v>
      </c>
      <c r="B717" s="4" t="s">
        <v>5</v>
      </c>
      <c r="C717" s="4" t="s">
        <v>14</v>
      </c>
      <c r="D717" s="4" t="s">
        <v>14</v>
      </c>
      <c r="E717" s="4" t="s">
        <v>20</v>
      </c>
      <c r="F717" s="4" t="s">
        <v>10</v>
      </c>
    </row>
    <row r="718" spans="1:10">
      <c r="A718" t="n">
        <v>5883</v>
      </c>
      <c r="B718" s="40" t="n">
        <v>45</v>
      </c>
      <c r="C718" s="7" t="n">
        <v>5</v>
      </c>
      <c r="D718" s="7" t="n">
        <v>3</v>
      </c>
      <c r="E718" s="7" t="n">
        <v>5.69999980926514</v>
      </c>
      <c r="F718" s="7" t="n">
        <v>0</v>
      </c>
    </row>
    <row r="719" spans="1:10">
      <c r="A719" t="s">
        <v>4</v>
      </c>
      <c r="B719" s="4" t="s">
        <v>5</v>
      </c>
      <c r="C719" s="4" t="s">
        <v>14</v>
      </c>
      <c r="D719" s="4" t="s">
        <v>14</v>
      </c>
      <c r="E719" s="4" t="s">
        <v>20</v>
      </c>
      <c r="F719" s="4" t="s">
        <v>10</v>
      </c>
    </row>
    <row r="720" spans="1:10">
      <c r="A720" t="n">
        <v>5892</v>
      </c>
      <c r="B720" s="40" t="n">
        <v>45</v>
      </c>
      <c r="C720" s="7" t="n">
        <v>11</v>
      </c>
      <c r="D720" s="7" t="n">
        <v>3</v>
      </c>
      <c r="E720" s="7" t="n">
        <v>17.3999996185303</v>
      </c>
      <c r="F720" s="7" t="n">
        <v>0</v>
      </c>
    </row>
    <row r="721" spans="1:9">
      <c r="A721" t="s">
        <v>4</v>
      </c>
      <c r="B721" s="4" t="s">
        <v>5</v>
      </c>
      <c r="C721" s="4" t="s">
        <v>14</v>
      </c>
      <c r="D721" s="4" t="s">
        <v>10</v>
      </c>
      <c r="E721" s="4" t="s">
        <v>6</v>
      </c>
      <c r="F721" s="4" t="s">
        <v>6</v>
      </c>
      <c r="G721" s="4" t="s">
        <v>6</v>
      </c>
      <c r="H721" s="4" t="s">
        <v>6</v>
      </c>
    </row>
    <row r="722" spans="1:9">
      <c r="A722" t="n">
        <v>5901</v>
      </c>
      <c r="B722" s="33" t="n">
        <v>51</v>
      </c>
      <c r="C722" s="7" t="n">
        <v>3</v>
      </c>
      <c r="D722" s="7" t="n">
        <v>0</v>
      </c>
      <c r="E722" s="7" t="s">
        <v>119</v>
      </c>
      <c r="F722" s="7" t="s">
        <v>120</v>
      </c>
      <c r="G722" s="7" t="s">
        <v>61</v>
      </c>
      <c r="H722" s="7" t="s">
        <v>62</v>
      </c>
    </row>
    <row r="723" spans="1:9">
      <c r="A723" t="s">
        <v>4</v>
      </c>
      <c r="B723" s="4" t="s">
        <v>5</v>
      </c>
      <c r="C723" s="4" t="s">
        <v>14</v>
      </c>
      <c r="D723" s="4" t="s">
        <v>10</v>
      </c>
      <c r="E723" s="4" t="s">
        <v>6</v>
      </c>
      <c r="F723" s="4" t="s">
        <v>6</v>
      </c>
      <c r="G723" s="4" t="s">
        <v>6</v>
      </c>
      <c r="H723" s="4" t="s">
        <v>6</v>
      </c>
    </row>
    <row r="724" spans="1:9">
      <c r="A724" t="n">
        <v>5914</v>
      </c>
      <c r="B724" s="33" t="n">
        <v>51</v>
      </c>
      <c r="C724" s="7" t="n">
        <v>3</v>
      </c>
      <c r="D724" s="7" t="n">
        <v>4</v>
      </c>
      <c r="E724" s="7" t="s">
        <v>119</v>
      </c>
      <c r="F724" s="7" t="s">
        <v>120</v>
      </c>
      <c r="G724" s="7" t="s">
        <v>61</v>
      </c>
      <c r="H724" s="7" t="s">
        <v>62</v>
      </c>
    </row>
    <row r="725" spans="1:9">
      <c r="A725" t="s">
        <v>4</v>
      </c>
      <c r="B725" s="4" t="s">
        <v>5</v>
      </c>
      <c r="C725" s="4" t="s">
        <v>14</v>
      </c>
      <c r="D725" s="4" t="s">
        <v>10</v>
      </c>
      <c r="E725" s="4" t="s">
        <v>6</v>
      </c>
      <c r="F725" s="4" t="s">
        <v>6</v>
      </c>
      <c r="G725" s="4" t="s">
        <v>6</v>
      </c>
      <c r="H725" s="4" t="s">
        <v>6</v>
      </c>
    </row>
    <row r="726" spans="1:9">
      <c r="A726" t="n">
        <v>5927</v>
      </c>
      <c r="B726" s="33" t="n">
        <v>51</v>
      </c>
      <c r="C726" s="7" t="n">
        <v>3</v>
      </c>
      <c r="D726" s="7" t="n">
        <v>61491</v>
      </c>
      <c r="E726" s="7" t="s">
        <v>119</v>
      </c>
      <c r="F726" s="7" t="s">
        <v>120</v>
      </c>
      <c r="G726" s="7" t="s">
        <v>61</v>
      </c>
      <c r="H726" s="7" t="s">
        <v>62</v>
      </c>
    </row>
    <row r="727" spans="1:9">
      <c r="A727" t="s">
        <v>4</v>
      </c>
      <c r="B727" s="4" t="s">
        <v>5</v>
      </c>
      <c r="C727" s="4" t="s">
        <v>14</v>
      </c>
      <c r="D727" s="4" t="s">
        <v>10</v>
      </c>
      <c r="E727" s="4" t="s">
        <v>6</v>
      </c>
      <c r="F727" s="4" t="s">
        <v>6</v>
      </c>
      <c r="G727" s="4" t="s">
        <v>6</v>
      </c>
      <c r="H727" s="4" t="s">
        <v>6</v>
      </c>
    </row>
    <row r="728" spans="1:9">
      <c r="A728" t="n">
        <v>5940</v>
      </c>
      <c r="B728" s="33" t="n">
        <v>51</v>
      </c>
      <c r="C728" s="7" t="n">
        <v>3</v>
      </c>
      <c r="D728" s="7" t="n">
        <v>61492</v>
      </c>
      <c r="E728" s="7" t="s">
        <v>119</v>
      </c>
      <c r="F728" s="7" t="s">
        <v>120</v>
      </c>
      <c r="G728" s="7" t="s">
        <v>61</v>
      </c>
      <c r="H728" s="7" t="s">
        <v>62</v>
      </c>
    </row>
    <row r="729" spans="1:9">
      <c r="A729" t="s">
        <v>4</v>
      </c>
      <c r="B729" s="4" t="s">
        <v>5</v>
      </c>
      <c r="C729" s="4" t="s">
        <v>14</v>
      </c>
      <c r="D729" s="4" t="s">
        <v>10</v>
      </c>
      <c r="E729" s="4" t="s">
        <v>6</v>
      </c>
      <c r="F729" s="4" t="s">
        <v>6</v>
      </c>
      <c r="G729" s="4" t="s">
        <v>6</v>
      </c>
      <c r="H729" s="4" t="s">
        <v>6</v>
      </c>
    </row>
    <row r="730" spans="1:9">
      <c r="A730" t="n">
        <v>5953</v>
      </c>
      <c r="B730" s="33" t="n">
        <v>51</v>
      </c>
      <c r="C730" s="7" t="n">
        <v>3</v>
      </c>
      <c r="D730" s="7" t="n">
        <v>61493</v>
      </c>
      <c r="E730" s="7" t="s">
        <v>119</v>
      </c>
      <c r="F730" s="7" t="s">
        <v>120</v>
      </c>
      <c r="G730" s="7" t="s">
        <v>61</v>
      </c>
      <c r="H730" s="7" t="s">
        <v>62</v>
      </c>
    </row>
    <row r="731" spans="1:9">
      <c r="A731" t="s">
        <v>4</v>
      </c>
      <c r="B731" s="4" t="s">
        <v>5</v>
      </c>
      <c r="C731" s="4" t="s">
        <v>14</v>
      </c>
      <c r="D731" s="4" t="s">
        <v>10</v>
      </c>
      <c r="E731" s="4" t="s">
        <v>6</v>
      </c>
      <c r="F731" s="4" t="s">
        <v>6</v>
      </c>
      <c r="G731" s="4" t="s">
        <v>6</v>
      </c>
      <c r="H731" s="4" t="s">
        <v>6</v>
      </c>
    </row>
    <row r="732" spans="1:9">
      <c r="A732" t="n">
        <v>5966</v>
      </c>
      <c r="B732" s="33" t="n">
        <v>51</v>
      </c>
      <c r="C732" s="7" t="n">
        <v>3</v>
      </c>
      <c r="D732" s="7" t="n">
        <v>61494</v>
      </c>
      <c r="E732" s="7" t="s">
        <v>119</v>
      </c>
      <c r="F732" s="7" t="s">
        <v>120</v>
      </c>
      <c r="G732" s="7" t="s">
        <v>61</v>
      </c>
      <c r="H732" s="7" t="s">
        <v>62</v>
      </c>
    </row>
    <row r="733" spans="1:9">
      <c r="A733" t="s">
        <v>4</v>
      </c>
      <c r="B733" s="4" t="s">
        <v>5</v>
      </c>
      <c r="C733" s="4" t="s">
        <v>14</v>
      </c>
    </row>
    <row r="734" spans="1:9">
      <c r="A734" t="n">
        <v>5979</v>
      </c>
      <c r="B734" s="37" t="n">
        <v>116</v>
      </c>
      <c r="C734" s="7" t="n">
        <v>0</v>
      </c>
    </row>
    <row r="735" spans="1:9">
      <c r="A735" t="s">
        <v>4</v>
      </c>
      <c r="B735" s="4" t="s">
        <v>5</v>
      </c>
      <c r="C735" s="4" t="s">
        <v>14</v>
      </c>
      <c r="D735" s="4" t="s">
        <v>10</v>
      </c>
    </row>
    <row r="736" spans="1:9">
      <c r="A736" t="n">
        <v>5981</v>
      </c>
      <c r="B736" s="37" t="n">
        <v>116</v>
      </c>
      <c r="C736" s="7" t="n">
        <v>2</v>
      </c>
      <c r="D736" s="7" t="n">
        <v>1</v>
      </c>
    </row>
    <row r="737" spans="1:8">
      <c r="A737" t="s">
        <v>4</v>
      </c>
      <c r="B737" s="4" t="s">
        <v>5</v>
      </c>
      <c r="C737" s="4" t="s">
        <v>14</v>
      </c>
      <c r="D737" s="4" t="s">
        <v>9</v>
      </c>
    </row>
    <row r="738" spans="1:8">
      <c r="A738" t="n">
        <v>5985</v>
      </c>
      <c r="B738" s="37" t="n">
        <v>116</v>
      </c>
      <c r="C738" s="7" t="n">
        <v>5</v>
      </c>
      <c r="D738" s="7" t="n">
        <v>1106247680</v>
      </c>
    </row>
    <row r="739" spans="1:8">
      <c r="A739" t="s">
        <v>4</v>
      </c>
      <c r="B739" s="4" t="s">
        <v>5</v>
      </c>
      <c r="C739" s="4" t="s">
        <v>14</v>
      </c>
      <c r="D739" s="4" t="s">
        <v>10</v>
      </c>
    </row>
    <row r="740" spans="1:8">
      <c r="A740" t="n">
        <v>5991</v>
      </c>
      <c r="B740" s="37" t="n">
        <v>116</v>
      </c>
      <c r="C740" s="7" t="n">
        <v>6</v>
      </c>
      <c r="D740" s="7" t="n">
        <v>1</v>
      </c>
    </row>
    <row r="741" spans="1:8">
      <c r="A741" t="s">
        <v>4</v>
      </c>
      <c r="B741" s="4" t="s">
        <v>5</v>
      </c>
      <c r="C741" s="4" t="s">
        <v>14</v>
      </c>
      <c r="D741" s="4" t="s">
        <v>10</v>
      </c>
    </row>
    <row r="742" spans="1:8">
      <c r="A742" t="n">
        <v>5995</v>
      </c>
      <c r="B742" s="22" t="n">
        <v>58</v>
      </c>
      <c r="C742" s="7" t="n">
        <v>255</v>
      </c>
      <c r="D742" s="7" t="n">
        <v>0</v>
      </c>
    </row>
    <row r="743" spans="1:8">
      <c r="A743" t="s">
        <v>4</v>
      </c>
      <c r="B743" s="4" t="s">
        <v>5</v>
      </c>
      <c r="C743" s="4" t="s">
        <v>14</v>
      </c>
      <c r="D743" s="21" t="s">
        <v>30</v>
      </c>
      <c r="E743" s="4" t="s">
        <v>5</v>
      </c>
      <c r="F743" s="4" t="s">
        <v>14</v>
      </c>
      <c r="G743" s="4" t="s">
        <v>10</v>
      </c>
      <c r="H743" s="21" t="s">
        <v>31</v>
      </c>
      <c r="I743" s="4" t="s">
        <v>14</v>
      </c>
      <c r="J743" s="4" t="s">
        <v>18</v>
      </c>
    </row>
    <row r="744" spans="1:8">
      <c r="A744" t="n">
        <v>5999</v>
      </c>
      <c r="B744" s="10" t="n">
        <v>5</v>
      </c>
      <c r="C744" s="7" t="n">
        <v>28</v>
      </c>
      <c r="D744" s="21" t="s">
        <v>3</v>
      </c>
      <c r="E744" s="27" t="n">
        <v>64</v>
      </c>
      <c r="F744" s="7" t="n">
        <v>5</v>
      </c>
      <c r="G744" s="7" t="n">
        <v>5</v>
      </c>
      <c r="H744" s="21" t="s">
        <v>3</v>
      </c>
      <c r="I744" s="7" t="n">
        <v>1</v>
      </c>
      <c r="J744" s="11" t="n">
        <f t="normal" ca="1">A758</f>
        <v>0</v>
      </c>
    </row>
    <row r="745" spans="1:8">
      <c r="A745" t="s">
        <v>4</v>
      </c>
      <c r="B745" s="4" t="s">
        <v>5</v>
      </c>
      <c r="C745" s="4" t="s">
        <v>10</v>
      </c>
      <c r="D745" s="4" t="s">
        <v>14</v>
      </c>
      <c r="E745" s="4" t="s">
        <v>6</v>
      </c>
      <c r="F745" s="4" t="s">
        <v>20</v>
      </c>
      <c r="G745" s="4" t="s">
        <v>20</v>
      </c>
      <c r="H745" s="4" t="s">
        <v>20</v>
      </c>
    </row>
    <row r="746" spans="1:8">
      <c r="A746" t="n">
        <v>6010</v>
      </c>
      <c r="B746" s="36" t="n">
        <v>48</v>
      </c>
      <c r="C746" s="7" t="n">
        <v>5</v>
      </c>
      <c r="D746" s="7" t="n">
        <v>0</v>
      </c>
      <c r="E746" s="7" t="s">
        <v>69</v>
      </c>
      <c r="F746" s="7" t="n">
        <v>-1</v>
      </c>
      <c r="G746" s="7" t="n">
        <v>1</v>
      </c>
      <c r="H746" s="7" t="n">
        <v>0</v>
      </c>
    </row>
    <row r="747" spans="1:8">
      <c r="A747" t="s">
        <v>4</v>
      </c>
      <c r="B747" s="4" t="s">
        <v>5</v>
      </c>
      <c r="C747" s="4" t="s">
        <v>14</v>
      </c>
      <c r="D747" s="4" t="s">
        <v>10</v>
      </c>
      <c r="E747" s="4" t="s">
        <v>6</v>
      </c>
    </row>
    <row r="748" spans="1:8">
      <c r="A748" t="n">
        <v>6040</v>
      </c>
      <c r="B748" s="33" t="n">
        <v>51</v>
      </c>
      <c r="C748" s="7" t="n">
        <v>4</v>
      </c>
      <c r="D748" s="7" t="n">
        <v>5</v>
      </c>
      <c r="E748" s="7" t="s">
        <v>121</v>
      </c>
    </row>
    <row r="749" spans="1:8">
      <c r="A749" t="s">
        <v>4</v>
      </c>
      <c r="B749" s="4" t="s">
        <v>5</v>
      </c>
      <c r="C749" s="4" t="s">
        <v>10</v>
      </c>
    </row>
    <row r="750" spans="1:8">
      <c r="A750" t="n">
        <v>6053</v>
      </c>
      <c r="B750" s="29" t="n">
        <v>16</v>
      </c>
      <c r="C750" s="7" t="n">
        <v>0</v>
      </c>
    </row>
    <row r="751" spans="1:8">
      <c r="A751" t="s">
        <v>4</v>
      </c>
      <c r="B751" s="4" t="s">
        <v>5</v>
      </c>
      <c r="C751" s="4" t="s">
        <v>10</v>
      </c>
      <c r="D751" s="4" t="s">
        <v>14</v>
      </c>
      <c r="E751" s="4" t="s">
        <v>9</v>
      </c>
      <c r="F751" s="4" t="s">
        <v>83</v>
      </c>
      <c r="G751" s="4" t="s">
        <v>14</v>
      </c>
      <c r="H751" s="4" t="s">
        <v>14</v>
      </c>
    </row>
    <row r="752" spans="1:8">
      <c r="A752" t="n">
        <v>6056</v>
      </c>
      <c r="B752" s="44" t="n">
        <v>26</v>
      </c>
      <c r="C752" s="7" t="n">
        <v>5</v>
      </c>
      <c r="D752" s="7" t="n">
        <v>17</v>
      </c>
      <c r="E752" s="7" t="n">
        <v>3424</v>
      </c>
      <c r="F752" s="7" t="s">
        <v>122</v>
      </c>
      <c r="G752" s="7" t="n">
        <v>2</v>
      </c>
      <c r="H752" s="7" t="n">
        <v>0</v>
      </c>
    </row>
    <row r="753" spans="1:10">
      <c r="A753" t="s">
        <v>4</v>
      </c>
      <c r="B753" s="4" t="s">
        <v>5</v>
      </c>
    </row>
    <row r="754" spans="1:10">
      <c r="A754" t="n">
        <v>6119</v>
      </c>
      <c r="B754" s="45" t="n">
        <v>28</v>
      </c>
    </row>
    <row r="755" spans="1:10">
      <c r="A755" t="s">
        <v>4</v>
      </c>
      <c r="B755" s="4" t="s">
        <v>5</v>
      </c>
      <c r="C755" s="4" t="s">
        <v>18</v>
      </c>
    </row>
    <row r="756" spans="1:10">
      <c r="A756" t="n">
        <v>6120</v>
      </c>
      <c r="B756" s="16" t="n">
        <v>3</v>
      </c>
      <c r="C756" s="11" t="n">
        <f t="normal" ca="1">A768</f>
        <v>0</v>
      </c>
    </row>
    <row r="757" spans="1:10">
      <c r="A757" t="s">
        <v>4</v>
      </c>
      <c r="B757" s="4" t="s">
        <v>5</v>
      </c>
      <c r="C757" s="4" t="s">
        <v>14</v>
      </c>
      <c r="D757" s="21" t="s">
        <v>30</v>
      </c>
      <c r="E757" s="4" t="s">
        <v>5</v>
      </c>
      <c r="F757" s="4" t="s">
        <v>14</v>
      </c>
      <c r="G757" s="4" t="s">
        <v>10</v>
      </c>
      <c r="H757" s="21" t="s">
        <v>31</v>
      </c>
      <c r="I757" s="4" t="s">
        <v>14</v>
      </c>
      <c r="J757" s="4" t="s">
        <v>18</v>
      </c>
    </row>
    <row r="758" spans="1:10">
      <c r="A758" t="n">
        <v>6125</v>
      </c>
      <c r="B758" s="10" t="n">
        <v>5</v>
      </c>
      <c r="C758" s="7" t="n">
        <v>28</v>
      </c>
      <c r="D758" s="21" t="s">
        <v>3</v>
      </c>
      <c r="E758" s="27" t="n">
        <v>64</v>
      </c>
      <c r="F758" s="7" t="n">
        <v>5</v>
      </c>
      <c r="G758" s="7" t="n">
        <v>1</v>
      </c>
      <c r="H758" s="21" t="s">
        <v>3</v>
      </c>
      <c r="I758" s="7" t="n">
        <v>1</v>
      </c>
      <c r="J758" s="11" t="n">
        <f t="normal" ca="1">A768</f>
        <v>0</v>
      </c>
    </row>
    <row r="759" spans="1:10">
      <c r="A759" t="s">
        <v>4</v>
      </c>
      <c r="B759" s="4" t="s">
        <v>5</v>
      </c>
      <c r="C759" s="4" t="s">
        <v>14</v>
      </c>
      <c r="D759" s="4" t="s">
        <v>10</v>
      </c>
      <c r="E759" s="4" t="s">
        <v>6</v>
      </c>
    </row>
    <row r="760" spans="1:10">
      <c r="A760" t="n">
        <v>6136</v>
      </c>
      <c r="B760" s="33" t="n">
        <v>51</v>
      </c>
      <c r="C760" s="7" t="n">
        <v>4</v>
      </c>
      <c r="D760" s="7" t="n">
        <v>1</v>
      </c>
      <c r="E760" s="7" t="s">
        <v>121</v>
      </c>
    </row>
    <row r="761" spans="1:10">
      <c r="A761" t="s">
        <v>4</v>
      </c>
      <c r="B761" s="4" t="s">
        <v>5</v>
      </c>
      <c r="C761" s="4" t="s">
        <v>10</v>
      </c>
    </row>
    <row r="762" spans="1:10">
      <c r="A762" t="n">
        <v>6149</v>
      </c>
      <c r="B762" s="29" t="n">
        <v>16</v>
      </c>
      <c r="C762" s="7" t="n">
        <v>0</v>
      </c>
    </row>
    <row r="763" spans="1:10">
      <c r="A763" t="s">
        <v>4</v>
      </c>
      <c r="B763" s="4" t="s">
        <v>5</v>
      </c>
      <c r="C763" s="4" t="s">
        <v>10</v>
      </c>
      <c r="D763" s="4" t="s">
        <v>14</v>
      </c>
      <c r="E763" s="4" t="s">
        <v>9</v>
      </c>
      <c r="F763" s="4" t="s">
        <v>83</v>
      </c>
      <c r="G763" s="4" t="s">
        <v>14</v>
      </c>
      <c r="H763" s="4" t="s">
        <v>14</v>
      </c>
    </row>
    <row r="764" spans="1:10">
      <c r="A764" t="n">
        <v>6152</v>
      </c>
      <c r="B764" s="44" t="n">
        <v>26</v>
      </c>
      <c r="C764" s="7" t="n">
        <v>1</v>
      </c>
      <c r="D764" s="7" t="n">
        <v>17</v>
      </c>
      <c r="E764" s="7" t="n">
        <v>1424</v>
      </c>
      <c r="F764" s="7" t="s">
        <v>123</v>
      </c>
      <c r="G764" s="7" t="n">
        <v>2</v>
      </c>
      <c r="H764" s="7" t="n">
        <v>0</v>
      </c>
    </row>
    <row r="765" spans="1:10">
      <c r="A765" t="s">
        <v>4</v>
      </c>
      <c r="B765" s="4" t="s">
        <v>5</v>
      </c>
    </row>
    <row r="766" spans="1:10">
      <c r="A766" t="n">
        <v>6224</v>
      </c>
      <c r="B766" s="45" t="n">
        <v>28</v>
      </c>
    </row>
    <row r="767" spans="1:10">
      <c r="A767" t="s">
        <v>4</v>
      </c>
      <c r="B767" s="4" t="s">
        <v>5</v>
      </c>
      <c r="C767" s="4" t="s">
        <v>10</v>
      </c>
      <c r="D767" s="4" t="s">
        <v>14</v>
      </c>
    </row>
    <row r="768" spans="1:10">
      <c r="A768" t="n">
        <v>6225</v>
      </c>
      <c r="B768" s="46" t="n">
        <v>89</v>
      </c>
      <c r="C768" s="7" t="n">
        <v>65533</v>
      </c>
      <c r="D768" s="7" t="n">
        <v>1</v>
      </c>
    </row>
    <row r="769" spans="1:10">
      <c r="A769" t="s">
        <v>4</v>
      </c>
      <c r="B769" s="4" t="s">
        <v>5</v>
      </c>
      <c r="C769" s="4" t="s">
        <v>10</v>
      </c>
      <c r="D769" s="4" t="s">
        <v>10</v>
      </c>
      <c r="E769" s="4" t="s">
        <v>20</v>
      </c>
      <c r="F769" s="4" t="s">
        <v>20</v>
      </c>
      <c r="G769" s="4" t="s">
        <v>20</v>
      </c>
      <c r="H769" s="4" t="s">
        <v>20</v>
      </c>
      <c r="I769" s="4" t="s">
        <v>14</v>
      </c>
      <c r="J769" s="4" t="s">
        <v>10</v>
      </c>
    </row>
    <row r="770" spans="1:10">
      <c r="A770" t="n">
        <v>6229</v>
      </c>
      <c r="B770" s="41" t="n">
        <v>55</v>
      </c>
      <c r="C770" s="7" t="n">
        <v>0</v>
      </c>
      <c r="D770" s="7" t="n">
        <v>65533</v>
      </c>
      <c r="E770" s="7" t="n">
        <v>1.39999997615814</v>
      </c>
      <c r="F770" s="7" t="n">
        <v>0</v>
      </c>
      <c r="G770" s="7" t="n">
        <v>-0.699999988079071</v>
      </c>
      <c r="H770" s="7" t="n">
        <v>2.29999995231628</v>
      </c>
      <c r="I770" s="7" t="n">
        <v>1</v>
      </c>
      <c r="J770" s="7" t="n">
        <v>0</v>
      </c>
    </row>
    <row r="771" spans="1:10">
      <c r="A771" t="s">
        <v>4</v>
      </c>
      <c r="B771" s="4" t="s">
        <v>5</v>
      </c>
      <c r="C771" s="4" t="s">
        <v>10</v>
      </c>
      <c r="D771" s="4" t="s">
        <v>10</v>
      </c>
      <c r="E771" s="4" t="s">
        <v>20</v>
      </c>
      <c r="F771" s="4" t="s">
        <v>20</v>
      </c>
      <c r="G771" s="4" t="s">
        <v>20</v>
      </c>
      <c r="H771" s="4" t="s">
        <v>20</v>
      </c>
      <c r="I771" s="4" t="s">
        <v>14</v>
      </c>
      <c r="J771" s="4" t="s">
        <v>10</v>
      </c>
    </row>
    <row r="772" spans="1:10">
      <c r="A772" t="n">
        <v>6253</v>
      </c>
      <c r="B772" s="41" t="n">
        <v>55</v>
      </c>
      <c r="C772" s="7" t="n">
        <v>4</v>
      </c>
      <c r="D772" s="7" t="n">
        <v>65533</v>
      </c>
      <c r="E772" s="7" t="n">
        <v>1.39999997615814</v>
      </c>
      <c r="F772" s="7" t="n">
        <v>0</v>
      </c>
      <c r="G772" s="7" t="n">
        <v>0.699999988079071</v>
      </c>
      <c r="H772" s="7" t="n">
        <v>2.29999995231628</v>
      </c>
      <c r="I772" s="7" t="n">
        <v>1</v>
      </c>
      <c r="J772" s="7" t="n">
        <v>0</v>
      </c>
    </row>
    <row r="773" spans="1:10">
      <c r="A773" t="s">
        <v>4</v>
      </c>
      <c r="B773" s="4" t="s">
        <v>5</v>
      </c>
      <c r="C773" s="4" t="s">
        <v>10</v>
      </c>
      <c r="D773" s="4" t="s">
        <v>10</v>
      </c>
      <c r="E773" s="4" t="s">
        <v>20</v>
      </c>
      <c r="F773" s="4" t="s">
        <v>20</v>
      </c>
      <c r="G773" s="4" t="s">
        <v>20</v>
      </c>
      <c r="H773" s="4" t="s">
        <v>20</v>
      </c>
      <c r="I773" s="4" t="s">
        <v>14</v>
      </c>
      <c r="J773" s="4" t="s">
        <v>10</v>
      </c>
    </row>
    <row r="774" spans="1:10">
      <c r="A774" t="n">
        <v>6277</v>
      </c>
      <c r="B774" s="41" t="n">
        <v>55</v>
      </c>
      <c r="C774" s="7" t="n">
        <v>61491</v>
      </c>
      <c r="D774" s="7" t="n">
        <v>65533</v>
      </c>
      <c r="E774" s="7" t="n">
        <v>2.40000009536743</v>
      </c>
      <c r="F774" s="7" t="n">
        <v>0</v>
      </c>
      <c r="G774" s="7" t="n">
        <v>-1.5</v>
      </c>
      <c r="H774" s="7" t="n">
        <v>2.29999995231628</v>
      </c>
      <c r="I774" s="7" t="n">
        <v>1</v>
      </c>
      <c r="J774" s="7" t="n">
        <v>0</v>
      </c>
    </row>
    <row r="775" spans="1:10">
      <c r="A775" t="s">
        <v>4</v>
      </c>
      <c r="B775" s="4" t="s">
        <v>5</v>
      </c>
      <c r="C775" s="4" t="s">
        <v>10</v>
      </c>
      <c r="D775" s="4" t="s">
        <v>10</v>
      </c>
      <c r="E775" s="4" t="s">
        <v>20</v>
      </c>
      <c r="F775" s="4" t="s">
        <v>20</v>
      </c>
      <c r="G775" s="4" t="s">
        <v>20</v>
      </c>
      <c r="H775" s="4" t="s">
        <v>20</v>
      </c>
      <c r="I775" s="4" t="s">
        <v>14</v>
      </c>
      <c r="J775" s="4" t="s">
        <v>10</v>
      </c>
    </row>
    <row r="776" spans="1:10">
      <c r="A776" t="n">
        <v>6301</v>
      </c>
      <c r="B776" s="41" t="n">
        <v>55</v>
      </c>
      <c r="C776" s="7" t="n">
        <v>61492</v>
      </c>
      <c r="D776" s="7" t="n">
        <v>65533</v>
      </c>
      <c r="E776" s="7" t="n">
        <v>2.40000009536743</v>
      </c>
      <c r="F776" s="7" t="n">
        <v>0</v>
      </c>
      <c r="G776" s="7" t="n">
        <v>1.5</v>
      </c>
      <c r="H776" s="7" t="n">
        <v>2.29999995231628</v>
      </c>
      <c r="I776" s="7" t="n">
        <v>1</v>
      </c>
      <c r="J776" s="7" t="n">
        <v>0</v>
      </c>
    </row>
    <row r="777" spans="1:10">
      <c r="A777" t="s">
        <v>4</v>
      </c>
      <c r="B777" s="4" t="s">
        <v>5</v>
      </c>
      <c r="C777" s="4" t="s">
        <v>10</v>
      </c>
      <c r="D777" s="4" t="s">
        <v>10</v>
      </c>
      <c r="E777" s="4" t="s">
        <v>20</v>
      </c>
      <c r="F777" s="4" t="s">
        <v>20</v>
      </c>
      <c r="G777" s="4" t="s">
        <v>20</v>
      </c>
      <c r="H777" s="4" t="s">
        <v>20</v>
      </c>
      <c r="I777" s="4" t="s">
        <v>14</v>
      </c>
      <c r="J777" s="4" t="s">
        <v>10</v>
      </c>
    </row>
    <row r="778" spans="1:10">
      <c r="A778" t="n">
        <v>6325</v>
      </c>
      <c r="B778" s="41" t="n">
        <v>55</v>
      </c>
      <c r="C778" s="7" t="n">
        <v>61493</v>
      </c>
      <c r="D778" s="7" t="n">
        <v>65533</v>
      </c>
      <c r="E778" s="7" t="n">
        <v>3.40000009536743</v>
      </c>
      <c r="F778" s="7" t="n">
        <v>0</v>
      </c>
      <c r="G778" s="7" t="n">
        <v>-0.600000023841858</v>
      </c>
      <c r="H778" s="7" t="n">
        <v>2.29999995231628</v>
      </c>
      <c r="I778" s="7" t="n">
        <v>1</v>
      </c>
      <c r="J778" s="7" t="n">
        <v>0</v>
      </c>
    </row>
    <row r="779" spans="1:10">
      <c r="A779" t="s">
        <v>4</v>
      </c>
      <c r="B779" s="4" t="s">
        <v>5</v>
      </c>
      <c r="C779" s="4" t="s">
        <v>10</v>
      </c>
      <c r="D779" s="4" t="s">
        <v>10</v>
      </c>
      <c r="E779" s="4" t="s">
        <v>20</v>
      </c>
      <c r="F779" s="4" t="s">
        <v>20</v>
      </c>
      <c r="G779" s="4" t="s">
        <v>20</v>
      </c>
      <c r="H779" s="4" t="s">
        <v>20</v>
      </c>
      <c r="I779" s="4" t="s">
        <v>14</v>
      </c>
      <c r="J779" s="4" t="s">
        <v>10</v>
      </c>
    </row>
    <row r="780" spans="1:10">
      <c r="A780" t="n">
        <v>6349</v>
      </c>
      <c r="B780" s="41" t="n">
        <v>55</v>
      </c>
      <c r="C780" s="7" t="n">
        <v>61494</v>
      </c>
      <c r="D780" s="7" t="n">
        <v>65533</v>
      </c>
      <c r="E780" s="7" t="n">
        <v>3.40000009536743</v>
      </c>
      <c r="F780" s="7" t="n">
        <v>0</v>
      </c>
      <c r="G780" s="7" t="n">
        <v>0.600000023841858</v>
      </c>
      <c r="H780" s="7" t="n">
        <v>2.29999995231628</v>
      </c>
      <c r="I780" s="7" t="n">
        <v>1</v>
      </c>
      <c r="J780" s="7" t="n">
        <v>0</v>
      </c>
    </row>
    <row r="781" spans="1:10">
      <c r="A781" t="s">
        <v>4</v>
      </c>
      <c r="B781" s="4" t="s">
        <v>5</v>
      </c>
      <c r="C781" s="4" t="s">
        <v>10</v>
      </c>
    </row>
    <row r="782" spans="1:10">
      <c r="A782" t="n">
        <v>6373</v>
      </c>
      <c r="B782" s="29" t="n">
        <v>16</v>
      </c>
      <c r="C782" s="7" t="n">
        <v>1000</v>
      </c>
    </row>
    <row r="783" spans="1:10">
      <c r="A783" t="s">
        <v>4</v>
      </c>
      <c r="B783" s="4" t="s">
        <v>5</v>
      </c>
      <c r="C783" s="4" t="s">
        <v>14</v>
      </c>
      <c r="D783" s="4" t="s">
        <v>14</v>
      </c>
      <c r="E783" s="4" t="s">
        <v>20</v>
      </c>
      <c r="F783" s="4" t="s">
        <v>20</v>
      </c>
      <c r="G783" s="4" t="s">
        <v>20</v>
      </c>
      <c r="H783" s="4" t="s">
        <v>10</v>
      </c>
    </row>
    <row r="784" spans="1:10">
      <c r="A784" t="n">
        <v>6376</v>
      </c>
      <c r="B784" s="40" t="n">
        <v>45</v>
      </c>
      <c r="C784" s="7" t="n">
        <v>2</v>
      </c>
      <c r="D784" s="7" t="n">
        <v>3</v>
      </c>
      <c r="E784" s="7" t="n">
        <v>5.82999992370605</v>
      </c>
      <c r="F784" s="7" t="n">
        <v>1.66999995708466</v>
      </c>
      <c r="G784" s="7" t="n">
        <v>-1.54999995231628</v>
      </c>
      <c r="H784" s="7" t="n">
        <v>0</v>
      </c>
    </row>
    <row r="785" spans="1:10">
      <c r="A785" t="s">
        <v>4</v>
      </c>
      <c r="B785" s="4" t="s">
        <v>5</v>
      </c>
      <c r="C785" s="4" t="s">
        <v>14</v>
      </c>
      <c r="D785" s="4" t="s">
        <v>14</v>
      </c>
      <c r="E785" s="4" t="s">
        <v>20</v>
      </c>
      <c r="F785" s="4" t="s">
        <v>20</v>
      </c>
      <c r="G785" s="4" t="s">
        <v>20</v>
      </c>
      <c r="H785" s="4" t="s">
        <v>10</v>
      </c>
      <c r="I785" s="4" t="s">
        <v>14</v>
      </c>
    </row>
    <row r="786" spans="1:10">
      <c r="A786" t="n">
        <v>6393</v>
      </c>
      <c r="B786" s="40" t="n">
        <v>45</v>
      </c>
      <c r="C786" s="7" t="n">
        <v>4</v>
      </c>
      <c r="D786" s="7" t="n">
        <v>3</v>
      </c>
      <c r="E786" s="7" t="n">
        <v>3.03999996185303</v>
      </c>
      <c r="F786" s="7" t="n">
        <v>106.230003356934</v>
      </c>
      <c r="G786" s="7" t="n">
        <v>3</v>
      </c>
      <c r="H786" s="7" t="n">
        <v>0</v>
      </c>
      <c r="I786" s="7" t="n">
        <v>1</v>
      </c>
    </row>
    <row r="787" spans="1:10">
      <c r="A787" t="s">
        <v>4</v>
      </c>
      <c r="B787" s="4" t="s">
        <v>5</v>
      </c>
      <c r="C787" s="4" t="s">
        <v>14</v>
      </c>
      <c r="D787" s="4" t="s">
        <v>14</v>
      </c>
      <c r="E787" s="4" t="s">
        <v>20</v>
      </c>
      <c r="F787" s="4" t="s">
        <v>10</v>
      </c>
    </row>
    <row r="788" spans="1:10">
      <c r="A788" t="n">
        <v>6411</v>
      </c>
      <c r="B788" s="40" t="n">
        <v>45</v>
      </c>
      <c r="C788" s="7" t="n">
        <v>5</v>
      </c>
      <c r="D788" s="7" t="n">
        <v>3</v>
      </c>
      <c r="E788" s="7" t="n">
        <v>4.80000019073486</v>
      </c>
      <c r="F788" s="7" t="n">
        <v>0</v>
      </c>
    </row>
    <row r="789" spans="1:10">
      <c r="A789" t="s">
        <v>4</v>
      </c>
      <c r="B789" s="4" t="s">
        <v>5</v>
      </c>
      <c r="C789" s="4" t="s">
        <v>14</v>
      </c>
      <c r="D789" s="4" t="s">
        <v>14</v>
      </c>
      <c r="E789" s="4" t="s">
        <v>20</v>
      </c>
      <c r="F789" s="4" t="s">
        <v>10</v>
      </c>
    </row>
    <row r="790" spans="1:10">
      <c r="A790" t="n">
        <v>6420</v>
      </c>
      <c r="B790" s="40" t="n">
        <v>45</v>
      </c>
      <c r="C790" s="7" t="n">
        <v>11</v>
      </c>
      <c r="D790" s="7" t="n">
        <v>3</v>
      </c>
      <c r="E790" s="7" t="n">
        <v>17.3999996185303</v>
      </c>
      <c r="F790" s="7" t="n">
        <v>0</v>
      </c>
    </row>
    <row r="791" spans="1:10">
      <c r="A791" t="s">
        <v>4</v>
      </c>
      <c r="B791" s="4" t="s">
        <v>5</v>
      </c>
      <c r="C791" s="4" t="s">
        <v>14</v>
      </c>
    </row>
    <row r="792" spans="1:10">
      <c r="A792" t="n">
        <v>6429</v>
      </c>
      <c r="B792" s="37" t="n">
        <v>116</v>
      </c>
      <c r="C792" s="7" t="n">
        <v>0</v>
      </c>
    </row>
    <row r="793" spans="1:10">
      <c r="A793" t="s">
        <v>4</v>
      </c>
      <c r="B793" s="4" t="s">
        <v>5</v>
      </c>
      <c r="C793" s="4" t="s">
        <v>14</v>
      </c>
      <c r="D793" s="4" t="s">
        <v>10</v>
      </c>
    </row>
    <row r="794" spans="1:10">
      <c r="A794" t="n">
        <v>6431</v>
      </c>
      <c r="B794" s="37" t="n">
        <v>116</v>
      </c>
      <c r="C794" s="7" t="n">
        <v>2</v>
      </c>
      <c r="D794" s="7" t="n">
        <v>1</v>
      </c>
    </row>
    <row r="795" spans="1:10">
      <c r="A795" t="s">
        <v>4</v>
      </c>
      <c r="B795" s="4" t="s">
        <v>5</v>
      </c>
      <c r="C795" s="4" t="s">
        <v>14</v>
      </c>
      <c r="D795" s="4" t="s">
        <v>9</v>
      </c>
    </row>
    <row r="796" spans="1:10">
      <c r="A796" t="n">
        <v>6435</v>
      </c>
      <c r="B796" s="37" t="n">
        <v>116</v>
      </c>
      <c r="C796" s="7" t="n">
        <v>5</v>
      </c>
      <c r="D796" s="7" t="n">
        <v>1109393408</v>
      </c>
    </row>
    <row r="797" spans="1:10">
      <c r="A797" t="s">
        <v>4</v>
      </c>
      <c r="B797" s="4" t="s">
        <v>5</v>
      </c>
      <c r="C797" s="4" t="s">
        <v>14</v>
      </c>
      <c r="D797" s="4" t="s">
        <v>10</v>
      </c>
    </row>
    <row r="798" spans="1:10">
      <c r="A798" t="n">
        <v>6441</v>
      </c>
      <c r="B798" s="37" t="n">
        <v>116</v>
      </c>
      <c r="C798" s="7" t="n">
        <v>6</v>
      </c>
      <c r="D798" s="7" t="n">
        <v>1</v>
      </c>
    </row>
    <row r="799" spans="1:10">
      <c r="A799" t="s">
        <v>4</v>
      </c>
      <c r="B799" s="4" t="s">
        <v>5</v>
      </c>
      <c r="C799" s="4" t="s">
        <v>14</v>
      </c>
      <c r="D799" s="4" t="s">
        <v>14</v>
      </c>
      <c r="E799" s="4" t="s">
        <v>20</v>
      </c>
      <c r="F799" s="4" t="s">
        <v>20</v>
      </c>
      <c r="G799" s="4" t="s">
        <v>20</v>
      </c>
      <c r="H799" s="4" t="s">
        <v>10</v>
      </c>
    </row>
    <row r="800" spans="1:10">
      <c r="A800" t="n">
        <v>6445</v>
      </c>
      <c r="B800" s="40" t="n">
        <v>45</v>
      </c>
      <c r="C800" s="7" t="n">
        <v>2</v>
      </c>
      <c r="D800" s="7" t="n">
        <v>3</v>
      </c>
      <c r="E800" s="7" t="n">
        <v>4.84000015258789</v>
      </c>
      <c r="F800" s="7" t="n">
        <v>2.00999999046326</v>
      </c>
      <c r="G800" s="7" t="n">
        <v>-1.17999994754791</v>
      </c>
      <c r="H800" s="7" t="n">
        <v>5000</v>
      </c>
    </row>
    <row r="801" spans="1:9">
      <c r="A801" t="s">
        <v>4</v>
      </c>
      <c r="B801" s="4" t="s">
        <v>5</v>
      </c>
      <c r="C801" s="4" t="s">
        <v>14</v>
      </c>
      <c r="D801" s="4" t="s">
        <v>14</v>
      </c>
      <c r="E801" s="4" t="s">
        <v>20</v>
      </c>
      <c r="F801" s="4" t="s">
        <v>20</v>
      </c>
      <c r="G801" s="4" t="s">
        <v>20</v>
      </c>
      <c r="H801" s="4" t="s">
        <v>10</v>
      </c>
      <c r="I801" s="4" t="s">
        <v>14</v>
      </c>
    </row>
    <row r="802" spans="1:9">
      <c r="A802" t="n">
        <v>6462</v>
      </c>
      <c r="B802" s="40" t="n">
        <v>45</v>
      </c>
      <c r="C802" s="7" t="n">
        <v>4</v>
      </c>
      <c r="D802" s="7" t="n">
        <v>3</v>
      </c>
      <c r="E802" s="7" t="n">
        <v>7.09000015258789</v>
      </c>
      <c r="F802" s="7" t="n">
        <v>106.230003356934</v>
      </c>
      <c r="G802" s="7" t="n">
        <v>3</v>
      </c>
      <c r="H802" s="7" t="n">
        <v>5000</v>
      </c>
      <c r="I802" s="7" t="n">
        <v>1</v>
      </c>
    </row>
    <row r="803" spans="1:9">
      <c r="A803" t="s">
        <v>4</v>
      </c>
      <c r="B803" s="4" t="s">
        <v>5</v>
      </c>
      <c r="C803" s="4" t="s">
        <v>10</v>
      </c>
    </row>
    <row r="804" spans="1:9">
      <c r="A804" t="n">
        <v>6480</v>
      </c>
      <c r="B804" s="29" t="n">
        <v>16</v>
      </c>
      <c r="C804" s="7" t="n">
        <v>1500</v>
      </c>
    </row>
    <row r="805" spans="1:9">
      <c r="A805" t="s">
        <v>4</v>
      </c>
      <c r="B805" s="4" t="s">
        <v>5</v>
      </c>
      <c r="C805" s="4" t="s">
        <v>14</v>
      </c>
      <c r="D805" s="4" t="s">
        <v>10</v>
      </c>
      <c r="E805" s="4" t="s">
        <v>14</v>
      </c>
    </row>
    <row r="806" spans="1:9">
      <c r="A806" t="n">
        <v>6483</v>
      </c>
      <c r="B806" s="17" t="n">
        <v>49</v>
      </c>
      <c r="C806" s="7" t="n">
        <v>1</v>
      </c>
      <c r="D806" s="7" t="n">
        <v>4000</v>
      </c>
      <c r="E806" s="7" t="n">
        <v>0</v>
      </c>
    </row>
    <row r="807" spans="1:9">
      <c r="A807" t="s">
        <v>4</v>
      </c>
      <c r="B807" s="4" t="s">
        <v>5</v>
      </c>
      <c r="C807" s="4" t="s">
        <v>6</v>
      </c>
      <c r="D807" s="4" t="s">
        <v>10</v>
      </c>
    </row>
    <row r="808" spans="1:9">
      <c r="A808" t="n">
        <v>6488</v>
      </c>
      <c r="B808" s="43" t="n">
        <v>29</v>
      </c>
      <c r="C808" s="7" t="s">
        <v>81</v>
      </c>
      <c r="D808" s="7" t="n">
        <v>65533</v>
      </c>
    </row>
    <row r="809" spans="1:9">
      <c r="A809" t="s">
        <v>4</v>
      </c>
      <c r="B809" s="4" t="s">
        <v>5</v>
      </c>
      <c r="C809" s="4" t="s">
        <v>14</v>
      </c>
      <c r="D809" s="4" t="s">
        <v>10</v>
      </c>
      <c r="E809" s="4" t="s">
        <v>6</v>
      </c>
    </row>
    <row r="810" spans="1:9">
      <c r="A810" t="n">
        <v>6504</v>
      </c>
      <c r="B810" s="33" t="n">
        <v>51</v>
      </c>
      <c r="C810" s="7" t="n">
        <v>4</v>
      </c>
      <c r="D810" s="7" t="n">
        <v>22</v>
      </c>
      <c r="E810" s="7" t="s">
        <v>124</v>
      </c>
    </row>
    <row r="811" spans="1:9">
      <c r="A811" t="s">
        <v>4</v>
      </c>
      <c r="B811" s="4" t="s">
        <v>5</v>
      </c>
      <c r="C811" s="4" t="s">
        <v>10</v>
      </c>
    </row>
    <row r="812" spans="1:9">
      <c r="A812" t="n">
        <v>6518</v>
      </c>
      <c r="B812" s="29" t="n">
        <v>16</v>
      </c>
      <c r="C812" s="7" t="n">
        <v>0</v>
      </c>
    </row>
    <row r="813" spans="1:9">
      <c r="A813" t="s">
        <v>4</v>
      </c>
      <c r="B813" s="4" t="s">
        <v>5</v>
      </c>
      <c r="C813" s="4" t="s">
        <v>10</v>
      </c>
      <c r="D813" s="4" t="s">
        <v>14</v>
      </c>
      <c r="E813" s="4" t="s">
        <v>9</v>
      </c>
      <c r="F813" s="4" t="s">
        <v>83</v>
      </c>
      <c r="G813" s="4" t="s">
        <v>14</v>
      </c>
      <c r="H813" s="4" t="s">
        <v>14</v>
      </c>
      <c r="I813" s="4" t="s">
        <v>14</v>
      </c>
    </row>
    <row r="814" spans="1:9">
      <c r="A814" t="n">
        <v>6521</v>
      </c>
      <c r="B814" s="44" t="n">
        <v>26</v>
      </c>
      <c r="C814" s="7" t="n">
        <v>22</v>
      </c>
      <c r="D814" s="7" t="n">
        <v>17</v>
      </c>
      <c r="E814" s="7" t="n">
        <v>30384</v>
      </c>
      <c r="F814" s="7" t="s">
        <v>125</v>
      </c>
      <c r="G814" s="7" t="n">
        <v>8</v>
      </c>
      <c r="H814" s="7" t="n">
        <v>2</v>
      </c>
      <c r="I814" s="7" t="n">
        <v>0</v>
      </c>
    </row>
    <row r="815" spans="1:9">
      <c r="A815" t="s">
        <v>4</v>
      </c>
      <c r="B815" s="4" t="s">
        <v>5</v>
      </c>
      <c r="C815" s="4" t="s">
        <v>10</v>
      </c>
    </row>
    <row r="816" spans="1:9">
      <c r="A816" t="n">
        <v>6559</v>
      </c>
      <c r="B816" s="29" t="n">
        <v>16</v>
      </c>
      <c r="C816" s="7" t="n">
        <v>1500</v>
      </c>
    </row>
    <row r="817" spans="1:9">
      <c r="A817" t="s">
        <v>4</v>
      </c>
      <c r="B817" s="4" t="s">
        <v>5</v>
      </c>
      <c r="C817" s="4" t="s">
        <v>10</v>
      </c>
      <c r="D817" s="4" t="s">
        <v>14</v>
      </c>
      <c r="E817" s="4" t="s">
        <v>20</v>
      </c>
      <c r="F817" s="4" t="s">
        <v>10</v>
      </c>
    </row>
    <row r="818" spans="1:9">
      <c r="A818" t="n">
        <v>6562</v>
      </c>
      <c r="B818" s="47" t="n">
        <v>59</v>
      </c>
      <c r="C818" s="7" t="n">
        <v>0</v>
      </c>
      <c r="D818" s="7" t="n">
        <v>16</v>
      </c>
      <c r="E818" s="7" t="n">
        <v>0.150000005960464</v>
      </c>
      <c r="F818" s="7" t="n">
        <v>0</v>
      </c>
    </row>
    <row r="819" spans="1:9">
      <c r="A819" t="s">
        <v>4</v>
      </c>
      <c r="B819" s="4" t="s">
        <v>5</v>
      </c>
      <c r="C819" s="4" t="s">
        <v>10</v>
      </c>
      <c r="D819" s="4" t="s">
        <v>14</v>
      </c>
      <c r="E819" s="4" t="s">
        <v>20</v>
      </c>
      <c r="F819" s="4" t="s">
        <v>10</v>
      </c>
    </row>
    <row r="820" spans="1:9">
      <c r="A820" t="n">
        <v>6572</v>
      </c>
      <c r="B820" s="47" t="n">
        <v>59</v>
      </c>
      <c r="C820" s="7" t="n">
        <v>4</v>
      </c>
      <c r="D820" s="7" t="n">
        <v>16</v>
      </c>
      <c r="E820" s="7" t="n">
        <v>0.150000005960464</v>
      </c>
      <c r="F820" s="7" t="n">
        <v>0</v>
      </c>
    </row>
    <row r="821" spans="1:9">
      <c r="A821" t="s">
        <v>4</v>
      </c>
      <c r="B821" s="4" t="s">
        <v>5</v>
      </c>
      <c r="C821" s="4" t="s">
        <v>10</v>
      </c>
    </row>
    <row r="822" spans="1:9">
      <c r="A822" t="n">
        <v>6582</v>
      </c>
      <c r="B822" s="29" t="n">
        <v>16</v>
      </c>
      <c r="C822" s="7" t="n">
        <v>50</v>
      </c>
    </row>
    <row r="823" spans="1:9">
      <c r="A823" t="s">
        <v>4</v>
      </c>
      <c r="B823" s="4" t="s">
        <v>5</v>
      </c>
      <c r="C823" s="4" t="s">
        <v>10</v>
      </c>
      <c r="D823" s="4" t="s">
        <v>14</v>
      </c>
      <c r="E823" s="4" t="s">
        <v>20</v>
      </c>
      <c r="F823" s="4" t="s">
        <v>10</v>
      </c>
    </row>
    <row r="824" spans="1:9">
      <c r="A824" t="n">
        <v>6585</v>
      </c>
      <c r="B824" s="47" t="n">
        <v>59</v>
      </c>
      <c r="C824" s="7" t="n">
        <v>61491</v>
      </c>
      <c r="D824" s="7" t="n">
        <v>16</v>
      </c>
      <c r="E824" s="7" t="n">
        <v>0.150000005960464</v>
      </c>
      <c r="F824" s="7" t="n">
        <v>0</v>
      </c>
    </row>
    <row r="825" spans="1:9">
      <c r="A825" t="s">
        <v>4</v>
      </c>
      <c r="B825" s="4" t="s">
        <v>5</v>
      </c>
      <c r="C825" s="4" t="s">
        <v>10</v>
      </c>
      <c r="D825" s="4" t="s">
        <v>14</v>
      </c>
      <c r="E825" s="4" t="s">
        <v>20</v>
      </c>
      <c r="F825" s="4" t="s">
        <v>10</v>
      </c>
    </row>
    <row r="826" spans="1:9">
      <c r="A826" t="n">
        <v>6595</v>
      </c>
      <c r="B826" s="47" t="n">
        <v>59</v>
      </c>
      <c r="C826" s="7" t="n">
        <v>61492</v>
      </c>
      <c r="D826" s="7" t="n">
        <v>16</v>
      </c>
      <c r="E826" s="7" t="n">
        <v>0.150000005960464</v>
      </c>
      <c r="F826" s="7" t="n">
        <v>0</v>
      </c>
    </row>
    <row r="827" spans="1:9">
      <c r="A827" t="s">
        <v>4</v>
      </c>
      <c r="B827" s="4" t="s">
        <v>5</v>
      </c>
      <c r="C827" s="4" t="s">
        <v>10</v>
      </c>
    </row>
    <row r="828" spans="1:9">
      <c r="A828" t="n">
        <v>6605</v>
      </c>
      <c r="B828" s="29" t="n">
        <v>16</v>
      </c>
      <c r="C828" s="7" t="n">
        <v>50</v>
      </c>
    </row>
    <row r="829" spans="1:9">
      <c r="A829" t="s">
        <v>4</v>
      </c>
      <c r="B829" s="4" t="s">
        <v>5</v>
      </c>
      <c r="C829" s="4" t="s">
        <v>10</v>
      </c>
      <c r="D829" s="4" t="s">
        <v>14</v>
      </c>
      <c r="E829" s="4" t="s">
        <v>20</v>
      </c>
      <c r="F829" s="4" t="s">
        <v>10</v>
      </c>
    </row>
    <row r="830" spans="1:9">
      <c r="A830" t="n">
        <v>6608</v>
      </c>
      <c r="B830" s="47" t="n">
        <v>59</v>
      </c>
      <c r="C830" s="7" t="n">
        <v>61493</v>
      </c>
      <c r="D830" s="7" t="n">
        <v>16</v>
      </c>
      <c r="E830" s="7" t="n">
        <v>0.150000005960464</v>
      </c>
      <c r="F830" s="7" t="n">
        <v>0</v>
      </c>
    </row>
    <row r="831" spans="1:9">
      <c r="A831" t="s">
        <v>4</v>
      </c>
      <c r="B831" s="4" t="s">
        <v>5</v>
      </c>
      <c r="C831" s="4" t="s">
        <v>10</v>
      </c>
      <c r="D831" s="4" t="s">
        <v>14</v>
      </c>
      <c r="E831" s="4" t="s">
        <v>20</v>
      </c>
      <c r="F831" s="4" t="s">
        <v>10</v>
      </c>
    </row>
    <row r="832" spans="1:9">
      <c r="A832" t="n">
        <v>6618</v>
      </c>
      <c r="B832" s="47" t="n">
        <v>59</v>
      </c>
      <c r="C832" s="7" t="n">
        <v>61494</v>
      </c>
      <c r="D832" s="7" t="n">
        <v>16</v>
      </c>
      <c r="E832" s="7" t="n">
        <v>0.150000005960464</v>
      </c>
      <c r="F832" s="7" t="n">
        <v>0</v>
      </c>
    </row>
    <row r="833" spans="1:6">
      <c r="A833" t="s">
        <v>4</v>
      </c>
      <c r="B833" s="4" t="s">
        <v>5</v>
      </c>
      <c r="C833" s="4" t="s">
        <v>10</v>
      </c>
    </row>
    <row r="834" spans="1:6">
      <c r="A834" t="n">
        <v>6628</v>
      </c>
      <c r="B834" s="29" t="n">
        <v>16</v>
      </c>
      <c r="C834" s="7" t="n">
        <v>50</v>
      </c>
    </row>
    <row r="835" spans="1:6">
      <c r="A835" t="s">
        <v>4</v>
      </c>
      <c r="B835" s="4" t="s">
        <v>5</v>
      </c>
      <c r="C835" s="4" t="s">
        <v>10</v>
      </c>
      <c r="D835" s="4" t="s">
        <v>14</v>
      </c>
      <c r="E835" s="4" t="s">
        <v>20</v>
      </c>
      <c r="F835" s="4" t="s">
        <v>10</v>
      </c>
    </row>
    <row r="836" spans="1:6">
      <c r="A836" t="n">
        <v>6631</v>
      </c>
      <c r="B836" s="47" t="n">
        <v>59</v>
      </c>
      <c r="C836" s="7" t="n">
        <v>7032</v>
      </c>
      <c r="D836" s="7" t="n">
        <v>16</v>
      </c>
      <c r="E836" s="7" t="n">
        <v>0.150000005960464</v>
      </c>
      <c r="F836" s="7" t="n">
        <v>0</v>
      </c>
    </row>
    <row r="837" spans="1:6">
      <c r="A837" t="s">
        <v>4</v>
      </c>
      <c r="B837" s="4" t="s">
        <v>5</v>
      </c>
      <c r="C837" s="4" t="s">
        <v>10</v>
      </c>
    </row>
    <row r="838" spans="1:6">
      <c r="A838" t="n">
        <v>6641</v>
      </c>
      <c r="B838" s="29" t="n">
        <v>16</v>
      </c>
      <c r="C838" s="7" t="n">
        <v>1800</v>
      </c>
    </row>
    <row r="839" spans="1:6">
      <c r="A839" t="s">
        <v>4</v>
      </c>
      <c r="B839" s="4" t="s">
        <v>5</v>
      </c>
      <c r="C839" s="4" t="s">
        <v>10</v>
      </c>
      <c r="D839" s="4" t="s">
        <v>14</v>
      </c>
    </row>
    <row r="840" spans="1:6">
      <c r="A840" t="n">
        <v>6644</v>
      </c>
      <c r="B840" s="46" t="n">
        <v>89</v>
      </c>
      <c r="C840" s="7" t="n">
        <v>22</v>
      </c>
      <c r="D840" s="7" t="n">
        <v>0</v>
      </c>
    </row>
    <row r="841" spans="1:6">
      <c r="A841" t="s">
        <v>4</v>
      </c>
      <c r="B841" s="4" t="s">
        <v>5</v>
      </c>
      <c r="C841" s="4" t="s">
        <v>10</v>
      </c>
      <c r="D841" s="4" t="s">
        <v>14</v>
      </c>
    </row>
    <row r="842" spans="1:6">
      <c r="A842" t="n">
        <v>6648</v>
      </c>
      <c r="B842" s="46" t="n">
        <v>89</v>
      </c>
      <c r="C842" s="7" t="n">
        <v>65533</v>
      </c>
      <c r="D842" s="7" t="n">
        <v>1</v>
      </c>
    </row>
    <row r="843" spans="1:6">
      <c r="A843" t="s">
        <v>4</v>
      </c>
      <c r="B843" s="4" t="s">
        <v>5</v>
      </c>
      <c r="C843" s="4" t="s">
        <v>6</v>
      </c>
      <c r="D843" s="4" t="s">
        <v>10</v>
      </c>
    </row>
    <row r="844" spans="1:6">
      <c r="A844" t="n">
        <v>6652</v>
      </c>
      <c r="B844" s="43" t="n">
        <v>29</v>
      </c>
      <c r="C844" s="7" t="s">
        <v>13</v>
      </c>
      <c r="D844" s="7" t="n">
        <v>65533</v>
      </c>
    </row>
    <row r="845" spans="1:6">
      <c r="A845" t="s">
        <v>4</v>
      </c>
      <c r="B845" s="4" t="s">
        <v>5</v>
      </c>
      <c r="C845" s="4" t="s">
        <v>10</v>
      </c>
      <c r="D845" s="4" t="s">
        <v>10</v>
      </c>
      <c r="E845" s="4" t="s">
        <v>10</v>
      </c>
    </row>
    <row r="846" spans="1:6">
      <c r="A846" t="n">
        <v>6656</v>
      </c>
      <c r="B846" s="51" t="n">
        <v>61</v>
      </c>
      <c r="C846" s="7" t="n">
        <v>0</v>
      </c>
      <c r="D846" s="7" t="n">
        <v>22</v>
      </c>
      <c r="E846" s="7" t="n">
        <v>1000</v>
      </c>
    </row>
    <row r="847" spans="1:6">
      <c r="A847" t="s">
        <v>4</v>
      </c>
      <c r="B847" s="4" t="s">
        <v>5</v>
      </c>
      <c r="C847" s="4" t="s">
        <v>10</v>
      </c>
      <c r="D847" s="4" t="s">
        <v>10</v>
      </c>
      <c r="E847" s="4" t="s">
        <v>10</v>
      </c>
    </row>
    <row r="848" spans="1:6">
      <c r="A848" t="n">
        <v>6663</v>
      </c>
      <c r="B848" s="51" t="n">
        <v>61</v>
      </c>
      <c r="C848" s="7" t="n">
        <v>4</v>
      </c>
      <c r="D848" s="7" t="n">
        <v>22</v>
      </c>
      <c r="E848" s="7" t="n">
        <v>1000</v>
      </c>
    </row>
    <row r="849" spans="1:6">
      <c r="A849" t="s">
        <v>4</v>
      </c>
      <c r="B849" s="4" t="s">
        <v>5</v>
      </c>
      <c r="C849" s="4" t="s">
        <v>10</v>
      </c>
      <c r="D849" s="4" t="s">
        <v>10</v>
      </c>
      <c r="E849" s="4" t="s">
        <v>10</v>
      </c>
    </row>
    <row r="850" spans="1:6">
      <c r="A850" t="n">
        <v>6670</v>
      </c>
      <c r="B850" s="51" t="n">
        <v>61</v>
      </c>
      <c r="C850" s="7" t="n">
        <v>61491</v>
      </c>
      <c r="D850" s="7" t="n">
        <v>22</v>
      </c>
      <c r="E850" s="7" t="n">
        <v>1000</v>
      </c>
    </row>
    <row r="851" spans="1:6">
      <c r="A851" t="s">
        <v>4</v>
      </c>
      <c r="B851" s="4" t="s">
        <v>5</v>
      </c>
      <c r="C851" s="4" t="s">
        <v>10</v>
      </c>
      <c r="D851" s="4" t="s">
        <v>10</v>
      </c>
      <c r="E851" s="4" t="s">
        <v>10</v>
      </c>
    </row>
    <row r="852" spans="1:6">
      <c r="A852" t="n">
        <v>6677</v>
      </c>
      <c r="B852" s="51" t="n">
        <v>61</v>
      </c>
      <c r="C852" s="7" t="n">
        <v>61492</v>
      </c>
      <c r="D852" s="7" t="n">
        <v>22</v>
      </c>
      <c r="E852" s="7" t="n">
        <v>1000</v>
      </c>
    </row>
    <row r="853" spans="1:6">
      <c r="A853" t="s">
        <v>4</v>
      </c>
      <c r="B853" s="4" t="s">
        <v>5</v>
      </c>
      <c r="C853" s="4" t="s">
        <v>10</v>
      </c>
      <c r="D853" s="4" t="s">
        <v>10</v>
      </c>
      <c r="E853" s="4" t="s">
        <v>10</v>
      </c>
    </row>
    <row r="854" spans="1:6">
      <c r="A854" t="n">
        <v>6684</v>
      </c>
      <c r="B854" s="51" t="n">
        <v>61</v>
      </c>
      <c r="C854" s="7" t="n">
        <v>61493</v>
      </c>
      <c r="D854" s="7" t="n">
        <v>22</v>
      </c>
      <c r="E854" s="7" t="n">
        <v>1000</v>
      </c>
    </row>
    <row r="855" spans="1:6">
      <c r="A855" t="s">
        <v>4</v>
      </c>
      <c r="B855" s="4" t="s">
        <v>5</v>
      </c>
      <c r="C855" s="4" t="s">
        <v>10</v>
      </c>
      <c r="D855" s="4" t="s">
        <v>10</v>
      </c>
      <c r="E855" s="4" t="s">
        <v>10</v>
      </c>
    </row>
    <row r="856" spans="1:6">
      <c r="A856" t="n">
        <v>6691</v>
      </c>
      <c r="B856" s="51" t="n">
        <v>61</v>
      </c>
      <c r="C856" s="7" t="n">
        <v>61494</v>
      </c>
      <c r="D856" s="7" t="n">
        <v>22</v>
      </c>
      <c r="E856" s="7" t="n">
        <v>1000</v>
      </c>
    </row>
    <row r="857" spans="1:6">
      <c r="A857" t="s">
        <v>4</v>
      </c>
      <c r="B857" s="4" t="s">
        <v>5</v>
      </c>
      <c r="C857" s="4" t="s">
        <v>10</v>
      </c>
      <c r="D857" s="4" t="s">
        <v>14</v>
      </c>
    </row>
    <row r="858" spans="1:6">
      <c r="A858" t="n">
        <v>6698</v>
      </c>
      <c r="B858" s="52" t="n">
        <v>56</v>
      </c>
      <c r="C858" s="7" t="n">
        <v>0</v>
      </c>
      <c r="D858" s="7" t="n">
        <v>0</v>
      </c>
    </row>
    <row r="859" spans="1:6">
      <c r="A859" t="s">
        <v>4</v>
      </c>
      <c r="B859" s="4" t="s">
        <v>5</v>
      </c>
      <c r="C859" s="4" t="s">
        <v>10</v>
      </c>
      <c r="D859" s="4" t="s">
        <v>14</v>
      </c>
    </row>
    <row r="860" spans="1:6">
      <c r="A860" t="n">
        <v>6702</v>
      </c>
      <c r="B860" s="52" t="n">
        <v>56</v>
      </c>
      <c r="C860" s="7" t="n">
        <v>4</v>
      </c>
      <c r="D860" s="7" t="n">
        <v>0</v>
      </c>
    </row>
    <row r="861" spans="1:6">
      <c r="A861" t="s">
        <v>4</v>
      </c>
      <c r="B861" s="4" t="s">
        <v>5</v>
      </c>
      <c r="C861" s="4" t="s">
        <v>10</v>
      </c>
      <c r="D861" s="4" t="s">
        <v>14</v>
      </c>
    </row>
    <row r="862" spans="1:6">
      <c r="A862" t="n">
        <v>6706</v>
      </c>
      <c r="B862" s="52" t="n">
        <v>56</v>
      </c>
      <c r="C862" s="7" t="n">
        <v>61491</v>
      </c>
      <c r="D862" s="7" t="n">
        <v>0</v>
      </c>
    </row>
    <row r="863" spans="1:6">
      <c r="A863" t="s">
        <v>4</v>
      </c>
      <c r="B863" s="4" t="s">
        <v>5</v>
      </c>
      <c r="C863" s="4" t="s">
        <v>10</v>
      </c>
      <c r="D863" s="4" t="s">
        <v>14</v>
      </c>
    </row>
    <row r="864" spans="1:6">
      <c r="A864" t="n">
        <v>6710</v>
      </c>
      <c r="B864" s="52" t="n">
        <v>56</v>
      </c>
      <c r="C864" s="7" t="n">
        <v>61492</v>
      </c>
      <c r="D864" s="7" t="n">
        <v>0</v>
      </c>
    </row>
    <row r="865" spans="1:5">
      <c r="A865" t="s">
        <v>4</v>
      </c>
      <c r="B865" s="4" t="s">
        <v>5</v>
      </c>
      <c r="C865" s="4" t="s">
        <v>10</v>
      </c>
      <c r="D865" s="4" t="s">
        <v>14</v>
      </c>
    </row>
    <row r="866" spans="1:5">
      <c r="A866" t="n">
        <v>6714</v>
      </c>
      <c r="B866" s="52" t="n">
        <v>56</v>
      </c>
      <c r="C866" s="7" t="n">
        <v>61493</v>
      </c>
      <c r="D866" s="7" t="n">
        <v>0</v>
      </c>
    </row>
    <row r="867" spans="1:5">
      <c r="A867" t="s">
        <v>4</v>
      </c>
      <c r="B867" s="4" t="s">
        <v>5</v>
      </c>
      <c r="C867" s="4" t="s">
        <v>10</v>
      </c>
      <c r="D867" s="4" t="s">
        <v>14</v>
      </c>
    </row>
    <row r="868" spans="1:5">
      <c r="A868" t="n">
        <v>6718</v>
      </c>
      <c r="B868" s="52" t="n">
        <v>56</v>
      </c>
      <c r="C868" s="7" t="n">
        <v>61494</v>
      </c>
      <c r="D868" s="7" t="n">
        <v>0</v>
      </c>
    </row>
    <row r="869" spans="1:5">
      <c r="A869" t="s">
        <v>4</v>
      </c>
      <c r="B869" s="4" t="s">
        <v>5</v>
      </c>
      <c r="C869" s="4" t="s">
        <v>14</v>
      </c>
      <c r="D869" s="4" t="s">
        <v>10</v>
      </c>
      <c r="E869" s="4" t="s">
        <v>6</v>
      </c>
      <c r="F869" s="4" t="s">
        <v>6</v>
      </c>
      <c r="G869" s="4" t="s">
        <v>6</v>
      </c>
      <c r="H869" s="4" t="s">
        <v>6</v>
      </c>
    </row>
    <row r="870" spans="1:5">
      <c r="A870" t="n">
        <v>6722</v>
      </c>
      <c r="B870" s="33" t="n">
        <v>51</v>
      </c>
      <c r="C870" s="7" t="n">
        <v>3</v>
      </c>
      <c r="D870" s="7" t="n">
        <v>7009</v>
      </c>
      <c r="E870" s="7" t="s">
        <v>59</v>
      </c>
      <c r="F870" s="7" t="s">
        <v>62</v>
      </c>
      <c r="G870" s="7" t="s">
        <v>61</v>
      </c>
      <c r="H870" s="7" t="s">
        <v>62</v>
      </c>
    </row>
    <row r="871" spans="1:5">
      <c r="A871" t="s">
        <v>4</v>
      </c>
      <c r="B871" s="4" t="s">
        <v>5</v>
      </c>
      <c r="C871" s="4" t="s">
        <v>14</v>
      </c>
      <c r="D871" s="4" t="s">
        <v>14</v>
      </c>
      <c r="E871" s="4" t="s">
        <v>20</v>
      </c>
      <c r="F871" s="4" t="s">
        <v>20</v>
      </c>
      <c r="G871" s="4" t="s">
        <v>20</v>
      </c>
      <c r="H871" s="4" t="s">
        <v>10</v>
      </c>
    </row>
    <row r="872" spans="1:5">
      <c r="A872" t="n">
        <v>6735</v>
      </c>
      <c r="B872" s="40" t="n">
        <v>45</v>
      </c>
      <c r="C872" s="7" t="n">
        <v>2</v>
      </c>
      <c r="D872" s="7" t="n">
        <v>3</v>
      </c>
      <c r="E872" s="7" t="n">
        <v>-8.34000015258789</v>
      </c>
      <c r="F872" s="7" t="n">
        <v>1.71000003814697</v>
      </c>
      <c r="G872" s="7" t="n">
        <v>-0.0500000007450581</v>
      </c>
      <c r="H872" s="7" t="n">
        <v>2500</v>
      </c>
    </row>
    <row r="873" spans="1:5">
      <c r="A873" t="s">
        <v>4</v>
      </c>
      <c r="B873" s="4" t="s">
        <v>5</v>
      </c>
      <c r="C873" s="4" t="s">
        <v>14</v>
      </c>
      <c r="D873" s="4" t="s">
        <v>14</v>
      </c>
      <c r="E873" s="4" t="s">
        <v>20</v>
      </c>
      <c r="F873" s="4" t="s">
        <v>20</v>
      </c>
      <c r="G873" s="4" t="s">
        <v>20</v>
      </c>
      <c r="H873" s="4" t="s">
        <v>10</v>
      </c>
      <c r="I873" s="4" t="s">
        <v>14</v>
      </c>
    </row>
    <row r="874" spans="1:5">
      <c r="A874" t="n">
        <v>6752</v>
      </c>
      <c r="B874" s="40" t="n">
        <v>45</v>
      </c>
      <c r="C874" s="7" t="n">
        <v>4</v>
      </c>
      <c r="D874" s="7" t="n">
        <v>3</v>
      </c>
      <c r="E874" s="7" t="n">
        <v>-4.30000019073486</v>
      </c>
      <c r="F874" s="7" t="n">
        <v>72.870002746582</v>
      </c>
      <c r="G874" s="7" t="n">
        <v>7</v>
      </c>
      <c r="H874" s="7" t="n">
        <v>2500</v>
      </c>
      <c r="I874" s="7" t="n">
        <v>0</v>
      </c>
    </row>
    <row r="875" spans="1:5">
      <c r="A875" t="s">
        <v>4</v>
      </c>
      <c r="B875" s="4" t="s">
        <v>5</v>
      </c>
      <c r="C875" s="4" t="s">
        <v>14</v>
      </c>
      <c r="D875" s="4" t="s">
        <v>14</v>
      </c>
      <c r="E875" s="4" t="s">
        <v>20</v>
      </c>
      <c r="F875" s="4" t="s">
        <v>10</v>
      </c>
    </row>
    <row r="876" spans="1:5">
      <c r="A876" t="n">
        <v>6770</v>
      </c>
      <c r="B876" s="40" t="n">
        <v>45</v>
      </c>
      <c r="C876" s="7" t="n">
        <v>5</v>
      </c>
      <c r="D876" s="7" t="n">
        <v>3</v>
      </c>
      <c r="E876" s="7" t="n">
        <v>6.5</v>
      </c>
      <c r="F876" s="7" t="n">
        <v>2500</v>
      </c>
    </row>
    <row r="877" spans="1:5">
      <c r="A877" t="s">
        <v>4</v>
      </c>
      <c r="B877" s="4" t="s">
        <v>5</v>
      </c>
      <c r="C877" s="4" t="s">
        <v>14</v>
      </c>
      <c r="D877" s="4" t="s">
        <v>14</v>
      </c>
      <c r="E877" s="4" t="s">
        <v>20</v>
      </c>
      <c r="F877" s="4" t="s">
        <v>10</v>
      </c>
    </row>
    <row r="878" spans="1:5">
      <c r="A878" t="n">
        <v>6779</v>
      </c>
      <c r="B878" s="40" t="n">
        <v>45</v>
      </c>
      <c r="C878" s="7" t="n">
        <v>11</v>
      </c>
      <c r="D878" s="7" t="n">
        <v>3</v>
      </c>
      <c r="E878" s="7" t="n">
        <v>17.3999996185303</v>
      </c>
      <c r="F878" s="7" t="n">
        <v>2000</v>
      </c>
    </row>
    <row r="879" spans="1:5">
      <c r="A879" t="s">
        <v>4</v>
      </c>
      <c r="B879" s="4" t="s">
        <v>5</v>
      </c>
      <c r="C879" s="4" t="s">
        <v>14</v>
      </c>
      <c r="D879" s="4" t="s">
        <v>10</v>
      </c>
      <c r="E879" s="4" t="s">
        <v>10</v>
      </c>
      <c r="F879" s="4" t="s">
        <v>9</v>
      </c>
    </row>
    <row r="880" spans="1:5">
      <c r="A880" t="n">
        <v>6788</v>
      </c>
      <c r="B880" s="48" t="n">
        <v>84</v>
      </c>
      <c r="C880" s="7" t="n">
        <v>0</v>
      </c>
      <c r="D880" s="7" t="n">
        <v>0</v>
      </c>
      <c r="E880" s="7" t="n">
        <v>0</v>
      </c>
      <c r="F880" s="7" t="n">
        <v>1045220557</v>
      </c>
    </row>
    <row r="881" spans="1:9">
      <c r="A881" t="s">
        <v>4</v>
      </c>
      <c r="B881" s="4" t="s">
        <v>5</v>
      </c>
      <c r="C881" s="4" t="s">
        <v>14</v>
      </c>
      <c r="D881" s="4" t="s">
        <v>10</v>
      </c>
    </row>
    <row r="882" spans="1:9">
      <c r="A882" t="n">
        <v>6798</v>
      </c>
      <c r="B882" s="40" t="n">
        <v>45</v>
      </c>
      <c r="C882" s="7" t="n">
        <v>7</v>
      </c>
      <c r="D882" s="7" t="n">
        <v>255</v>
      </c>
    </row>
    <row r="883" spans="1:9">
      <c r="A883" t="s">
        <v>4</v>
      </c>
      <c r="B883" s="4" t="s">
        <v>5</v>
      </c>
      <c r="C883" s="4" t="s">
        <v>14</v>
      </c>
      <c r="D883" s="4" t="s">
        <v>10</v>
      </c>
      <c r="E883" s="4" t="s">
        <v>10</v>
      </c>
      <c r="F883" s="4" t="s">
        <v>9</v>
      </c>
    </row>
    <row r="884" spans="1:9">
      <c r="A884" t="n">
        <v>6802</v>
      </c>
      <c r="B884" s="48" t="n">
        <v>84</v>
      </c>
      <c r="C884" s="7" t="n">
        <v>1</v>
      </c>
      <c r="D884" s="7" t="n">
        <v>0</v>
      </c>
      <c r="E884" s="7" t="n">
        <v>1000</v>
      </c>
      <c r="F884" s="7" t="n">
        <v>0</v>
      </c>
    </row>
    <row r="885" spans="1:9">
      <c r="A885" t="s">
        <v>4</v>
      </c>
      <c r="B885" s="4" t="s">
        <v>5</v>
      </c>
      <c r="C885" s="4" t="s">
        <v>14</v>
      </c>
      <c r="D885" s="4" t="s">
        <v>10</v>
      </c>
      <c r="E885" s="4" t="s">
        <v>20</v>
      </c>
      <c r="F885" s="4" t="s">
        <v>10</v>
      </c>
      <c r="G885" s="4" t="s">
        <v>9</v>
      </c>
      <c r="H885" s="4" t="s">
        <v>9</v>
      </c>
      <c r="I885" s="4" t="s">
        <v>10</v>
      </c>
      <c r="J885" s="4" t="s">
        <v>10</v>
      </c>
      <c r="K885" s="4" t="s">
        <v>9</v>
      </c>
      <c r="L885" s="4" t="s">
        <v>9</v>
      </c>
      <c r="M885" s="4" t="s">
        <v>9</v>
      </c>
      <c r="N885" s="4" t="s">
        <v>9</v>
      </c>
      <c r="O885" s="4" t="s">
        <v>6</v>
      </c>
    </row>
    <row r="886" spans="1:9">
      <c r="A886" t="n">
        <v>6812</v>
      </c>
      <c r="B886" s="13" t="n">
        <v>50</v>
      </c>
      <c r="C886" s="7" t="n">
        <v>0</v>
      </c>
      <c r="D886" s="7" t="n">
        <v>2118</v>
      </c>
      <c r="E886" s="7" t="n">
        <v>0.200000002980232</v>
      </c>
      <c r="F886" s="7" t="n">
        <v>0</v>
      </c>
      <c r="G886" s="7" t="n">
        <v>0</v>
      </c>
      <c r="H886" s="7" t="n">
        <v>1086324736</v>
      </c>
      <c r="I886" s="7" t="n">
        <v>0</v>
      </c>
      <c r="J886" s="7" t="n">
        <v>65533</v>
      </c>
      <c r="K886" s="7" t="n">
        <v>0</v>
      </c>
      <c r="L886" s="7" t="n">
        <v>0</v>
      </c>
      <c r="M886" s="7" t="n">
        <v>0</v>
      </c>
      <c r="N886" s="7" t="n">
        <v>0</v>
      </c>
      <c r="O886" s="7" t="s">
        <v>13</v>
      </c>
    </row>
    <row r="887" spans="1:9">
      <c r="A887" t="s">
        <v>4</v>
      </c>
      <c r="B887" s="4" t="s">
        <v>5</v>
      </c>
      <c r="C887" s="4" t="s">
        <v>10</v>
      </c>
      <c r="D887" s="4" t="s">
        <v>9</v>
      </c>
      <c r="E887" s="4" t="s">
        <v>9</v>
      </c>
      <c r="F887" s="4" t="s">
        <v>9</v>
      </c>
      <c r="G887" s="4" t="s">
        <v>9</v>
      </c>
      <c r="H887" s="4" t="s">
        <v>10</v>
      </c>
      <c r="I887" s="4" t="s">
        <v>14</v>
      </c>
    </row>
    <row r="888" spans="1:9">
      <c r="A888" t="n">
        <v>6851</v>
      </c>
      <c r="B888" s="32" t="n">
        <v>66</v>
      </c>
      <c r="C888" s="7" t="n">
        <v>22</v>
      </c>
      <c r="D888" s="7" t="n">
        <v>1065353216</v>
      </c>
      <c r="E888" s="7" t="n">
        <v>1065353216</v>
      </c>
      <c r="F888" s="7" t="n">
        <v>1065353216</v>
      </c>
      <c r="G888" s="7" t="n">
        <v>1065353216</v>
      </c>
      <c r="H888" s="7" t="n">
        <v>300</v>
      </c>
      <c r="I888" s="7" t="n">
        <v>3</v>
      </c>
    </row>
    <row r="889" spans="1:9">
      <c r="A889" t="s">
        <v>4</v>
      </c>
      <c r="B889" s="4" t="s">
        <v>5</v>
      </c>
      <c r="C889" s="4" t="s">
        <v>10</v>
      </c>
      <c r="D889" s="4" t="s">
        <v>9</v>
      </c>
      <c r="E889" s="4" t="s">
        <v>9</v>
      </c>
      <c r="F889" s="4" t="s">
        <v>9</v>
      </c>
      <c r="G889" s="4" t="s">
        <v>9</v>
      </c>
      <c r="H889" s="4" t="s">
        <v>10</v>
      </c>
      <c r="I889" s="4" t="s">
        <v>14</v>
      </c>
    </row>
    <row r="890" spans="1:9">
      <c r="A890" t="n">
        <v>6873</v>
      </c>
      <c r="B890" s="32" t="n">
        <v>66</v>
      </c>
      <c r="C890" s="7" t="n">
        <v>7031</v>
      </c>
      <c r="D890" s="7" t="n">
        <v>1065353216</v>
      </c>
      <c r="E890" s="7" t="n">
        <v>1065353216</v>
      </c>
      <c r="F890" s="7" t="n">
        <v>1065353216</v>
      </c>
      <c r="G890" s="7" t="n">
        <v>1065353216</v>
      </c>
      <c r="H890" s="7" t="n">
        <v>300</v>
      </c>
      <c r="I890" s="7" t="n">
        <v>3</v>
      </c>
    </row>
    <row r="891" spans="1:9">
      <c r="A891" t="s">
        <v>4</v>
      </c>
      <c r="B891" s="4" t="s">
        <v>5</v>
      </c>
      <c r="C891" s="4" t="s">
        <v>14</v>
      </c>
      <c r="D891" s="4" t="s">
        <v>10</v>
      </c>
      <c r="E891" s="4" t="s">
        <v>10</v>
      </c>
      <c r="F891" s="4" t="s">
        <v>10</v>
      </c>
      <c r="G891" s="4" t="s">
        <v>10</v>
      </c>
      <c r="H891" s="4" t="s">
        <v>10</v>
      </c>
      <c r="I891" s="4" t="s">
        <v>6</v>
      </c>
      <c r="J891" s="4" t="s">
        <v>20</v>
      </c>
      <c r="K891" s="4" t="s">
        <v>20</v>
      </c>
      <c r="L891" s="4" t="s">
        <v>20</v>
      </c>
      <c r="M891" s="4" t="s">
        <v>9</v>
      </c>
      <c r="N891" s="4" t="s">
        <v>9</v>
      </c>
      <c r="O891" s="4" t="s">
        <v>20</v>
      </c>
      <c r="P891" s="4" t="s">
        <v>20</v>
      </c>
      <c r="Q891" s="4" t="s">
        <v>20</v>
      </c>
      <c r="R891" s="4" t="s">
        <v>20</v>
      </c>
      <c r="S891" s="4" t="s">
        <v>14</v>
      </c>
    </row>
    <row r="892" spans="1:9">
      <c r="A892" t="n">
        <v>6895</v>
      </c>
      <c r="B892" s="30" t="n">
        <v>39</v>
      </c>
      <c r="C892" s="7" t="n">
        <v>12</v>
      </c>
      <c r="D892" s="7" t="n">
        <v>65533</v>
      </c>
      <c r="E892" s="7" t="n">
        <v>203</v>
      </c>
      <c r="F892" s="7" t="n">
        <v>0</v>
      </c>
      <c r="G892" s="7" t="n">
        <v>22</v>
      </c>
      <c r="H892" s="7" t="n">
        <v>12</v>
      </c>
      <c r="I892" s="7" t="s">
        <v>126</v>
      </c>
      <c r="J892" s="7" t="n">
        <v>0</v>
      </c>
      <c r="K892" s="7" t="n">
        <v>0</v>
      </c>
      <c r="L892" s="7" t="n">
        <v>0</v>
      </c>
      <c r="M892" s="7" t="n">
        <v>0</v>
      </c>
      <c r="N892" s="7" t="n">
        <v>0</v>
      </c>
      <c r="O892" s="7" t="n">
        <v>0</v>
      </c>
      <c r="P892" s="7" t="n">
        <v>1</v>
      </c>
      <c r="Q892" s="7" t="n">
        <v>1</v>
      </c>
      <c r="R892" s="7" t="n">
        <v>1</v>
      </c>
      <c r="S892" s="7" t="n">
        <v>255</v>
      </c>
    </row>
    <row r="893" spans="1:9">
      <c r="A893" t="s">
        <v>4</v>
      </c>
      <c r="B893" s="4" t="s">
        <v>5</v>
      </c>
      <c r="C893" s="4" t="s">
        <v>14</v>
      </c>
      <c r="D893" s="4" t="s">
        <v>10</v>
      </c>
      <c r="E893" s="4" t="s">
        <v>10</v>
      </c>
      <c r="F893" s="4" t="s">
        <v>10</v>
      </c>
      <c r="G893" s="4" t="s">
        <v>10</v>
      </c>
      <c r="H893" s="4" t="s">
        <v>10</v>
      </c>
      <c r="I893" s="4" t="s">
        <v>6</v>
      </c>
      <c r="J893" s="4" t="s">
        <v>20</v>
      </c>
      <c r="K893" s="4" t="s">
        <v>20</v>
      </c>
      <c r="L893" s="4" t="s">
        <v>20</v>
      </c>
      <c r="M893" s="4" t="s">
        <v>9</v>
      </c>
      <c r="N893" s="4" t="s">
        <v>9</v>
      </c>
      <c r="O893" s="4" t="s">
        <v>20</v>
      </c>
      <c r="P893" s="4" t="s">
        <v>20</v>
      </c>
      <c r="Q893" s="4" t="s">
        <v>20</v>
      </c>
      <c r="R893" s="4" t="s">
        <v>20</v>
      </c>
      <c r="S893" s="4" t="s">
        <v>14</v>
      </c>
    </row>
    <row r="894" spans="1:9">
      <c r="A894" t="n">
        <v>6956</v>
      </c>
      <c r="B894" s="30" t="n">
        <v>39</v>
      </c>
      <c r="C894" s="7" t="n">
        <v>12</v>
      </c>
      <c r="D894" s="7" t="n">
        <v>65533</v>
      </c>
      <c r="E894" s="7" t="n">
        <v>203</v>
      </c>
      <c r="F894" s="7" t="n">
        <v>0</v>
      </c>
      <c r="G894" s="7" t="n">
        <v>7031</v>
      </c>
      <c r="H894" s="7" t="n">
        <v>12</v>
      </c>
      <c r="I894" s="7" t="s">
        <v>126</v>
      </c>
      <c r="J894" s="7" t="n">
        <v>0</v>
      </c>
      <c r="K894" s="7" t="n">
        <v>0</v>
      </c>
      <c r="L894" s="7" t="n">
        <v>0</v>
      </c>
      <c r="M894" s="7" t="n">
        <v>0</v>
      </c>
      <c r="N894" s="7" t="n">
        <v>0</v>
      </c>
      <c r="O894" s="7" t="n">
        <v>0</v>
      </c>
      <c r="P894" s="7" t="n">
        <v>1</v>
      </c>
      <c r="Q894" s="7" t="n">
        <v>1</v>
      </c>
      <c r="R894" s="7" t="n">
        <v>1</v>
      </c>
      <c r="S894" s="7" t="n">
        <v>255</v>
      </c>
    </row>
    <row r="895" spans="1:9">
      <c r="A895" t="s">
        <v>4</v>
      </c>
      <c r="B895" s="4" t="s">
        <v>5</v>
      </c>
      <c r="C895" s="4" t="s">
        <v>10</v>
      </c>
    </row>
    <row r="896" spans="1:9">
      <c r="A896" t="n">
        <v>7017</v>
      </c>
      <c r="B896" s="29" t="n">
        <v>16</v>
      </c>
      <c r="C896" s="7" t="n">
        <v>1000</v>
      </c>
    </row>
    <row r="897" spans="1:19">
      <c r="A897" t="s">
        <v>4</v>
      </c>
      <c r="B897" s="4" t="s">
        <v>5</v>
      </c>
      <c r="C897" s="4" t="s">
        <v>10</v>
      </c>
      <c r="D897" s="4" t="s">
        <v>10</v>
      </c>
      <c r="E897" s="4" t="s">
        <v>10</v>
      </c>
    </row>
    <row r="898" spans="1:19">
      <c r="A898" t="n">
        <v>7020</v>
      </c>
      <c r="B898" s="51" t="n">
        <v>61</v>
      </c>
      <c r="C898" s="7" t="n">
        <v>17</v>
      </c>
      <c r="D898" s="7" t="n">
        <v>22</v>
      </c>
      <c r="E898" s="7" t="n">
        <v>1000</v>
      </c>
    </row>
    <row r="899" spans="1:19">
      <c r="A899" t="s">
        <v>4</v>
      </c>
      <c r="B899" s="4" t="s">
        <v>5</v>
      </c>
      <c r="C899" s="4" t="s">
        <v>10</v>
      </c>
      <c r="D899" s="4" t="s">
        <v>14</v>
      </c>
      <c r="E899" s="4" t="s">
        <v>6</v>
      </c>
      <c r="F899" s="4" t="s">
        <v>20</v>
      </c>
      <c r="G899" s="4" t="s">
        <v>20</v>
      </c>
      <c r="H899" s="4" t="s">
        <v>20</v>
      </c>
    </row>
    <row r="900" spans="1:19">
      <c r="A900" t="n">
        <v>7027</v>
      </c>
      <c r="B900" s="36" t="n">
        <v>48</v>
      </c>
      <c r="C900" s="7" t="n">
        <v>17</v>
      </c>
      <c r="D900" s="7" t="n">
        <v>0</v>
      </c>
      <c r="E900" s="7" t="s">
        <v>65</v>
      </c>
      <c r="F900" s="7" t="n">
        <v>-1</v>
      </c>
      <c r="G900" s="7" t="n">
        <v>1</v>
      </c>
      <c r="H900" s="7" t="n">
        <v>0</v>
      </c>
    </row>
    <row r="901" spans="1:19">
      <c r="A901" t="s">
        <v>4</v>
      </c>
      <c r="B901" s="4" t="s">
        <v>5</v>
      </c>
      <c r="C901" s="4" t="s">
        <v>14</v>
      </c>
      <c r="D901" s="4" t="s">
        <v>10</v>
      </c>
      <c r="E901" s="4" t="s">
        <v>6</v>
      </c>
    </row>
    <row r="902" spans="1:19">
      <c r="A902" t="n">
        <v>7056</v>
      </c>
      <c r="B902" s="33" t="n">
        <v>51</v>
      </c>
      <c r="C902" s="7" t="n">
        <v>4</v>
      </c>
      <c r="D902" s="7" t="n">
        <v>17</v>
      </c>
      <c r="E902" s="7" t="s">
        <v>127</v>
      </c>
    </row>
    <row r="903" spans="1:19">
      <c r="A903" t="s">
        <v>4</v>
      </c>
      <c r="B903" s="4" t="s">
        <v>5</v>
      </c>
      <c r="C903" s="4" t="s">
        <v>10</v>
      </c>
    </row>
    <row r="904" spans="1:19">
      <c r="A904" t="n">
        <v>7071</v>
      </c>
      <c r="B904" s="29" t="n">
        <v>16</v>
      </c>
      <c r="C904" s="7" t="n">
        <v>0</v>
      </c>
    </row>
    <row r="905" spans="1:19">
      <c r="A905" t="s">
        <v>4</v>
      </c>
      <c r="B905" s="4" t="s">
        <v>5</v>
      </c>
      <c r="C905" s="4" t="s">
        <v>10</v>
      </c>
      <c r="D905" s="4" t="s">
        <v>14</v>
      </c>
      <c r="E905" s="4" t="s">
        <v>9</v>
      </c>
      <c r="F905" s="4" t="s">
        <v>83</v>
      </c>
      <c r="G905" s="4" t="s">
        <v>14</v>
      </c>
      <c r="H905" s="4" t="s">
        <v>14</v>
      </c>
    </row>
    <row r="906" spans="1:19">
      <c r="A906" t="n">
        <v>7074</v>
      </c>
      <c r="B906" s="44" t="n">
        <v>26</v>
      </c>
      <c r="C906" s="7" t="n">
        <v>17</v>
      </c>
      <c r="D906" s="7" t="n">
        <v>17</v>
      </c>
      <c r="E906" s="7" t="n">
        <v>16409</v>
      </c>
      <c r="F906" s="7" t="s">
        <v>128</v>
      </c>
      <c r="G906" s="7" t="n">
        <v>2</v>
      </c>
      <c r="H906" s="7" t="n">
        <v>0</v>
      </c>
    </row>
    <row r="907" spans="1:19">
      <c r="A907" t="s">
        <v>4</v>
      </c>
      <c r="B907" s="4" t="s">
        <v>5</v>
      </c>
    </row>
    <row r="908" spans="1:19">
      <c r="A908" t="n">
        <v>7092</v>
      </c>
      <c r="B908" s="45" t="n">
        <v>28</v>
      </c>
    </row>
    <row r="909" spans="1:19">
      <c r="A909" t="s">
        <v>4</v>
      </c>
      <c r="B909" s="4" t="s">
        <v>5</v>
      </c>
      <c r="C909" s="4" t="s">
        <v>14</v>
      </c>
      <c r="D909" s="4" t="s">
        <v>10</v>
      </c>
      <c r="E909" s="4" t="s">
        <v>10</v>
      </c>
      <c r="F909" s="4" t="s">
        <v>14</v>
      </c>
    </row>
    <row r="910" spans="1:19">
      <c r="A910" t="n">
        <v>7093</v>
      </c>
      <c r="B910" s="42" t="n">
        <v>25</v>
      </c>
      <c r="C910" s="7" t="n">
        <v>1</v>
      </c>
      <c r="D910" s="7" t="n">
        <v>60</v>
      </c>
      <c r="E910" s="7" t="n">
        <v>640</v>
      </c>
      <c r="F910" s="7" t="n">
        <v>2</v>
      </c>
    </row>
    <row r="911" spans="1:19">
      <c r="A911" t="s">
        <v>4</v>
      </c>
      <c r="B911" s="4" t="s">
        <v>5</v>
      </c>
      <c r="C911" s="4" t="s">
        <v>14</v>
      </c>
      <c r="D911" s="4" t="s">
        <v>10</v>
      </c>
      <c r="E911" s="4" t="s">
        <v>6</v>
      </c>
    </row>
    <row r="912" spans="1:19">
      <c r="A912" t="n">
        <v>7100</v>
      </c>
      <c r="B912" s="33" t="n">
        <v>51</v>
      </c>
      <c r="C912" s="7" t="n">
        <v>4</v>
      </c>
      <c r="D912" s="7" t="n">
        <v>0</v>
      </c>
      <c r="E912" s="7" t="s">
        <v>129</v>
      </c>
    </row>
    <row r="913" spans="1:8">
      <c r="A913" t="s">
        <v>4</v>
      </c>
      <c r="B913" s="4" t="s">
        <v>5</v>
      </c>
      <c r="C913" s="4" t="s">
        <v>10</v>
      </c>
    </row>
    <row r="914" spans="1:8">
      <c r="A914" t="n">
        <v>7113</v>
      </c>
      <c r="B914" s="29" t="n">
        <v>16</v>
      </c>
      <c r="C914" s="7" t="n">
        <v>0</v>
      </c>
    </row>
    <row r="915" spans="1:8">
      <c r="A915" t="s">
        <v>4</v>
      </c>
      <c r="B915" s="4" t="s">
        <v>5</v>
      </c>
      <c r="C915" s="4" t="s">
        <v>10</v>
      </c>
      <c r="D915" s="4" t="s">
        <v>14</v>
      </c>
      <c r="E915" s="4" t="s">
        <v>9</v>
      </c>
      <c r="F915" s="4" t="s">
        <v>83</v>
      </c>
      <c r="G915" s="4" t="s">
        <v>14</v>
      </c>
      <c r="H915" s="4" t="s">
        <v>14</v>
      </c>
    </row>
    <row r="916" spans="1:8">
      <c r="A916" t="n">
        <v>7116</v>
      </c>
      <c r="B916" s="44" t="n">
        <v>26</v>
      </c>
      <c r="C916" s="7" t="n">
        <v>0</v>
      </c>
      <c r="D916" s="7" t="n">
        <v>17</v>
      </c>
      <c r="E916" s="7" t="n">
        <v>52982</v>
      </c>
      <c r="F916" s="7" t="s">
        <v>130</v>
      </c>
      <c r="G916" s="7" t="n">
        <v>2</v>
      </c>
      <c r="H916" s="7" t="n">
        <v>0</v>
      </c>
    </row>
    <row r="917" spans="1:8">
      <c r="A917" t="s">
        <v>4</v>
      </c>
      <c r="B917" s="4" t="s">
        <v>5</v>
      </c>
    </row>
    <row r="918" spans="1:8">
      <c r="A918" t="n">
        <v>7136</v>
      </c>
      <c r="B918" s="45" t="n">
        <v>28</v>
      </c>
    </row>
    <row r="919" spans="1:8">
      <c r="A919" t="s">
        <v>4</v>
      </c>
      <c r="B919" s="4" t="s">
        <v>5</v>
      </c>
      <c r="C919" s="4" t="s">
        <v>14</v>
      </c>
      <c r="D919" s="4" t="s">
        <v>10</v>
      </c>
      <c r="E919" s="4" t="s">
        <v>10</v>
      </c>
      <c r="F919" s="4" t="s">
        <v>14</v>
      </c>
    </row>
    <row r="920" spans="1:8">
      <c r="A920" t="n">
        <v>7137</v>
      </c>
      <c r="B920" s="42" t="n">
        <v>25</v>
      </c>
      <c r="C920" s="7" t="n">
        <v>1</v>
      </c>
      <c r="D920" s="7" t="n">
        <v>260</v>
      </c>
      <c r="E920" s="7" t="n">
        <v>640</v>
      </c>
      <c r="F920" s="7" t="n">
        <v>2</v>
      </c>
    </row>
    <row r="921" spans="1:8">
      <c r="A921" t="s">
        <v>4</v>
      </c>
      <c r="B921" s="4" t="s">
        <v>5</v>
      </c>
      <c r="C921" s="4" t="s">
        <v>14</v>
      </c>
      <c r="D921" s="21" t="s">
        <v>30</v>
      </c>
      <c r="E921" s="4" t="s">
        <v>5</v>
      </c>
      <c r="F921" s="4" t="s">
        <v>14</v>
      </c>
      <c r="G921" s="4" t="s">
        <v>10</v>
      </c>
      <c r="H921" s="21" t="s">
        <v>31</v>
      </c>
      <c r="I921" s="4" t="s">
        <v>14</v>
      </c>
      <c r="J921" s="4" t="s">
        <v>18</v>
      </c>
    </row>
    <row r="922" spans="1:8">
      <c r="A922" t="n">
        <v>7144</v>
      </c>
      <c r="B922" s="10" t="n">
        <v>5</v>
      </c>
      <c r="C922" s="7" t="n">
        <v>28</v>
      </c>
      <c r="D922" s="21" t="s">
        <v>3</v>
      </c>
      <c r="E922" s="27" t="n">
        <v>64</v>
      </c>
      <c r="F922" s="7" t="n">
        <v>5</v>
      </c>
      <c r="G922" s="7" t="n">
        <v>11</v>
      </c>
      <c r="H922" s="21" t="s">
        <v>3</v>
      </c>
      <c r="I922" s="7" t="n">
        <v>1</v>
      </c>
      <c r="J922" s="11" t="n">
        <f t="normal" ca="1">A934</f>
        <v>0</v>
      </c>
    </row>
    <row r="923" spans="1:8">
      <c r="A923" t="s">
        <v>4</v>
      </c>
      <c r="B923" s="4" t="s">
        <v>5</v>
      </c>
      <c r="C923" s="4" t="s">
        <v>14</v>
      </c>
      <c r="D923" s="4" t="s">
        <v>10</v>
      </c>
      <c r="E923" s="4" t="s">
        <v>6</v>
      </c>
    </row>
    <row r="924" spans="1:8">
      <c r="A924" t="n">
        <v>7155</v>
      </c>
      <c r="B924" s="33" t="n">
        <v>51</v>
      </c>
      <c r="C924" s="7" t="n">
        <v>4</v>
      </c>
      <c r="D924" s="7" t="n">
        <v>11</v>
      </c>
      <c r="E924" s="7" t="s">
        <v>131</v>
      </c>
    </row>
    <row r="925" spans="1:8">
      <c r="A925" t="s">
        <v>4</v>
      </c>
      <c r="B925" s="4" t="s">
        <v>5</v>
      </c>
      <c r="C925" s="4" t="s">
        <v>10</v>
      </c>
    </row>
    <row r="926" spans="1:8">
      <c r="A926" t="n">
        <v>7168</v>
      </c>
      <c r="B926" s="29" t="n">
        <v>16</v>
      </c>
      <c r="C926" s="7" t="n">
        <v>0</v>
      </c>
    </row>
    <row r="927" spans="1:8">
      <c r="A927" t="s">
        <v>4</v>
      </c>
      <c r="B927" s="4" t="s">
        <v>5</v>
      </c>
      <c r="C927" s="4" t="s">
        <v>10</v>
      </c>
      <c r="D927" s="4" t="s">
        <v>14</v>
      </c>
      <c r="E927" s="4" t="s">
        <v>9</v>
      </c>
      <c r="F927" s="4" t="s">
        <v>83</v>
      </c>
      <c r="G927" s="4" t="s">
        <v>14</v>
      </c>
      <c r="H927" s="4" t="s">
        <v>14</v>
      </c>
    </row>
    <row r="928" spans="1:8">
      <c r="A928" t="n">
        <v>7171</v>
      </c>
      <c r="B928" s="44" t="n">
        <v>26</v>
      </c>
      <c r="C928" s="7" t="n">
        <v>11</v>
      </c>
      <c r="D928" s="7" t="n">
        <v>17</v>
      </c>
      <c r="E928" s="7" t="n">
        <v>10393</v>
      </c>
      <c r="F928" s="7" t="s">
        <v>132</v>
      </c>
      <c r="G928" s="7" t="n">
        <v>2</v>
      </c>
      <c r="H928" s="7" t="n">
        <v>0</v>
      </c>
    </row>
    <row r="929" spans="1:10">
      <c r="A929" t="s">
        <v>4</v>
      </c>
      <c r="B929" s="4" t="s">
        <v>5</v>
      </c>
    </row>
    <row r="930" spans="1:10">
      <c r="A930" t="n">
        <v>7230</v>
      </c>
      <c r="B930" s="45" t="n">
        <v>28</v>
      </c>
    </row>
    <row r="931" spans="1:10">
      <c r="A931" t="s">
        <v>4</v>
      </c>
      <c r="B931" s="4" t="s">
        <v>5</v>
      </c>
      <c r="C931" s="4" t="s">
        <v>18</v>
      </c>
    </row>
    <row r="932" spans="1:10">
      <c r="A932" t="n">
        <v>7231</v>
      </c>
      <c r="B932" s="16" t="n">
        <v>3</v>
      </c>
      <c r="C932" s="11" t="n">
        <f t="normal" ca="1">A956</f>
        <v>0</v>
      </c>
    </row>
    <row r="933" spans="1:10">
      <c r="A933" t="s">
        <v>4</v>
      </c>
      <c r="B933" s="4" t="s">
        <v>5</v>
      </c>
      <c r="C933" s="4" t="s">
        <v>14</v>
      </c>
      <c r="D933" s="21" t="s">
        <v>30</v>
      </c>
      <c r="E933" s="4" t="s">
        <v>5</v>
      </c>
      <c r="F933" s="4" t="s">
        <v>14</v>
      </c>
      <c r="G933" s="4" t="s">
        <v>10</v>
      </c>
      <c r="H933" s="21" t="s">
        <v>31</v>
      </c>
      <c r="I933" s="4" t="s">
        <v>14</v>
      </c>
      <c r="J933" s="4" t="s">
        <v>18</v>
      </c>
    </row>
    <row r="934" spans="1:10">
      <c r="A934" t="n">
        <v>7236</v>
      </c>
      <c r="B934" s="10" t="n">
        <v>5</v>
      </c>
      <c r="C934" s="7" t="n">
        <v>28</v>
      </c>
      <c r="D934" s="21" t="s">
        <v>3</v>
      </c>
      <c r="E934" s="27" t="n">
        <v>64</v>
      </c>
      <c r="F934" s="7" t="n">
        <v>5</v>
      </c>
      <c r="G934" s="7" t="n">
        <v>7</v>
      </c>
      <c r="H934" s="21" t="s">
        <v>3</v>
      </c>
      <c r="I934" s="7" t="n">
        <v>1</v>
      </c>
      <c r="J934" s="11" t="n">
        <f t="normal" ca="1">A946</f>
        <v>0</v>
      </c>
    </row>
    <row r="935" spans="1:10">
      <c r="A935" t="s">
        <v>4</v>
      </c>
      <c r="B935" s="4" t="s">
        <v>5</v>
      </c>
      <c r="C935" s="4" t="s">
        <v>14</v>
      </c>
      <c r="D935" s="4" t="s">
        <v>10</v>
      </c>
      <c r="E935" s="4" t="s">
        <v>6</v>
      </c>
    </row>
    <row r="936" spans="1:10">
      <c r="A936" t="n">
        <v>7247</v>
      </c>
      <c r="B936" s="33" t="n">
        <v>51</v>
      </c>
      <c r="C936" s="7" t="n">
        <v>4</v>
      </c>
      <c r="D936" s="7" t="n">
        <v>7</v>
      </c>
      <c r="E936" s="7" t="s">
        <v>131</v>
      </c>
    </row>
    <row r="937" spans="1:10">
      <c r="A937" t="s">
        <v>4</v>
      </c>
      <c r="B937" s="4" t="s">
        <v>5</v>
      </c>
      <c r="C937" s="4" t="s">
        <v>10</v>
      </c>
    </row>
    <row r="938" spans="1:10">
      <c r="A938" t="n">
        <v>7260</v>
      </c>
      <c r="B938" s="29" t="n">
        <v>16</v>
      </c>
      <c r="C938" s="7" t="n">
        <v>0</v>
      </c>
    </row>
    <row r="939" spans="1:10">
      <c r="A939" t="s">
        <v>4</v>
      </c>
      <c r="B939" s="4" t="s">
        <v>5</v>
      </c>
      <c r="C939" s="4" t="s">
        <v>10</v>
      </c>
      <c r="D939" s="4" t="s">
        <v>14</v>
      </c>
      <c r="E939" s="4" t="s">
        <v>9</v>
      </c>
      <c r="F939" s="4" t="s">
        <v>83</v>
      </c>
      <c r="G939" s="4" t="s">
        <v>14</v>
      </c>
      <c r="H939" s="4" t="s">
        <v>14</v>
      </c>
    </row>
    <row r="940" spans="1:10">
      <c r="A940" t="n">
        <v>7263</v>
      </c>
      <c r="B940" s="44" t="n">
        <v>26</v>
      </c>
      <c r="C940" s="7" t="n">
        <v>7</v>
      </c>
      <c r="D940" s="7" t="n">
        <v>17</v>
      </c>
      <c r="E940" s="7" t="n">
        <v>4417</v>
      </c>
      <c r="F940" s="7" t="s">
        <v>132</v>
      </c>
      <c r="G940" s="7" t="n">
        <v>2</v>
      </c>
      <c r="H940" s="7" t="n">
        <v>0</v>
      </c>
    </row>
    <row r="941" spans="1:10">
      <c r="A941" t="s">
        <v>4</v>
      </c>
      <c r="B941" s="4" t="s">
        <v>5</v>
      </c>
    </row>
    <row r="942" spans="1:10">
      <c r="A942" t="n">
        <v>7322</v>
      </c>
      <c r="B942" s="45" t="n">
        <v>28</v>
      </c>
    </row>
    <row r="943" spans="1:10">
      <c r="A943" t="s">
        <v>4</v>
      </c>
      <c r="B943" s="4" t="s">
        <v>5</v>
      </c>
      <c r="C943" s="4" t="s">
        <v>18</v>
      </c>
    </row>
    <row r="944" spans="1:10">
      <c r="A944" t="n">
        <v>7323</v>
      </c>
      <c r="B944" s="16" t="n">
        <v>3</v>
      </c>
      <c r="C944" s="11" t="n">
        <f t="normal" ca="1">A956</f>
        <v>0</v>
      </c>
    </row>
    <row r="945" spans="1:10">
      <c r="A945" t="s">
        <v>4</v>
      </c>
      <c r="B945" s="4" t="s">
        <v>5</v>
      </c>
      <c r="C945" s="4" t="s">
        <v>14</v>
      </c>
      <c r="D945" s="21" t="s">
        <v>30</v>
      </c>
      <c r="E945" s="4" t="s">
        <v>5</v>
      </c>
      <c r="F945" s="4" t="s">
        <v>14</v>
      </c>
      <c r="G945" s="4" t="s">
        <v>10</v>
      </c>
      <c r="H945" s="21" t="s">
        <v>31</v>
      </c>
      <c r="I945" s="4" t="s">
        <v>14</v>
      </c>
      <c r="J945" s="4" t="s">
        <v>18</v>
      </c>
    </row>
    <row r="946" spans="1:10">
      <c r="A946" t="n">
        <v>7328</v>
      </c>
      <c r="B946" s="10" t="n">
        <v>5</v>
      </c>
      <c r="C946" s="7" t="n">
        <v>28</v>
      </c>
      <c r="D946" s="21" t="s">
        <v>3</v>
      </c>
      <c r="E946" s="27" t="n">
        <v>64</v>
      </c>
      <c r="F946" s="7" t="n">
        <v>5</v>
      </c>
      <c r="G946" s="7" t="n">
        <v>8</v>
      </c>
      <c r="H946" s="21" t="s">
        <v>3</v>
      </c>
      <c r="I946" s="7" t="n">
        <v>1</v>
      </c>
      <c r="J946" s="11" t="n">
        <f t="normal" ca="1">A956</f>
        <v>0</v>
      </c>
    </row>
    <row r="947" spans="1:10">
      <c r="A947" t="s">
        <v>4</v>
      </c>
      <c r="B947" s="4" t="s">
        <v>5</v>
      </c>
      <c r="C947" s="4" t="s">
        <v>14</v>
      </c>
      <c r="D947" s="4" t="s">
        <v>10</v>
      </c>
      <c r="E947" s="4" t="s">
        <v>6</v>
      </c>
    </row>
    <row r="948" spans="1:10">
      <c r="A948" t="n">
        <v>7339</v>
      </c>
      <c r="B948" s="33" t="n">
        <v>51</v>
      </c>
      <c r="C948" s="7" t="n">
        <v>4</v>
      </c>
      <c r="D948" s="7" t="n">
        <v>8</v>
      </c>
      <c r="E948" s="7" t="s">
        <v>131</v>
      </c>
    </row>
    <row r="949" spans="1:10">
      <c r="A949" t="s">
        <v>4</v>
      </c>
      <c r="B949" s="4" t="s">
        <v>5</v>
      </c>
      <c r="C949" s="4" t="s">
        <v>10</v>
      </c>
    </row>
    <row r="950" spans="1:10">
      <c r="A950" t="n">
        <v>7352</v>
      </c>
      <c r="B950" s="29" t="n">
        <v>16</v>
      </c>
      <c r="C950" s="7" t="n">
        <v>0</v>
      </c>
    </row>
    <row r="951" spans="1:10">
      <c r="A951" t="s">
        <v>4</v>
      </c>
      <c r="B951" s="4" t="s">
        <v>5</v>
      </c>
      <c r="C951" s="4" t="s">
        <v>10</v>
      </c>
      <c r="D951" s="4" t="s">
        <v>14</v>
      </c>
      <c r="E951" s="4" t="s">
        <v>9</v>
      </c>
      <c r="F951" s="4" t="s">
        <v>83</v>
      </c>
      <c r="G951" s="4" t="s">
        <v>14</v>
      </c>
      <c r="H951" s="4" t="s">
        <v>14</v>
      </c>
    </row>
    <row r="952" spans="1:10">
      <c r="A952" t="n">
        <v>7355</v>
      </c>
      <c r="B952" s="44" t="n">
        <v>26</v>
      </c>
      <c r="C952" s="7" t="n">
        <v>8</v>
      </c>
      <c r="D952" s="7" t="n">
        <v>17</v>
      </c>
      <c r="E952" s="7" t="n">
        <v>9376</v>
      </c>
      <c r="F952" s="7" t="s">
        <v>133</v>
      </c>
      <c r="G952" s="7" t="n">
        <v>2</v>
      </c>
      <c r="H952" s="7" t="n">
        <v>0</v>
      </c>
    </row>
    <row r="953" spans="1:10">
      <c r="A953" t="s">
        <v>4</v>
      </c>
      <c r="B953" s="4" t="s">
        <v>5</v>
      </c>
    </row>
    <row r="954" spans="1:10">
      <c r="A954" t="n">
        <v>7408</v>
      </c>
      <c r="B954" s="45" t="n">
        <v>28</v>
      </c>
    </row>
    <row r="955" spans="1:10">
      <c r="A955" t="s">
        <v>4</v>
      </c>
      <c r="B955" s="4" t="s">
        <v>5</v>
      </c>
      <c r="C955" s="4" t="s">
        <v>10</v>
      </c>
      <c r="D955" s="4" t="s">
        <v>14</v>
      </c>
    </row>
    <row r="956" spans="1:10">
      <c r="A956" t="n">
        <v>7409</v>
      </c>
      <c r="B956" s="46" t="n">
        <v>89</v>
      </c>
      <c r="C956" s="7" t="n">
        <v>65533</v>
      </c>
      <c r="D956" s="7" t="n">
        <v>1</v>
      </c>
    </row>
    <row r="957" spans="1:10">
      <c r="A957" t="s">
        <v>4</v>
      </c>
      <c r="B957" s="4" t="s">
        <v>5</v>
      </c>
      <c r="C957" s="4" t="s">
        <v>14</v>
      </c>
      <c r="D957" s="4" t="s">
        <v>10</v>
      </c>
      <c r="E957" s="4" t="s">
        <v>10</v>
      </c>
      <c r="F957" s="4" t="s">
        <v>14</v>
      </c>
    </row>
    <row r="958" spans="1:10">
      <c r="A958" t="n">
        <v>7413</v>
      </c>
      <c r="B958" s="42" t="n">
        <v>25</v>
      </c>
      <c r="C958" s="7" t="n">
        <v>1</v>
      </c>
      <c r="D958" s="7" t="n">
        <v>65535</v>
      </c>
      <c r="E958" s="7" t="n">
        <v>65535</v>
      </c>
      <c r="F958" s="7" t="n">
        <v>0</v>
      </c>
    </row>
    <row r="959" spans="1:10">
      <c r="A959" t="s">
        <v>4</v>
      </c>
      <c r="B959" s="4" t="s">
        <v>5</v>
      </c>
      <c r="C959" s="4" t="s">
        <v>14</v>
      </c>
      <c r="D959" s="4" t="s">
        <v>14</v>
      </c>
    </row>
    <row r="960" spans="1:10">
      <c r="A960" t="n">
        <v>7420</v>
      </c>
      <c r="B960" s="17" t="n">
        <v>49</v>
      </c>
      <c r="C960" s="7" t="n">
        <v>2</v>
      </c>
      <c r="D960" s="7" t="n">
        <v>0</v>
      </c>
    </row>
    <row r="961" spans="1:10">
      <c r="A961" t="s">
        <v>4</v>
      </c>
      <c r="B961" s="4" t="s">
        <v>5</v>
      </c>
      <c r="C961" s="4" t="s">
        <v>14</v>
      </c>
      <c r="D961" s="4" t="s">
        <v>10</v>
      </c>
      <c r="E961" s="4" t="s">
        <v>9</v>
      </c>
      <c r="F961" s="4" t="s">
        <v>10</v>
      </c>
      <c r="G961" s="4" t="s">
        <v>9</v>
      </c>
      <c r="H961" s="4" t="s">
        <v>14</v>
      </c>
    </row>
    <row r="962" spans="1:10">
      <c r="A962" t="n">
        <v>7423</v>
      </c>
      <c r="B962" s="17" t="n">
        <v>49</v>
      </c>
      <c r="C962" s="7" t="n">
        <v>0</v>
      </c>
      <c r="D962" s="7" t="n">
        <v>558</v>
      </c>
      <c r="E962" s="7" t="n">
        <v>1060320051</v>
      </c>
      <c r="F962" s="7" t="n">
        <v>0</v>
      </c>
      <c r="G962" s="7" t="n">
        <v>0</v>
      </c>
      <c r="H962" s="7" t="n">
        <v>0</v>
      </c>
    </row>
    <row r="963" spans="1:10">
      <c r="A963" t="s">
        <v>4</v>
      </c>
      <c r="B963" s="4" t="s">
        <v>5</v>
      </c>
      <c r="C963" s="4" t="s">
        <v>14</v>
      </c>
      <c r="D963" s="4" t="s">
        <v>10</v>
      </c>
      <c r="E963" s="4" t="s">
        <v>20</v>
      </c>
    </row>
    <row r="964" spans="1:10">
      <c r="A964" t="n">
        <v>7438</v>
      </c>
      <c r="B964" s="22" t="n">
        <v>58</v>
      </c>
      <c r="C964" s="7" t="n">
        <v>101</v>
      </c>
      <c r="D964" s="7" t="n">
        <v>300</v>
      </c>
      <c r="E964" s="7" t="n">
        <v>1</v>
      </c>
    </row>
    <row r="965" spans="1:10">
      <c r="A965" t="s">
        <v>4</v>
      </c>
      <c r="B965" s="4" t="s">
        <v>5</v>
      </c>
      <c r="C965" s="4" t="s">
        <v>14</v>
      </c>
      <c r="D965" s="4" t="s">
        <v>10</v>
      </c>
    </row>
    <row r="966" spans="1:10">
      <c r="A966" t="n">
        <v>7446</v>
      </c>
      <c r="B966" s="22" t="n">
        <v>58</v>
      </c>
      <c r="C966" s="7" t="n">
        <v>254</v>
      </c>
      <c r="D966" s="7" t="n">
        <v>0</v>
      </c>
    </row>
    <row r="967" spans="1:10">
      <c r="A967" t="s">
        <v>4</v>
      </c>
      <c r="B967" s="4" t="s">
        <v>5</v>
      </c>
      <c r="C967" s="4" t="s">
        <v>14</v>
      </c>
      <c r="D967" s="4" t="s">
        <v>14</v>
      </c>
      <c r="E967" s="4" t="s">
        <v>20</v>
      </c>
      <c r="F967" s="4" t="s">
        <v>20</v>
      </c>
      <c r="G967" s="4" t="s">
        <v>20</v>
      </c>
      <c r="H967" s="4" t="s">
        <v>10</v>
      </c>
    </row>
    <row r="968" spans="1:10">
      <c r="A968" t="n">
        <v>7450</v>
      </c>
      <c r="B968" s="40" t="n">
        <v>45</v>
      </c>
      <c r="C968" s="7" t="n">
        <v>2</v>
      </c>
      <c r="D968" s="7" t="n">
        <v>3</v>
      </c>
      <c r="E968" s="7" t="n">
        <v>-7.98999977111816</v>
      </c>
      <c r="F968" s="7" t="n">
        <v>1.23000001907349</v>
      </c>
      <c r="G968" s="7" t="n">
        <v>-0.0299999993294477</v>
      </c>
      <c r="H968" s="7" t="n">
        <v>0</v>
      </c>
    </row>
    <row r="969" spans="1:10">
      <c r="A969" t="s">
        <v>4</v>
      </c>
      <c r="B969" s="4" t="s">
        <v>5</v>
      </c>
      <c r="C969" s="4" t="s">
        <v>14</v>
      </c>
      <c r="D969" s="4" t="s">
        <v>14</v>
      </c>
      <c r="E969" s="4" t="s">
        <v>20</v>
      </c>
      <c r="F969" s="4" t="s">
        <v>20</v>
      </c>
      <c r="G969" s="4" t="s">
        <v>20</v>
      </c>
      <c r="H969" s="4" t="s">
        <v>10</v>
      </c>
      <c r="I969" s="4" t="s">
        <v>14</v>
      </c>
    </row>
    <row r="970" spans="1:10">
      <c r="A970" t="n">
        <v>7467</v>
      </c>
      <c r="B970" s="40" t="n">
        <v>45</v>
      </c>
      <c r="C970" s="7" t="n">
        <v>4</v>
      </c>
      <c r="D970" s="7" t="n">
        <v>3</v>
      </c>
      <c r="E970" s="7" t="n">
        <v>2.42000007629395</v>
      </c>
      <c r="F970" s="7" t="n">
        <v>124.669998168945</v>
      </c>
      <c r="G970" s="7" t="n">
        <v>-5</v>
      </c>
      <c r="H970" s="7" t="n">
        <v>0</v>
      </c>
      <c r="I970" s="7" t="n">
        <v>1</v>
      </c>
    </row>
    <row r="971" spans="1:10">
      <c r="A971" t="s">
        <v>4</v>
      </c>
      <c r="B971" s="4" t="s">
        <v>5</v>
      </c>
      <c r="C971" s="4" t="s">
        <v>14</v>
      </c>
      <c r="D971" s="4" t="s">
        <v>14</v>
      </c>
      <c r="E971" s="4" t="s">
        <v>20</v>
      </c>
      <c r="F971" s="4" t="s">
        <v>10</v>
      </c>
    </row>
    <row r="972" spans="1:10">
      <c r="A972" t="n">
        <v>7485</v>
      </c>
      <c r="B972" s="40" t="n">
        <v>45</v>
      </c>
      <c r="C972" s="7" t="n">
        <v>5</v>
      </c>
      <c r="D972" s="7" t="n">
        <v>3</v>
      </c>
      <c r="E972" s="7" t="n">
        <v>3.5</v>
      </c>
      <c r="F972" s="7" t="n">
        <v>0</v>
      </c>
    </row>
    <row r="973" spans="1:10">
      <c r="A973" t="s">
        <v>4</v>
      </c>
      <c r="B973" s="4" t="s">
        <v>5</v>
      </c>
      <c r="C973" s="4" t="s">
        <v>14</v>
      </c>
      <c r="D973" s="4" t="s">
        <v>14</v>
      </c>
      <c r="E973" s="4" t="s">
        <v>20</v>
      </c>
      <c r="F973" s="4" t="s">
        <v>10</v>
      </c>
    </row>
    <row r="974" spans="1:10">
      <c r="A974" t="n">
        <v>7494</v>
      </c>
      <c r="B974" s="40" t="n">
        <v>45</v>
      </c>
      <c r="C974" s="7" t="n">
        <v>11</v>
      </c>
      <c r="D974" s="7" t="n">
        <v>3</v>
      </c>
      <c r="E974" s="7" t="n">
        <v>17.3999996185303</v>
      </c>
      <c r="F974" s="7" t="n">
        <v>0</v>
      </c>
    </row>
    <row r="975" spans="1:10">
      <c r="A975" t="s">
        <v>4</v>
      </c>
      <c r="B975" s="4" t="s">
        <v>5</v>
      </c>
      <c r="C975" s="4" t="s">
        <v>14</v>
      </c>
      <c r="D975" s="4" t="s">
        <v>14</v>
      </c>
      <c r="E975" s="4" t="s">
        <v>20</v>
      </c>
      <c r="F975" s="4" t="s">
        <v>20</v>
      </c>
      <c r="G975" s="4" t="s">
        <v>20</v>
      </c>
      <c r="H975" s="4" t="s">
        <v>10</v>
      </c>
      <c r="I975" s="4" t="s">
        <v>14</v>
      </c>
    </row>
    <row r="976" spans="1:10">
      <c r="A976" t="n">
        <v>7503</v>
      </c>
      <c r="B976" s="40" t="n">
        <v>45</v>
      </c>
      <c r="C976" s="7" t="n">
        <v>4</v>
      </c>
      <c r="D976" s="7" t="n">
        <v>3</v>
      </c>
      <c r="E976" s="7" t="n">
        <v>0.75</v>
      </c>
      <c r="F976" s="7" t="n">
        <v>112.900001525879</v>
      </c>
      <c r="G976" s="7" t="n">
        <v>-5</v>
      </c>
      <c r="H976" s="7" t="n">
        <v>15000</v>
      </c>
      <c r="I976" s="7" t="n">
        <v>1</v>
      </c>
    </row>
    <row r="977" spans="1:9">
      <c r="A977" t="s">
        <v>4</v>
      </c>
      <c r="B977" s="4" t="s">
        <v>5</v>
      </c>
      <c r="C977" s="4" t="s">
        <v>14</v>
      </c>
      <c r="D977" s="4" t="s">
        <v>14</v>
      </c>
      <c r="E977" s="4" t="s">
        <v>20</v>
      </c>
      <c r="F977" s="4" t="s">
        <v>10</v>
      </c>
    </row>
    <row r="978" spans="1:9">
      <c r="A978" t="n">
        <v>7521</v>
      </c>
      <c r="B978" s="40" t="n">
        <v>45</v>
      </c>
      <c r="C978" s="7" t="n">
        <v>5</v>
      </c>
      <c r="D978" s="7" t="n">
        <v>3</v>
      </c>
      <c r="E978" s="7" t="n">
        <v>3</v>
      </c>
      <c r="F978" s="7" t="n">
        <v>15000</v>
      </c>
    </row>
    <row r="979" spans="1:9">
      <c r="A979" t="s">
        <v>4</v>
      </c>
      <c r="B979" s="4" t="s">
        <v>5</v>
      </c>
      <c r="C979" s="4" t="s">
        <v>14</v>
      </c>
    </row>
    <row r="980" spans="1:9">
      <c r="A980" t="n">
        <v>7530</v>
      </c>
      <c r="B980" s="37" t="n">
        <v>116</v>
      </c>
      <c r="C980" s="7" t="n">
        <v>0</v>
      </c>
    </row>
    <row r="981" spans="1:9">
      <c r="A981" t="s">
        <v>4</v>
      </c>
      <c r="B981" s="4" t="s">
        <v>5</v>
      </c>
      <c r="C981" s="4" t="s">
        <v>14</v>
      </c>
      <c r="D981" s="4" t="s">
        <v>10</v>
      </c>
    </row>
    <row r="982" spans="1:9">
      <c r="A982" t="n">
        <v>7532</v>
      </c>
      <c r="B982" s="37" t="n">
        <v>116</v>
      </c>
      <c r="C982" s="7" t="n">
        <v>2</v>
      </c>
      <c r="D982" s="7" t="n">
        <v>1</v>
      </c>
    </row>
    <row r="983" spans="1:9">
      <c r="A983" t="s">
        <v>4</v>
      </c>
      <c r="B983" s="4" t="s">
        <v>5</v>
      </c>
      <c r="C983" s="4" t="s">
        <v>14</v>
      </c>
      <c r="D983" s="4" t="s">
        <v>9</v>
      </c>
    </row>
    <row r="984" spans="1:9">
      <c r="A984" t="n">
        <v>7536</v>
      </c>
      <c r="B984" s="37" t="n">
        <v>116</v>
      </c>
      <c r="C984" s="7" t="n">
        <v>5</v>
      </c>
      <c r="D984" s="7" t="n">
        <v>1092616192</v>
      </c>
    </row>
    <row r="985" spans="1:9">
      <c r="A985" t="s">
        <v>4</v>
      </c>
      <c r="B985" s="4" t="s">
        <v>5</v>
      </c>
      <c r="C985" s="4" t="s">
        <v>14</v>
      </c>
      <c r="D985" s="4" t="s">
        <v>10</v>
      </c>
    </row>
    <row r="986" spans="1:9">
      <c r="A986" t="n">
        <v>7542</v>
      </c>
      <c r="B986" s="37" t="n">
        <v>116</v>
      </c>
      <c r="C986" s="7" t="n">
        <v>6</v>
      </c>
      <c r="D986" s="7" t="n">
        <v>1</v>
      </c>
    </row>
    <row r="987" spans="1:9">
      <c r="A987" t="s">
        <v>4</v>
      </c>
      <c r="B987" s="4" t="s">
        <v>5</v>
      </c>
      <c r="C987" s="4" t="s">
        <v>14</v>
      </c>
      <c r="D987" s="4" t="s">
        <v>10</v>
      </c>
    </row>
    <row r="988" spans="1:9">
      <c r="A988" t="n">
        <v>7546</v>
      </c>
      <c r="B988" s="22" t="n">
        <v>58</v>
      </c>
      <c r="C988" s="7" t="n">
        <v>255</v>
      </c>
      <c r="D988" s="7" t="n">
        <v>0</v>
      </c>
    </row>
    <row r="989" spans="1:9">
      <c r="A989" t="s">
        <v>4</v>
      </c>
      <c r="B989" s="4" t="s">
        <v>5</v>
      </c>
      <c r="C989" s="4" t="s">
        <v>10</v>
      </c>
      <c r="D989" s="4" t="s">
        <v>14</v>
      </c>
      <c r="E989" s="4" t="s">
        <v>14</v>
      </c>
      <c r="F989" s="4" t="s">
        <v>6</v>
      </c>
    </row>
    <row r="990" spans="1:9">
      <c r="A990" t="n">
        <v>7550</v>
      </c>
      <c r="B990" s="23" t="n">
        <v>47</v>
      </c>
      <c r="C990" s="7" t="n">
        <v>7031</v>
      </c>
      <c r="D990" s="7" t="n">
        <v>0</v>
      </c>
      <c r="E990" s="7" t="n">
        <v>0</v>
      </c>
      <c r="F990" s="7" t="s">
        <v>75</v>
      </c>
    </row>
    <row r="991" spans="1:9">
      <c r="A991" t="s">
        <v>4</v>
      </c>
      <c r="B991" s="4" t="s">
        <v>5</v>
      </c>
      <c r="C991" s="4" t="s">
        <v>10</v>
      </c>
      <c r="D991" s="4" t="s">
        <v>14</v>
      </c>
      <c r="E991" s="4" t="s">
        <v>14</v>
      </c>
      <c r="F991" s="4" t="s">
        <v>6</v>
      </c>
    </row>
    <row r="992" spans="1:9">
      <c r="A992" t="n">
        <v>7565</v>
      </c>
      <c r="B992" s="23" t="n">
        <v>47</v>
      </c>
      <c r="C992" s="7" t="n">
        <v>22</v>
      </c>
      <c r="D992" s="7" t="n">
        <v>0</v>
      </c>
      <c r="E992" s="7" t="n">
        <v>0</v>
      </c>
      <c r="F992" s="7" t="s">
        <v>75</v>
      </c>
    </row>
    <row r="993" spans="1:6">
      <c r="A993" t="s">
        <v>4</v>
      </c>
      <c r="B993" s="4" t="s">
        <v>5</v>
      </c>
      <c r="C993" s="4" t="s">
        <v>10</v>
      </c>
    </row>
    <row r="994" spans="1:6">
      <c r="A994" t="n">
        <v>7580</v>
      </c>
      <c r="B994" s="29" t="n">
        <v>16</v>
      </c>
      <c r="C994" s="7" t="n">
        <v>200</v>
      </c>
    </row>
    <row r="995" spans="1:6">
      <c r="A995" t="s">
        <v>4</v>
      </c>
      <c r="B995" s="4" t="s">
        <v>5</v>
      </c>
      <c r="C995" s="4" t="s">
        <v>14</v>
      </c>
      <c r="D995" s="4" t="s">
        <v>10</v>
      </c>
      <c r="E995" s="4" t="s">
        <v>20</v>
      </c>
      <c r="F995" s="4" t="s">
        <v>10</v>
      </c>
      <c r="G995" s="4" t="s">
        <v>9</v>
      </c>
      <c r="H995" s="4" t="s">
        <v>9</v>
      </c>
      <c r="I995" s="4" t="s">
        <v>10</v>
      </c>
      <c r="J995" s="4" t="s">
        <v>10</v>
      </c>
      <c r="K995" s="4" t="s">
        <v>9</v>
      </c>
      <c r="L995" s="4" t="s">
        <v>9</v>
      </c>
      <c r="M995" s="4" t="s">
        <v>9</v>
      </c>
      <c r="N995" s="4" t="s">
        <v>9</v>
      </c>
      <c r="O995" s="4" t="s">
        <v>6</v>
      </c>
    </row>
    <row r="996" spans="1:6">
      <c r="A996" t="n">
        <v>7583</v>
      </c>
      <c r="B996" s="13" t="n">
        <v>50</v>
      </c>
      <c r="C996" s="7" t="n">
        <v>0</v>
      </c>
      <c r="D996" s="7" t="n">
        <v>2032</v>
      </c>
      <c r="E996" s="7" t="n">
        <v>0.300000011920929</v>
      </c>
      <c r="F996" s="7" t="n">
        <v>0</v>
      </c>
      <c r="G996" s="7" t="n">
        <v>0</v>
      </c>
      <c r="H996" s="7" t="n">
        <v>1065353216</v>
      </c>
      <c r="I996" s="7" t="n">
        <v>0</v>
      </c>
      <c r="J996" s="7" t="n">
        <v>65533</v>
      </c>
      <c r="K996" s="7" t="n">
        <v>0</v>
      </c>
      <c r="L996" s="7" t="n">
        <v>0</v>
      </c>
      <c r="M996" s="7" t="n">
        <v>0</v>
      </c>
      <c r="N996" s="7" t="n">
        <v>0</v>
      </c>
      <c r="O996" s="7" t="s">
        <v>13</v>
      </c>
    </row>
    <row r="997" spans="1:6">
      <c r="A997" t="s">
        <v>4</v>
      </c>
      <c r="B997" s="4" t="s">
        <v>5</v>
      </c>
      <c r="C997" s="4" t="s">
        <v>10</v>
      </c>
      <c r="D997" s="4" t="s">
        <v>14</v>
      </c>
      <c r="E997" s="4" t="s">
        <v>6</v>
      </c>
    </row>
    <row r="998" spans="1:6">
      <c r="A998" t="n">
        <v>7622</v>
      </c>
      <c r="B998" s="53" t="n">
        <v>86</v>
      </c>
      <c r="C998" s="7" t="n">
        <v>22</v>
      </c>
      <c r="D998" s="7" t="n">
        <v>0</v>
      </c>
      <c r="E998" s="7" t="s">
        <v>13</v>
      </c>
    </row>
    <row r="999" spans="1:6">
      <c r="A999" t="s">
        <v>4</v>
      </c>
      <c r="B999" s="4" t="s">
        <v>5</v>
      </c>
      <c r="C999" s="4" t="s">
        <v>14</v>
      </c>
      <c r="D999" s="4" t="s">
        <v>10</v>
      </c>
      <c r="E999" s="4" t="s">
        <v>10</v>
      </c>
      <c r="F999" s="4" t="s">
        <v>6</v>
      </c>
      <c r="G999" s="4" t="s">
        <v>6</v>
      </c>
    </row>
    <row r="1000" spans="1:6">
      <c r="A1000" t="n">
        <v>7627</v>
      </c>
      <c r="B1000" s="35" t="n">
        <v>128</v>
      </c>
      <c r="C1000" s="7" t="n">
        <v>1</v>
      </c>
      <c r="D1000" s="7" t="n">
        <v>22</v>
      </c>
      <c r="E1000" s="7" t="n">
        <v>7031</v>
      </c>
      <c r="F1000" s="7" t="s">
        <v>13</v>
      </c>
      <c r="G1000" s="7" t="s">
        <v>13</v>
      </c>
    </row>
    <row r="1001" spans="1:6">
      <c r="A1001" t="s">
        <v>4</v>
      </c>
      <c r="B1001" s="4" t="s">
        <v>5</v>
      </c>
      <c r="C1001" s="4" t="s">
        <v>10</v>
      </c>
      <c r="D1001" s="4" t="s">
        <v>20</v>
      </c>
      <c r="E1001" s="4" t="s">
        <v>20</v>
      </c>
      <c r="F1001" s="4" t="s">
        <v>20</v>
      </c>
      <c r="G1001" s="4" t="s">
        <v>20</v>
      </c>
    </row>
    <row r="1002" spans="1:6">
      <c r="A1002" t="n">
        <v>7635</v>
      </c>
      <c r="B1002" s="39" t="n">
        <v>46</v>
      </c>
      <c r="C1002" s="7" t="n">
        <v>22</v>
      </c>
      <c r="D1002" s="7" t="n">
        <v>-8</v>
      </c>
      <c r="E1002" s="7" t="n">
        <v>0</v>
      </c>
      <c r="F1002" s="7" t="n">
        <v>0</v>
      </c>
      <c r="G1002" s="7" t="n">
        <v>90</v>
      </c>
    </row>
    <row r="1003" spans="1:6">
      <c r="A1003" t="s">
        <v>4</v>
      </c>
      <c r="B1003" s="4" t="s">
        <v>5</v>
      </c>
      <c r="C1003" s="4" t="s">
        <v>10</v>
      </c>
      <c r="D1003" s="4" t="s">
        <v>6</v>
      </c>
      <c r="E1003" s="4" t="s">
        <v>14</v>
      </c>
      <c r="F1003" s="4" t="s">
        <v>14</v>
      </c>
      <c r="G1003" s="4" t="s">
        <v>14</v>
      </c>
      <c r="H1003" s="4" t="s">
        <v>14</v>
      </c>
      <c r="I1003" s="4" t="s">
        <v>14</v>
      </c>
      <c r="J1003" s="4" t="s">
        <v>20</v>
      </c>
      <c r="K1003" s="4" t="s">
        <v>20</v>
      </c>
      <c r="L1003" s="4" t="s">
        <v>20</v>
      </c>
      <c r="M1003" s="4" t="s">
        <v>20</v>
      </c>
      <c r="N1003" s="4" t="s">
        <v>14</v>
      </c>
    </row>
    <row r="1004" spans="1:6">
      <c r="A1004" t="n">
        <v>7654</v>
      </c>
      <c r="B1004" s="54" t="n">
        <v>34</v>
      </c>
      <c r="C1004" s="7" t="n">
        <v>22</v>
      </c>
      <c r="D1004" s="7" t="s">
        <v>134</v>
      </c>
      <c r="E1004" s="7" t="n">
        <v>1</v>
      </c>
      <c r="F1004" s="7" t="n">
        <v>1</v>
      </c>
      <c r="G1004" s="7" t="n">
        <v>0</v>
      </c>
      <c r="H1004" s="7" t="n">
        <v>0</v>
      </c>
      <c r="I1004" s="7" t="n">
        <v>0</v>
      </c>
      <c r="J1004" s="7" t="n">
        <v>0</v>
      </c>
      <c r="K1004" s="7" t="n">
        <v>-1</v>
      </c>
      <c r="L1004" s="7" t="n">
        <v>-1</v>
      </c>
      <c r="M1004" s="7" t="n">
        <v>-1</v>
      </c>
      <c r="N1004" s="7" t="n">
        <v>0</v>
      </c>
    </row>
    <row r="1005" spans="1:6">
      <c r="A1005" t="s">
        <v>4</v>
      </c>
      <c r="B1005" s="4" t="s">
        <v>5</v>
      </c>
      <c r="C1005" s="4" t="s">
        <v>10</v>
      </c>
      <c r="D1005" s="4" t="s">
        <v>6</v>
      </c>
      <c r="E1005" s="4" t="s">
        <v>14</v>
      </c>
      <c r="F1005" s="4" t="s">
        <v>14</v>
      </c>
      <c r="G1005" s="4" t="s">
        <v>14</v>
      </c>
      <c r="H1005" s="4" t="s">
        <v>14</v>
      </c>
      <c r="I1005" s="4" t="s">
        <v>14</v>
      </c>
      <c r="J1005" s="4" t="s">
        <v>20</v>
      </c>
      <c r="K1005" s="4" t="s">
        <v>20</v>
      </c>
      <c r="L1005" s="4" t="s">
        <v>20</v>
      </c>
      <c r="M1005" s="4" t="s">
        <v>20</v>
      </c>
      <c r="N1005" s="4" t="s">
        <v>14</v>
      </c>
    </row>
    <row r="1006" spans="1:6">
      <c r="A1006" t="n">
        <v>7684</v>
      </c>
      <c r="B1006" s="54" t="n">
        <v>34</v>
      </c>
      <c r="C1006" s="7" t="n">
        <v>7031</v>
      </c>
      <c r="D1006" s="7" t="s">
        <v>134</v>
      </c>
      <c r="E1006" s="7" t="n">
        <v>1</v>
      </c>
      <c r="F1006" s="7" t="n">
        <v>1</v>
      </c>
      <c r="G1006" s="7" t="n">
        <v>0</v>
      </c>
      <c r="H1006" s="7" t="n">
        <v>0</v>
      </c>
      <c r="I1006" s="7" t="n">
        <v>0</v>
      </c>
      <c r="J1006" s="7" t="n">
        <v>0</v>
      </c>
      <c r="K1006" s="7" t="n">
        <v>-1</v>
      </c>
      <c r="L1006" s="7" t="n">
        <v>-1</v>
      </c>
      <c r="M1006" s="7" t="n">
        <v>-1</v>
      </c>
      <c r="N1006" s="7" t="n">
        <v>0</v>
      </c>
    </row>
    <row r="1007" spans="1:6">
      <c r="A1007" t="s">
        <v>4</v>
      </c>
      <c r="B1007" s="4" t="s">
        <v>5</v>
      </c>
      <c r="C1007" s="4" t="s">
        <v>10</v>
      </c>
    </row>
    <row r="1008" spans="1:6">
      <c r="A1008" t="n">
        <v>7714</v>
      </c>
      <c r="B1008" s="29" t="n">
        <v>16</v>
      </c>
      <c r="C1008" s="7" t="n">
        <v>500</v>
      </c>
    </row>
    <row r="1009" spans="1:15">
      <c r="A1009" t="s">
        <v>4</v>
      </c>
      <c r="B1009" s="4" t="s">
        <v>5</v>
      </c>
      <c r="C1009" s="4" t="s">
        <v>14</v>
      </c>
      <c r="D1009" s="4" t="s">
        <v>10</v>
      </c>
      <c r="E1009" s="4" t="s">
        <v>6</v>
      </c>
    </row>
    <row r="1010" spans="1:15">
      <c r="A1010" t="n">
        <v>7717</v>
      </c>
      <c r="B1010" s="33" t="n">
        <v>51</v>
      </c>
      <c r="C1010" s="7" t="n">
        <v>4</v>
      </c>
      <c r="D1010" s="7" t="n">
        <v>22</v>
      </c>
      <c r="E1010" s="7" t="s">
        <v>135</v>
      </c>
    </row>
    <row r="1011" spans="1:15">
      <c r="A1011" t="s">
        <v>4</v>
      </c>
      <c r="B1011" s="4" t="s">
        <v>5</v>
      </c>
      <c r="C1011" s="4" t="s">
        <v>10</v>
      </c>
    </row>
    <row r="1012" spans="1:15">
      <c r="A1012" t="n">
        <v>7730</v>
      </c>
      <c r="B1012" s="29" t="n">
        <v>16</v>
      </c>
      <c r="C1012" s="7" t="n">
        <v>0</v>
      </c>
    </row>
    <row r="1013" spans="1:15">
      <c r="A1013" t="s">
        <v>4</v>
      </c>
      <c r="B1013" s="4" t="s">
        <v>5</v>
      </c>
      <c r="C1013" s="4" t="s">
        <v>10</v>
      </c>
      <c r="D1013" s="4" t="s">
        <v>14</v>
      </c>
      <c r="E1013" s="4" t="s">
        <v>9</v>
      </c>
      <c r="F1013" s="4" t="s">
        <v>83</v>
      </c>
      <c r="G1013" s="4" t="s">
        <v>14</v>
      </c>
      <c r="H1013" s="4" t="s">
        <v>14</v>
      </c>
      <c r="I1013" s="4" t="s">
        <v>14</v>
      </c>
      <c r="J1013" s="4" t="s">
        <v>9</v>
      </c>
      <c r="K1013" s="4" t="s">
        <v>83</v>
      </c>
      <c r="L1013" s="4" t="s">
        <v>14</v>
      </c>
      <c r="M1013" s="4" t="s">
        <v>14</v>
      </c>
    </row>
    <row r="1014" spans="1:15">
      <c r="A1014" t="n">
        <v>7733</v>
      </c>
      <c r="B1014" s="44" t="n">
        <v>26</v>
      </c>
      <c r="C1014" s="7" t="n">
        <v>22</v>
      </c>
      <c r="D1014" s="7" t="n">
        <v>17</v>
      </c>
      <c r="E1014" s="7" t="n">
        <v>30385</v>
      </c>
      <c r="F1014" s="7" t="s">
        <v>136</v>
      </c>
      <c r="G1014" s="7" t="n">
        <v>2</v>
      </c>
      <c r="H1014" s="7" t="n">
        <v>3</v>
      </c>
      <c r="I1014" s="7" t="n">
        <v>17</v>
      </c>
      <c r="J1014" s="7" t="n">
        <v>30386</v>
      </c>
      <c r="K1014" s="7" t="s">
        <v>137</v>
      </c>
      <c r="L1014" s="7" t="n">
        <v>2</v>
      </c>
      <c r="M1014" s="7" t="n">
        <v>0</v>
      </c>
    </row>
    <row r="1015" spans="1:15">
      <c r="A1015" t="s">
        <v>4</v>
      </c>
      <c r="B1015" s="4" t="s">
        <v>5</v>
      </c>
    </row>
    <row r="1016" spans="1:15">
      <c r="A1016" t="n">
        <v>7867</v>
      </c>
      <c r="B1016" s="45" t="n">
        <v>28</v>
      </c>
    </row>
    <row r="1017" spans="1:15">
      <c r="A1017" t="s">
        <v>4</v>
      </c>
      <c r="B1017" s="4" t="s">
        <v>5</v>
      </c>
      <c r="C1017" s="4" t="s">
        <v>10</v>
      </c>
      <c r="D1017" s="4" t="s">
        <v>14</v>
      </c>
    </row>
    <row r="1018" spans="1:15">
      <c r="A1018" t="n">
        <v>7868</v>
      </c>
      <c r="B1018" s="46" t="n">
        <v>89</v>
      </c>
      <c r="C1018" s="7" t="n">
        <v>65533</v>
      </c>
      <c r="D1018" s="7" t="n">
        <v>1</v>
      </c>
    </row>
    <row r="1019" spans="1:15">
      <c r="A1019" t="s">
        <v>4</v>
      </c>
      <c r="B1019" s="4" t="s">
        <v>5</v>
      </c>
      <c r="C1019" s="4" t="s">
        <v>14</v>
      </c>
      <c r="D1019" s="4" t="s">
        <v>10</v>
      </c>
      <c r="E1019" s="4" t="s">
        <v>10</v>
      </c>
      <c r="F1019" s="4" t="s">
        <v>14</v>
      </c>
    </row>
    <row r="1020" spans="1:15">
      <c r="A1020" t="n">
        <v>7872</v>
      </c>
      <c r="B1020" s="42" t="n">
        <v>25</v>
      </c>
      <c r="C1020" s="7" t="n">
        <v>1</v>
      </c>
      <c r="D1020" s="7" t="n">
        <v>100</v>
      </c>
      <c r="E1020" s="7" t="n">
        <v>640</v>
      </c>
      <c r="F1020" s="7" t="n">
        <v>1</v>
      </c>
    </row>
    <row r="1021" spans="1:15">
      <c r="A1021" t="s">
        <v>4</v>
      </c>
      <c r="B1021" s="4" t="s">
        <v>5</v>
      </c>
      <c r="C1021" s="4" t="s">
        <v>14</v>
      </c>
      <c r="D1021" s="4" t="s">
        <v>10</v>
      </c>
      <c r="E1021" s="4" t="s">
        <v>6</v>
      </c>
    </row>
    <row r="1022" spans="1:15">
      <c r="A1022" t="n">
        <v>7879</v>
      </c>
      <c r="B1022" s="33" t="n">
        <v>51</v>
      </c>
      <c r="C1022" s="7" t="n">
        <v>4</v>
      </c>
      <c r="D1022" s="7" t="n">
        <v>0</v>
      </c>
      <c r="E1022" s="7" t="s">
        <v>138</v>
      </c>
    </row>
    <row r="1023" spans="1:15">
      <c r="A1023" t="s">
        <v>4</v>
      </c>
      <c r="B1023" s="4" t="s">
        <v>5</v>
      </c>
      <c r="C1023" s="4" t="s">
        <v>10</v>
      </c>
    </row>
    <row r="1024" spans="1:15">
      <c r="A1024" t="n">
        <v>7893</v>
      </c>
      <c r="B1024" s="29" t="n">
        <v>16</v>
      </c>
      <c r="C1024" s="7" t="n">
        <v>0</v>
      </c>
    </row>
    <row r="1025" spans="1:13">
      <c r="A1025" t="s">
        <v>4</v>
      </c>
      <c r="B1025" s="4" t="s">
        <v>5</v>
      </c>
      <c r="C1025" s="4" t="s">
        <v>10</v>
      </c>
      <c r="D1025" s="4" t="s">
        <v>14</v>
      </c>
      <c r="E1025" s="4" t="s">
        <v>9</v>
      </c>
      <c r="F1025" s="4" t="s">
        <v>83</v>
      </c>
      <c r="G1025" s="4" t="s">
        <v>14</v>
      </c>
      <c r="H1025" s="4" t="s">
        <v>14</v>
      </c>
      <c r="I1025" s="4" t="s">
        <v>14</v>
      </c>
      <c r="J1025" s="4" t="s">
        <v>9</v>
      </c>
      <c r="K1025" s="4" t="s">
        <v>83</v>
      </c>
      <c r="L1025" s="4" t="s">
        <v>14</v>
      </c>
      <c r="M1025" s="4" t="s">
        <v>14</v>
      </c>
    </row>
    <row r="1026" spans="1:13">
      <c r="A1026" t="n">
        <v>7896</v>
      </c>
      <c r="B1026" s="44" t="n">
        <v>26</v>
      </c>
      <c r="C1026" s="7" t="n">
        <v>0</v>
      </c>
      <c r="D1026" s="7" t="n">
        <v>17</v>
      </c>
      <c r="E1026" s="7" t="n">
        <v>52983</v>
      </c>
      <c r="F1026" s="7" t="s">
        <v>139</v>
      </c>
      <c r="G1026" s="7" t="n">
        <v>2</v>
      </c>
      <c r="H1026" s="7" t="n">
        <v>3</v>
      </c>
      <c r="I1026" s="7" t="n">
        <v>17</v>
      </c>
      <c r="J1026" s="7" t="n">
        <v>52984</v>
      </c>
      <c r="K1026" s="7" t="s">
        <v>140</v>
      </c>
      <c r="L1026" s="7" t="n">
        <v>2</v>
      </c>
      <c r="M1026" s="7" t="n">
        <v>0</v>
      </c>
    </row>
    <row r="1027" spans="1:13">
      <c r="A1027" t="s">
        <v>4</v>
      </c>
      <c r="B1027" s="4" t="s">
        <v>5</v>
      </c>
    </row>
    <row r="1028" spans="1:13">
      <c r="A1028" t="n">
        <v>7967</v>
      </c>
      <c r="B1028" s="45" t="n">
        <v>28</v>
      </c>
    </row>
    <row r="1029" spans="1:13">
      <c r="A1029" t="s">
        <v>4</v>
      </c>
      <c r="B1029" s="4" t="s">
        <v>5</v>
      </c>
      <c r="C1029" s="4" t="s">
        <v>10</v>
      </c>
      <c r="D1029" s="4" t="s">
        <v>14</v>
      </c>
    </row>
    <row r="1030" spans="1:13">
      <c r="A1030" t="n">
        <v>7968</v>
      </c>
      <c r="B1030" s="46" t="n">
        <v>89</v>
      </c>
      <c r="C1030" s="7" t="n">
        <v>65533</v>
      </c>
      <c r="D1030" s="7" t="n">
        <v>1</v>
      </c>
    </row>
    <row r="1031" spans="1:13">
      <c r="A1031" t="s">
        <v>4</v>
      </c>
      <c r="B1031" s="4" t="s">
        <v>5</v>
      </c>
      <c r="C1031" s="4" t="s">
        <v>14</v>
      </c>
      <c r="D1031" s="4" t="s">
        <v>10</v>
      </c>
      <c r="E1031" s="4" t="s">
        <v>10</v>
      </c>
      <c r="F1031" s="4" t="s">
        <v>14</v>
      </c>
    </row>
    <row r="1032" spans="1:13">
      <c r="A1032" t="n">
        <v>7972</v>
      </c>
      <c r="B1032" s="42" t="n">
        <v>25</v>
      </c>
      <c r="C1032" s="7" t="n">
        <v>1</v>
      </c>
      <c r="D1032" s="7" t="n">
        <v>65535</v>
      </c>
      <c r="E1032" s="7" t="n">
        <v>65535</v>
      </c>
      <c r="F1032" s="7" t="n">
        <v>0</v>
      </c>
    </row>
    <row r="1033" spans="1:13">
      <c r="A1033" t="s">
        <v>4</v>
      </c>
      <c r="B1033" s="4" t="s">
        <v>5</v>
      </c>
      <c r="C1033" s="4" t="s">
        <v>14</v>
      </c>
      <c r="D1033" s="4" t="s">
        <v>10</v>
      </c>
      <c r="E1033" s="4" t="s">
        <v>6</v>
      </c>
    </row>
    <row r="1034" spans="1:13">
      <c r="A1034" t="n">
        <v>7979</v>
      </c>
      <c r="B1034" s="33" t="n">
        <v>51</v>
      </c>
      <c r="C1034" s="7" t="n">
        <v>4</v>
      </c>
      <c r="D1034" s="7" t="n">
        <v>22</v>
      </c>
      <c r="E1034" s="7" t="s">
        <v>141</v>
      </c>
    </row>
    <row r="1035" spans="1:13">
      <c r="A1035" t="s">
        <v>4</v>
      </c>
      <c r="B1035" s="4" t="s">
        <v>5</v>
      </c>
      <c r="C1035" s="4" t="s">
        <v>10</v>
      </c>
    </row>
    <row r="1036" spans="1:13">
      <c r="A1036" t="n">
        <v>7992</v>
      </c>
      <c r="B1036" s="29" t="n">
        <v>16</v>
      </c>
      <c r="C1036" s="7" t="n">
        <v>0</v>
      </c>
    </row>
    <row r="1037" spans="1:13">
      <c r="A1037" t="s">
        <v>4</v>
      </c>
      <c r="B1037" s="4" t="s">
        <v>5</v>
      </c>
      <c r="C1037" s="4" t="s">
        <v>10</v>
      </c>
      <c r="D1037" s="4" t="s">
        <v>14</v>
      </c>
      <c r="E1037" s="4" t="s">
        <v>9</v>
      </c>
      <c r="F1037" s="4" t="s">
        <v>83</v>
      </c>
      <c r="G1037" s="4" t="s">
        <v>14</v>
      </c>
      <c r="H1037" s="4" t="s">
        <v>14</v>
      </c>
    </row>
    <row r="1038" spans="1:13">
      <c r="A1038" t="n">
        <v>7995</v>
      </c>
      <c r="B1038" s="44" t="n">
        <v>26</v>
      </c>
      <c r="C1038" s="7" t="n">
        <v>22</v>
      </c>
      <c r="D1038" s="7" t="n">
        <v>17</v>
      </c>
      <c r="E1038" s="7" t="n">
        <v>30387</v>
      </c>
      <c r="F1038" s="7" t="s">
        <v>142</v>
      </c>
      <c r="G1038" s="7" t="n">
        <v>2</v>
      </c>
      <c r="H1038" s="7" t="n">
        <v>0</v>
      </c>
    </row>
    <row r="1039" spans="1:13">
      <c r="A1039" t="s">
        <v>4</v>
      </c>
      <c r="B1039" s="4" t="s">
        <v>5</v>
      </c>
    </row>
    <row r="1040" spans="1:13">
      <c r="A1040" t="n">
        <v>8082</v>
      </c>
      <c r="B1040" s="45" t="n">
        <v>28</v>
      </c>
    </row>
    <row r="1041" spans="1:13">
      <c r="A1041" t="s">
        <v>4</v>
      </c>
      <c r="B1041" s="4" t="s">
        <v>5</v>
      </c>
      <c r="C1041" s="4" t="s">
        <v>10</v>
      </c>
      <c r="D1041" s="4" t="s">
        <v>14</v>
      </c>
    </row>
    <row r="1042" spans="1:13">
      <c r="A1042" t="n">
        <v>8083</v>
      </c>
      <c r="B1042" s="46" t="n">
        <v>89</v>
      </c>
      <c r="C1042" s="7" t="n">
        <v>65533</v>
      </c>
      <c r="D1042" s="7" t="n">
        <v>1</v>
      </c>
    </row>
    <row r="1043" spans="1:13">
      <c r="A1043" t="s">
        <v>4</v>
      </c>
      <c r="B1043" s="4" t="s">
        <v>5</v>
      </c>
      <c r="C1043" s="4" t="s">
        <v>14</v>
      </c>
      <c r="D1043" s="21" t="s">
        <v>30</v>
      </c>
      <c r="E1043" s="4" t="s">
        <v>5</v>
      </c>
      <c r="F1043" s="4" t="s">
        <v>14</v>
      </c>
      <c r="G1043" s="4" t="s">
        <v>10</v>
      </c>
      <c r="H1043" s="21" t="s">
        <v>31</v>
      </c>
      <c r="I1043" s="4" t="s">
        <v>14</v>
      </c>
      <c r="J1043" s="4" t="s">
        <v>18</v>
      </c>
    </row>
    <row r="1044" spans="1:13">
      <c r="A1044" t="n">
        <v>8087</v>
      </c>
      <c r="B1044" s="10" t="n">
        <v>5</v>
      </c>
      <c r="C1044" s="7" t="n">
        <v>28</v>
      </c>
      <c r="D1044" s="21" t="s">
        <v>3</v>
      </c>
      <c r="E1044" s="27" t="n">
        <v>64</v>
      </c>
      <c r="F1044" s="7" t="n">
        <v>5</v>
      </c>
      <c r="G1044" s="7" t="n">
        <v>6</v>
      </c>
      <c r="H1044" s="21" t="s">
        <v>3</v>
      </c>
      <c r="I1044" s="7" t="n">
        <v>1</v>
      </c>
      <c r="J1044" s="11" t="n">
        <f t="normal" ca="1">A1058</f>
        <v>0</v>
      </c>
    </row>
    <row r="1045" spans="1:13">
      <c r="A1045" t="s">
        <v>4</v>
      </c>
      <c r="B1045" s="4" t="s">
        <v>5</v>
      </c>
      <c r="C1045" s="4" t="s">
        <v>14</v>
      </c>
      <c r="D1045" s="4" t="s">
        <v>10</v>
      </c>
      <c r="E1045" s="4" t="s">
        <v>10</v>
      </c>
      <c r="F1045" s="4" t="s">
        <v>14</v>
      </c>
    </row>
    <row r="1046" spans="1:13">
      <c r="A1046" t="n">
        <v>8098</v>
      </c>
      <c r="B1046" s="42" t="n">
        <v>25</v>
      </c>
      <c r="C1046" s="7" t="n">
        <v>1</v>
      </c>
      <c r="D1046" s="7" t="n">
        <v>260</v>
      </c>
      <c r="E1046" s="7" t="n">
        <v>640</v>
      </c>
      <c r="F1046" s="7" t="n">
        <v>1</v>
      </c>
    </row>
    <row r="1047" spans="1:13">
      <c r="A1047" t="s">
        <v>4</v>
      </c>
      <c r="B1047" s="4" t="s">
        <v>5</v>
      </c>
      <c r="C1047" s="4" t="s">
        <v>14</v>
      </c>
      <c r="D1047" s="4" t="s">
        <v>10</v>
      </c>
      <c r="E1047" s="4" t="s">
        <v>6</v>
      </c>
    </row>
    <row r="1048" spans="1:13">
      <c r="A1048" t="n">
        <v>8105</v>
      </c>
      <c r="B1048" s="33" t="n">
        <v>51</v>
      </c>
      <c r="C1048" s="7" t="n">
        <v>4</v>
      </c>
      <c r="D1048" s="7" t="n">
        <v>6</v>
      </c>
      <c r="E1048" s="7" t="s">
        <v>129</v>
      </c>
    </row>
    <row r="1049" spans="1:13">
      <c r="A1049" t="s">
        <v>4</v>
      </c>
      <c r="B1049" s="4" t="s">
        <v>5</v>
      </c>
      <c r="C1049" s="4" t="s">
        <v>10</v>
      </c>
    </row>
    <row r="1050" spans="1:13">
      <c r="A1050" t="n">
        <v>8118</v>
      </c>
      <c r="B1050" s="29" t="n">
        <v>16</v>
      </c>
      <c r="C1050" s="7" t="n">
        <v>0</v>
      </c>
    </row>
    <row r="1051" spans="1:13">
      <c r="A1051" t="s">
        <v>4</v>
      </c>
      <c r="B1051" s="4" t="s">
        <v>5</v>
      </c>
      <c r="C1051" s="4" t="s">
        <v>10</v>
      </c>
      <c r="D1051" s="4" t="s">
        <v>14</v>
      </c>
      <c r="E1051" s="4" t="s">
        <v>9</v>
      </c>
      <c r="F1051" s="4" t="s">
        <v>83</v>
      </c>
      <c r="G1051" s="4" t="s">
        <v>14</v>
      </c>
      <c r="H1051" s="4" t="s">
        <v>14</v>
      </c>
    </row>
    <row r="1052" spans="1:13">
      <c r="A1052" t="n">
        <v>8121</v>
      </c>
      <c r="B1052" s="44" t="n">
        <v>26</v>
      </c>
      <c r="C1052" s="7" t="n">
        <v>6</v>
      </c>
      <c r="D1052" s="7" t="n">
        <v>17</v>
      </c>
      <c r="E1052" s="7" t="n">
        <v>8451</v>
      </c>
      <c r="F1052" s="7" t="s">
        <v>143</v>
      </c>
      <c r="G1052" s="7" t="n">
        <v>2</v>
      </c>
      <c r="H1052" s="7" t="n">
        <v>0</v>
      </c>
    </row>
    <row r="1053" spans="1:13">
      <c r="A1053" t="s">
        <v>4</v>
      </c>
      <c r="B1053" s="4" t="s">
        <v>5</v>
      </c>
    </row>
    <row r="1054" spans="1:13">
      <c r="A1054" t="n">
        <v>8158</v>
      </c>
      <c r="B1054" s="45" t="n">
        <v>28</v>
      </c>
    </row>
    <row r="1055" spans="1:13">
      <c r="A1055" t="s">
        <v>4</v>
      </c>
      <c r="B1055" s="4" t="s">
        <v>5</v>
      </c>
      <c r="C1055" s="4" t="s">
        <v>10</v>
      </c>
      <c r="D1055" s="4" t="s">
        <v>14</v>
      </c>
    </row>
    <row r="1056" spans="1:13">
      <c r="A1056" t="n">
        <v>8159</v>
      </c>
      <c r="B1056" s="46" t="n">
        <v>89</v>
      </c>
      <c r="C1056" s="7" t="n">
        <v>65533</v>
      </c>
      <c r="D1056" s="7" t="n">
        <v>1</v>
      </c>
    </row>
    <row r="1057" spans="1:10">
      <c r="A1057" t="s">
        <v>4</v>
      </c>
      <c r="B1057" s="4" t="s">
        <v>5</v>
      </c>
      <c r="C1057" s="4" t="s">
        <v>14</v>
      </c>
      <c r="D1057" s="4" t="s">
        <v>10</v>
      </c>
      <c r="E1057" s="4" t="s">
        <v>10</v>
      </c>
      <c r="F1057" s="4" t="s">
        <v>14</v>
      </c>
    </row>
    <row r="1058" spans="1:10">
      <c r="A1058" t="n">
        <v>8163</v>
      </c>
      <c r="B1058" s="42" t="n">
        <v>25</v>
      </c>
      <c r="C1058" s="7" t="n">
        <v>1</v>
      </c>
      <c r="D1058" s="7" t="n">
        <v>60</v>
      </c>
      <c r="E1058" s="7" t="n">
        <v>640</v>
      </c>
      <c r="F1058" s="7" t="n">
        <v>1</v>
      </c>
    </row>
    <row r="1059" spans="1:10">
      <c r="A1059" t="s">
        <v>4</v>
      </c>
      <c r="B1059" s="4" t="s">
        <v>5</v>
      </c>
      <c r="C1059" s="4" t="s">
        <v>14</v>
      </c>
      <c r="D1059" s="4" t="s">
        <v>10</v>
      </c>
      <c r="E1059" s="4" t="s">
        <v>6</v>
      </c>
    </row>
    <row r="1060" spans="1:10">
      <c r="A1060" t="n">
        <v>8170</v>
      </c>
      <c r="B1060" s="33" t="n">
        <v>51</v>
      </c>
      <c r="C1060" s="7" t="n">
        <v>4</v>
      </c>
      <c r="D1060" s="7" t="n">
        <v>4</v>
      </c>
      <c r="E1060" s="7" t="s">
        <v>144</v>
      </c>
    </row>
    <row r="1061" spans="1:10">
      <c r="A1061" t="s">
        <v>4</v>
      </c>
      <c r="B1061" s="4" t="s">
        <v>5</v>
      </c>
      <c r="C1061" s="4" t="s">
        <v>10</v>
      </c>
    </row>
    <row r="1062" spans="1:10">
      <c r="A1062" t="n">
        <v>8183</v>
      </c>
      <c r="B1062" s="29" t="n">
        <v>16</v>
      </c>
      <c r="C1062" s="7" t="n">
        <v>0</v>
      </c>
    </row>
    <row r="1063" spans="1:10">
      <c r="A1063" t="s">
        <v>4</v>
      </c>
      <c r="B1063" s="4" t="s">
        <v>5</v>
      </c>
      <c r="C1063" s="4" t="s">
        <v>10</v>
      </c>
      <c r="D1063" s="4" t="s">
        <v>14</v>
      </c>
      <c r="E1063" s="4" t="s">
        <v>9</v>
      </c>
      <c r="F1063" s="4" t="s">
        <v>83</v>
      </c>
      <c r="G1063" s="4" t="s">
        <v>14</v>
      </c>
      <c r="H1063" s="4" t="s">
        <v>14</v>
      </c>
    </row>
    <row r="1064" spans="1:10">
      <c r="A1064" t="n">
        <v>8186</v>
      </c>
      <c r="B1064" s="44" t="n">
        <v>26</v>
      </c>
      <c r="C1064" s="7" t="n">
        <v>4</v>
      </c>
      <c r="D1064" s="7" t="n">
        <v>17</v>
      </c>
      <c r="E1064" s="7" t="n">
        <v>7420</v>
      </c>
      <c r="F1064" s="7" t="s">
        <v>145</v>
      </c>
      <c r="G1064" s="7" t="n">
        <v>2</v>
      </c>
      <c r="H1064" s="7" t="n">
        <v>0</v>
      </c>
    </row>
    <row r="1065" spans="1:10">
      <c r="A1065" t="s">
        <v>4</v>
      </c>
      <c r="B1065" s="4" t="s">
        <v>5</v>
      </c>
    </row>
    <row r="1066" spans="1:10">
      <c r="A1066" t="n">
        <v>8247</v>
      </c>
      <c r="B1066" s="45" t="n">
        <v>28</v>
      </c>
    </row>
    <row r="1067" spans="1:10">
      <c r="A1067" t="s">
        <v>4</v>
      </c>
      <c r="B1067" s="4" t="s">
        <v>5</v>
      </c>
      <c r="C1067" s="4" t="s">
        <v>10</v>
      </c>
      <c r="D1067" s="4" t="s">
        <v>14</v>
      </c>
    </row>
    <row r="1068" spans="1:10">
      <c r="A1068" t="n">
        <v>8248</v>
      </c>
      <c r="B1068" s="46" t="n">
        <v>89</v>
      </c>
      <c r="C1068" s="7" t="n">
        <v>65533</v>
      </c>
      <c r="D1068" s="7" t="n">
        <v>1</v>
      </c>
    </row>
    <row r="1069" spans="1:10">
      <c r="A1069" t="s">
        <v>4</v>
      </c>
      <c r="B1069" s="4" t="s">
        <v>5</v>
      </c>
      <c r="C1069" s="4" t="s">
        <v>14</v>
      </c>
      <c r="D1069" s="4" t="s">
        <v>10</v>
      </c>
      <c r="E1069" s="4" t="s">
        <v>10</v>
      </c>
      <c r="F1069" s="4" t="s">
        <v>14</v>
      </c>
    </row>
    <row r="1070" spans="1:10">
      <c r="A1070" t="n">
        <v>8252</v>
      </c>
      <c r="B1070" s="42" t="n">
        <v>25</v>
      </c>
      <c r="C1070" s="7" t="n">
        <v>1</v>
      </c>
      <c r="D1070" s="7" t="n">
        <v>65535</v>
      </c>
      <c r="E1070" s="7" t="n">
        <v>65535</v>
      </c>
      <c r="F1070" s="7" t="n">
        <v>0</v>
      </c>
    </row>
    <row r="1071" spans="1:10">
      <c r="A1071" t="s">
        <v>4</v>
      </c>
      <c r="B1071" s="4" t="s">
        <v>5</v>
      </c>
      <c r="C1071" s="4" t="s">
        <v>14</v>
      </c>
      <c r="D1071" s="4" t="s">
        <v>10</v>
      </c>
      <c r="E1071" s="4" t="s">
        <v>20</v>
      </c>
    </row>
    <row r="1072" spans="1:10">
      <c r="A1072" t="n">
        <v>8259</v>
      </c>
      <c r="B1072" s="22" t="n">
        <v>58</v>
      </c>
      <c r="C1072" s="7" t="n">
        <v>101</v>
      </c>
      <c r="D1072" s="7" t="n">
        <v>300</v>
      </c>
      <c r="E1072" s="7" t="n">
        <v>1</v>
      </c>
    </row>
    <row r="1073" spans="1:8">
      <c r="A1073" t="s">
        <v>4</v>
      </c>
      <c r="B1073" s="4" t="s">
        <v>5</v>
      </c>
      <c r="C1073" s="4" t="s">
        <v>14</v>
      </c>
      <c r="D1073" s="4" t="s">
        <v>10</v>
      </c>
    </row>
    <row r="1074" spans="1:8">
      <c r="A1074" t="n">
        <v>8267</v>
      </c>
      <c r="B1074" s="22" t="n">
        <v>58</v>
      </c>
      <c r="C1074" s="7" t="n">
        <v>254</v>
      </c>
      <c r="D1074" s="7" t="n">
        <v>0</v>
      </c>
    </row>
    <row r="1075" spans="1:8">
      <c r="A1075" t="s">
        <v>4</v>
      </c>
      <c r="B1075" s="4" t="s">
        <v>5</v>
      </c>
      <c r="C1075" s="4" t="s">
        <v>14</v>
      </c>
      <c r="D1075" s="4" t="s">
        <v>14</v>
      </c>
      <c r="E1075" s="4" t="s">
        <v>20</v>
      </c>
      <c r="F1075" s="4" t="s">
        <v>20</v>
      </c>
      <c r="G1075" s="4" t="s">
        <v>20</v>
      </c>
      <c r="H1075" s="4" t="s">
        <v>10</v>
      </c>
    </row>
    <row r="1076" spans="1:8">
      <c r="A1076" t="n">
        <v>8271</v>
      </c>
      <c r="B1076" s="40" t="n">
        <v>45</v>
      </c>
      <c r="C1076" s="7" t="n">
        <v>2</v>
      </c>
      <c r="D1076" s="7" t="n">
        <v>3</v>
      </c>
      <c r="E1076" s="7" t="n">
        <v>-7.26000022888184</v>
      </c>
      <c r="F1076" s="7" t="n">
        <v>1.24000000953674</v>
      </c>
      <c r="G1076" s="7" t="n">
        <v>1.9099999666214</v>
      </c>
      <c r="H1076" s="7" t="n">
        <v>0</v>
      </c>
    </row>
    <row r="1077" spans="1:8">
      <c r="A1077" t="s">
        <v>4</v>
      </c>
      <c r="B1077" s="4" t="s">
        <v>5</v>
      </c>
      <c r="C1077" s="4" t="s">
        <v>14</v>
      </c>
      <c r="D1077" s="4" t="s">
        <v>14</v>
      </c>
      <c r="E1077" s="4" t="s">
        <v>20</v>
      </c>
      <c r="F1077" s="4" t="s">
        <v>20</v>
      </c>
      <c r="G1077" s="4" t="s">
        <v>20</v>
      </c>
      <c r="H1077" s="4" t="s">
        <v>10</v>
      </c>
      <c r="I1077" s="4" t="s">
        <v>14</v>
      </c>
    </row>
    <row r="1078" spans="1:8">
      <c r="A1078" t="n">
        <v>8288</v>
      </c>
      <c r="B1078" s="40" t="n">
        <v>45</v>
      </c>
      <c r="C1078" s="7" t="n">
        <v>4</v>
      </c>
      <c r="D1078" s="7" t="n">
        <v>3</v>
      </c>
      <c r="E1078" s="7" t="n">
        <v>3.4300000667572</v>
      </c>
      <c r="F1078" s="7" t="n">
        <v>291.269989013672</v>
      </c>
      <c r="G1078" s="7" t="n">
        <v>5</v>
      </c>
      <c r="H1078" s="7" t="n">
        <v>0</v>
      </c>
      <c r="I1078" s="7" t="n">
        <v>1</v>
      </c>
    </row>
    <row r="1079" spans="1:8">
      <c r="A1079" t="s">
        <v>4</v>
      </c>
      <c r="B1079" s="4" t="s">
        <v>5</v>
      </c>
      <c r="C1079" s="4" t="s">
        <v>14</v>
      </c>
      <c r="D1079" s="4" t="s">
        <v>14</v>
      </c>
      <c r="E1079" s="4" t="s">
        <v>20</v>
      </c>
      <c r="F1079" s="4" t="s">
        <v>10</v>
      </c>
    </row>
    <row r="1080" spans="1:8">
      <c r="A1080" t="n">
        <v>8306</v>
      </c>
      <c r="B1080" s="40" t="n">
        <v>45</v>
      </c>
      <c r="C1080" s="7" t="n">
        <v>5</v>
      </c>
      <c r="D1080" s="7" t="n">
        <v>3</v>
      </c>
      <c r="E1080" s="7" t="n">
        <v>6.09999990463257</v>
      </c>
      <c r="F1080" s="7" t="n">
        <v>0</v>
      </c>
    </row>
    <row r="1081" spans="1:8">
      <c r="A1081" t="s">
        <v>4</v>
      </c>
      <c r="B1081" s="4" t="s">
        <v>5</v>
      </c>
      <c r="C1081" s="4" t="s">
        <v>14</v>
      </c>
      <c r="D1081" s="4" t="s">
        <v>14</v>
      </c>
      <c r="E1081" s="4" t="s">
        <v>20</v>
      </c>
      <c r="F1081" s="4" t="s">
        <v>10</v>
      </c>
    </row>
    <row r="1082" spans="1:8">
      <c r="A1082" t="n">
        <v>8315</v>
      </c>
      <c r="B1082" s="40" t="n">
        <v>45</v>
      </c>
      <c r="C1082" s="7" t="n">
        <v>11</v>
      </c>
      <c r="D1082" s="7" t="n">
        <v>3</v>
      </c>
      <c r="E1082" s="7" t="n">
        <v>17.3999996185303</v>
      </c>
      <c r="F1082" s="7" t="n">
        <v>0</v>
      </c>
    </row>
    <row r="1083" spans="1:8">
      <c r="A1083" t="s">
        <v>4</v>
      </c>
      <c r="B1083" s="4" t="s">
        <v>5</v>
      </c>
      <c r="C1083" s="4" t="s">
        <v>14</v>
      </c>
      <c r="D1083" s="4" t="s">
        <v>14</v>
      </c>
      <c r="E1083" s="4" t="s">
        <v>20</v>
      </c>
      <c r="F1083" s="4" t="s">
        <v>20</v>
      </c>
      <c r="G1083" s="4" t="s">
        <v>20</v>
      </c>
      <c r="H1083" s="4" t="s">
        <v>10</v>
      </c>
    </row>
    <row r="1084" spans="1:8">
      <c r="A1084" t="n">
        <v>8324</v>
      </c>
      <c r="B1084" s="40" t="n">
        <v>45</v>
      </c>
      <c r="C1084" s="7" t="n">
        <v>2</v>
      </c>
      <c r="D1084" s="7" t="n">
        <v>3</v>
      </c>
      <c r="E1084" s="7" t="n">
        <v>-7.26000022888184</v>
      </c>
      <c r="F1084" s="7" t="n">
        <v>1.24000000953674</v>
      </c>
      <c r="G1084" s="7" t="n">
        <v>1.9099999666214</v>
      </c>
      <c r="H1084" s="7" t="n">
        <v>15000</v>
      </c>
    </row>
    <row r="1085" spans="1:8">
      <c r="A1085" t="s">
        <v>4</v>
      </c>
      <c r="B1085" s="4" t="s">
        <v>5</v>
      </c>
      <c r="C1085" s="4" t="s">
        <v>14</v>
      </c>
      <c r="D1085" s="4" t="s">
        <v>14</v>
      </c>
      <c r="E1085" s="4" t="s">
        <v>20</v>
      </c>
      <c r="F1085" s="4" t="s">
        <v>20</v>
      </c>
      <c r="G1085" s="4" t="s">
        <v>20</v>
      </c>
      <c r="H1085" s="4" t="s">
        <v>10</v>
      </c>
      <c r="I1085" s="4" t="s">
        <v>14</v>
      </c>
    </row>
    <row r="1086" spans="1:8">
      <c r="A1086" t="n">
        <v>8341</v>
      </c>
      <c r="B1086" s="40" t="n">
        <v>45</v>
      </c>
      <c r="C1086" s="7" t="n">
        <v>4</v>
      </c>
      <c r="D1086" s="7" t="n">
        <v>3</v>
      </c>
      <c r="E1086" s="7" t="n">
        <v>1.00999999046326</v>
      </c>
      <c r="F1086" s="7" t="n">
        <v>289.399993896484</v>
      </c>
      <c r="G1086" s="7" t="n">
        <v>5</v>
      </c>
      <c r="H1086" s="7" t="n">
        <v>15000</v>
      </c>
      <c r="I1086" s="7" t="n">
        <v>1</v>
      </c>
    </row>
    <row r="1087" spans="1:8">
      <c r="A1087" t="s">
        <v>4</v>
      </c>
      <c r="B1087" s="4" t="s">
        <v>5</v>
      </c>
      <c r="C1087" s="4" t="s">
        <v>14</v>
      </c>
      <c r="D1087" s="4" t="s">
        <v>14</v>
      </c>
      <c r="E1087" s="4" t="s">
        <v>20</v>
      </c>
      <c r="F1087" s="4" t="s">
        <v>10</v>
      </c>
    </row>
    <row r="1088" spans="1:8">
      <c r="A1088" t="n">
        <v>8359</v>
      </c>
      <c r="B1088" s="40" t="n">
        <v>45</v>
      </c>
      <c r="C1088" s="7" t="n">
        <v>5</v>
      </c>
      <c r="D1088" s="7" t="n">
        <v>3</v>
      </c>
      <c r="E1088" s="7" t="n">
        <v>5.19999980926514</v>
      </c>
      <c r="F1088" s="7" t="n">
        <v>15000</v>
      </c>
    </row>
    <row r="1089" spans="1:9">
      <c r="A1089" t="s">
        <v>4</v>
      </c>
      <c r="B1089" s="4" t="s">
        <v>5</v>
      </c>
      <c r="C1089" s="4" t="s">
        <v>10</v>
      </c>
      <c r="D1089" s="4" t="s">
        <v>20</v>
      </c>
      <c r="E1089" s="4" t="s">
        <v>20</v>
      </c>
      <c r="F1089" s="4" t="s">
        <v>20</v>
      </c>
      <c r="G1089" s="4" t="s">
        <v>20</v>
      </c>
    </row>
    <row r="1090" spans="1:9">
      <c r="A1090" t="n">
        <v>8368</v>
      </c>
      <c r="B1090" s="39" t="n">
        <v>46</v>
      </c>
      <c r="C1090" s="7" t="n">
        <v>22</v>
      </c>
      <c r="D1090" s="7" t="n">
        <v>-6</v>
      </c>
      <c r="E1090" s="7" t="n">
        <v>0</v>
      </c>
      <c r="F1090" s="7" t="n">
        <v>0</v>
      </c>
      <c r="G1090" s="7" t="n">
        <v>90</v>
      </c>
    </row>
    <row r="1091" spans="1:9">
      <c r="A1091" t="s">
        <v>4</v>
      </c>
      <c r="B1091" s="4" t="s">
        <v>5</v>
      </c>
      <c r="C1091" s="4" t="s">
        <v>14</v>
      </c>
    </row>
    <row r="1092" spans="1:9">
      <c r="A1092" t="n">
        <v>8387</v>
      </c>
      <c r="B1092" s="37" t="n">
        <v>116</v>
      </c>
      <c r="C1092" s="7" t="n">
        <v>0</v>
      </c>
    </row>
    <row r="1093" spans="1:9">
      <c r="A1093" t="s">
        <v>4</v>
      </c>
      <c r="B1093" s="4" t="s">
        <v>5</v>
      </c>
      <c r="C1093" s="4" t="s">
        <v>14</v>
      </c>
      <c r="D1093" s="4" t="s">
        <v>10</v>
      </c>
    </row>
    <row r="1094" spans="1:9">
      <c r="A1094" t="n">
        <v>8389</v>
      </c>
      <c r="B1094" s="37" t="n">
        <v>116</v>
      </c>
      <c r="C1094" s="7" t="n">
        <v>2</v>
      </c>
      <c r="D1094" s="7" t="n">
        <v>1</v>
      </c>
    </row>
    <row r="1095" spans="1:9">
      <c r="A1095" t="s">
        <v>4</v>
      </c>
      <c r="B1095" s="4" t="s">
        <v>5</v>
      </c>
      <c r="C1095" s="4" t="s">
        <v>14</v>
      </c>
      <c r="D1095" s="4" t="s">
        <v>9</v>
      </c>
    </row>
    <row r="1096" spans="1:9">
      <c r="A1096" t="n">
        <v>8393</v>
      </c>
      <c r="B1096" s="37" t="n">
        <v>116</v>
      </c>
      <c r="C1096" s="7" t="n">
        <v>5</v>
      </c>
      <c r="D1096" s="7" t="n">
        <v>1106247680</v>
      </c>
    </row>
    <row r="1097" spans="1:9">
      <c r="A1097" t="s">
        <v>4</v>
      </c>
      <c r="B1097" s="4" t="s">
        <v>5</v>
      </c>
      <c r="C1097" s="4" t="s">
        <v>14</v>
      </c>
      <c r="D1097" s="4" t="s">
        <v>10</v>
      </c>
    </row>
    <row r="1098" spans="1:9">
      <c r="A1098" t="n">
        <v>8399</v>
      </c>
      <c r="B1098" s="37" t="n">
        <v>116</v>
      </c>
      <c r="C1098" s="7" t="n">
        <v>6</v>
      </c>
      <c r="D1098" s="7" t="n">
        <v>1</v>
      </c>
    </row>
    <row r="1099" spans="1:9">
      <c r="A1099" t="s">
        <v>4</v>
      </c>
      <c r="B1099" s="4" t="s">
        <v>5</v>
      </c>
      <c r="C1099" s="4" t="s">
        <v>14</v>
      </c>
      <c r="D1099" s="4" t="s">
        <v>10</v>
      </c>
    </row>
    <row r="1100" spans="1:9">
      <c r="A1100" t="n">
        <v>8403</v>
      </c>
      <c r="B1100" s="22" t="n">
        <v>58</v>
      </c>
      <c r="C1100" s="7" t="n">
        <v>255</v>
      </c>
      <c r="D1100" s="7" t="n">
        <v>0</v>
      </c>
    </row>
    <row r="1101" spans="1:9">
      <c r="A1101" t="s">
        <v>4</v>
      </c>
      <c r="B1101" s="4" t="s">
        <v>5</v>
      </c>
      <c r="C1101" s="4" t="s">
        <v>14</v>
      </c>
      <c r="D1101" s="21" t="s">
        <v>30</v>
      </c>
      <c r="E1101" s="4" t="s">
        <v>5</v>
      </c>
      <c r="F1101" s="4" t="s">
        <v>14</v>
      </c>
      <c r="G1101" s="4" t="s">
        <v>10</v>
      </c>
      <c r="H1101" s="21" t="s">
        <v>31</v>
      </c>
      <c r="I1101" s="4" t="s">
        <v>14</v>
      </c>
      <c r="J1101" s="4" t="s">
        <v>18</v>
      </c>
    </row>
    <row r="1102" spans="1:9">
      <c r="A1102" t="n">
        <v>8407</v>
      </c>
      <c r="B1102" s="10" t="n">
        <v>5</v>
      </c>
      <c r="C1102" s="7" t="n">
        <v>28</v>
      </c>
      <c r="D1102" s="21" t="s">
        <v>3</v>
      </c>
      <c r="E1102" s="27" t="n">
        <v>64</v>
      </c>
      <c r="F1102" s="7" t="n">
        <v>5</v>
      </c>
      <c r="G1102" s="7" t="n">
        <v>9</v>
      </c>
      <c r="H1102" s="21" t="s">
        <v>3</v>
      </c>
      <c r="I1102" s="7" t="n">
        <v>1</v>
      </c>
      <c r="J1102" s="11" t="n">
        <f t="normal" ca="1">A1122</f>
        <v>0</v>
      </c>
    </row>
    <row r="1103" spans="1:9">
      <c r="A1103" t="s">
        <v>4</v>
      </c>
      <c r="B1103" s="4" t="s">
        <v>5</v>
      </c>
      <c r="C1103" s="4" t="s">
        <v>14</v>
      </c>
      <c r="D1103" s="4" t="s">
        <v>10</v>
      </c>
      <c r="E1103" s="4" t="s">
        <v>6</v>
      </c>
      <c r="F1103" s="4" t="s">
        <v>6</v>
      </c>
      <c r="G1103" s="4" t="s">
        <v>6</v>
      </c>
      <c r="H1103" s="4" t="s">
        <v>6</v>
      </c>
    </row>
    <row r="1104" spans="1:9">
      <c r="A1104" t="n">
        <v>8418</v>
      </c>
      <c r="B1104" s="33" t="n">
        <v>51</v>
      </c>
      <c r="C1104" s="7" t="n">
        <v>3</v>
      </c>
      <c r="D1104" s="7" t="n">
        <v>9</v>
      </c>
      <c r="E1104" s="7" t="s">
        <v>88</v>
      </c>
      <c r="F1104" s="7" t="s">
        <v>146</v>
      </c>
      <c r="G1104" s="7" t="s">
        <v>61</v>
      </c>
      <c r="H1104" s="7" t="s">
        <v>62</v>
      </c>
    </row>
    <row r="1105" spans="1:10">
      <c r="A1105" t="s">
        <v>4</v>
      </c>
      <c r="B1105" s="4" t="s">
        <v>5</v>
      </c>
      <c r="C1105" s="4" t="s">
        <v>10</v>
      </c>
      <c r="D1105" s="4" t="s">
        <v>14</v>
      </c>
      <c r="E1105" s="4" t="s">
        <v>20</v>
      </c>
      <c r="F1105" s="4" t="s">
        <v>10</v>
      </c>
    </row>
    <row r="1106" spans="1:10">
      <c r="A1106" t="n">
        <v>8431</v>
      </c>
      <c r="B1106" s="47" t="n">
        <v>59</v>
      </c>
      <c r="C1106" s="7" t="n">
        <v>9</v>
      </c>
      <c r="D1106" s="7" t="n">
        <v>9</v>
      </c>
      <c r="E1106" s="7" t="n">
        <v>0.150000005960464</v>
      </c>
      <c r="F1106" s="7" t="n">
        <v>0</v>
      </c>
    </row>
    <row r="1107" spans="1:10">
      <c r="A1107" t="s">
        <v>4</v>
      </c>
      <c r="B1107" s="4" t="s">
        <v>5</v>
      </c>
      <c r="C1107" s="4" t="s">
        <v>10</v>
      </c>
    </row>
    <row r="1108" spans="1:10">
      <c r="A1108" t="n">
        <v>8441</v>
      </c>
      <c r="B1108" s="29" t="n">
        <v>16</v>
      </c>
      <c r="C1108" s="7" t="n">
        <v>2000</v>
      </c>
    </row>
    <row r="1109" spans="1:10">
      <c r="A1109" t="s">
        <v>4</v>
      </c>
      <c r="B1109" s="4" t="s">
        <v>5</v>
      </c>
      <c r="C1109" s="4" t="s">
        <v>10</v>
      </c>
      <c r="D1109" s="4" t="s">
        <v>14</v>
      </c>
      <c r="E1109" s="4" t="s">
        <v>6</v>
      </c>
      <c r="F1109" s="4" t="s">
        <v>20</v>
      </c>
      <c r="G1109" s="4" t="s">
        <v>20</v>
      </c>
      <c r="H1109" s="4" t="s">
        <v>20</v>
      </c>
    </row>
    <row r="1110" spans="1:10">
      <c r="A1110" t="n">
        <v>8444</v>
      </c>
      <c r="B1110" s="36" t="n">
        <v>48</v>
      </c>
      <c r="C1110" s="7" t="n">
        <v>9</v>
      </c>
      <c r="D1110" s="7" t="n">
        <v>0</v>
      </c>
      <c r="E1110" s="7" t="s">
        <v>66</v>
      </c>
      <c r="F1110" s="7" t="n">
        <v>-1</v>
      </c>
      <c r="G1110" s="7" t="n">
        <v>1</v>
      </c>
      <c r="H1110" s="7" t="n">
        <v>0</v>
      </c>
    </row>
    <row r="1111" spans="1:10">
      <c r="A1111" t="s">
        <v>4</v>
      </c>
      <c r="B1111" s="4" t="s">
        <v>5</v>
      </c>
      <c r="C1111" s="4" t="s">
        <v>14</v>
      </c>
      <c r="D1111" s="4" t="s">
        <v>10</v>
      </c>
      <c r="E1111" s="4" t="s">
        <v>6</v>
      </c>
    </row>
    <row r="1112" spans="1:10">
      <c r="A1112" t="n">
        <v>8472</v>
      </c>
      <c r="B1112" s="33" t="n">
        <v>51</v>
      </c>
      <c r="C1112" s="7" t="n">
        <v>4</v>
      </c>
      <c r="D1112" s="7" t="n">
        <v>9</v>
      </c>
      <c r="E1112" s="7" t="s">
        <v>147</v>
      </c>
    </row>
    <row r="1113" spans="1:10">
      <c r="A1113" t="s">
        <v>4</v>
      </c>
      <c r="B1113" s="4" t="s">
        <v>5</v>
      </c>
      <c r="C1113" s="4" t="s">
        <v>10</v>
      </c>
    </row>
    <row r="1114" spans="1:10">
      <c r="A1114" t="n">
        <v>8486</v>
      </c>
      <c r="B1114" s="29" t="n">
        <v>16</v>
      </c>
      <c r="C1114" s="7" t="n">
        <v>0</v>
      </c>
    </row>
    <row r="1115" spans="1:10">
      <c r="A1115" t="s">
        <v>4</v>
      </c>
      <c r="B1115" s="4" t="s">
        <v>5</v>
      </c>
      <c r="C1115" s="4" t="s">
        <v>10</v>
      </c>
      <c r="D1115" s="4" t="s">
        <v>14</v>
      </c>
      <c r="E1115" s="4" t="s">
        <v>9</v>
      </c>
      <c r="F1115" s="4" t="s">
        <v>83</v>
      </c>
      <c r="G1115" s="4" t="s">
        <v>14</v>
      </c>
      <c r="H1115" s="4" t="s">
        <v>14</v>
      </c>
      <c r="I1115" s="4" t="s">
        <v>14</v>
      </c>
      <c r="J1115" s="4" t="s">
        <v>9</v>
      </c>
      <c r="K1115" s="4" t="s">
        <v>83</v>
      </c>
      <c r="L1115" s="4" t="s">
        <v>14</v>
      </c>
      <c r="M1115" s="4" t="s">
        <v>14</v>
      </c>
    </row>
    <row r="1116" spans="1:10">
      <c r="A1116" t="n">
        <v>8489</v>
      </c>
      <c r="B1116" s="44" t="n">
        <v>26</v>
      </c>
      <c r="C1116" s="7" t="n">
        <v>9</v>
      </c>
      <c r="D1116" s="7" t="n">
        <v>17</v>
      </c>
      <c r="E1116" s="7" t="n">
        <v>5376</v>
      </c>
      <c r="F1116" s="7" t="s">
        <v>148</v>
      </c>
      <c r="G1116" s="7" t="n">
        <v>2</v>
      </c>
      <c r="H1116" s="7" t="n">
        <v>3</v>
      </c>
      <c r="I1116" s="7" t="n">
        <v>17</v>
      </c>
      <c r="J1116" s="7" t="n">
        <v>5377</v>
      </c>
      <c r="K1116" s="7" t="s">
        <v>149</v>
      </c>
      <c r="L1116" s="7" t="n">
        <v>2</v>
      </c>
      <c r="M1116" s="7" t="n">
        <v>0</v>
      </c>
    </row>
    <row r="1117" spans="1:10">
      <c r="A1117" t="s">
        <v>4</v>
      </c>
      <c r="B1117" s="4" t="s">
        <v>5</v>
      </c>
    </row>
    <row r="1118" spans="1:10">
      <c r="A1118" t="n">
        <v>8603</v>
      </c>
      <c r="B1118" s="45" t="n">
        <v>28</v>
      </c>
    </row>
    <row r="1119" spans="1:10">
      <c r="A1119" t="s">
        <v>4</v>
      </c>
      <c r="B1119" s="4" t="s">
        <v>5</v>
      </c>
      <c r="C1119" s="4" t="s">
        <v>18</v>
      </c>
    </row>
    <row r="1120" spans="1:10">
      <c r="A1120" t="n">
        <v>8604</v>
      </c>
      <c r="B1120" s="16" t="n">
        <v>3</v>
      </c>
      <c r="C1120" s="11" t="n">
        <f t="normal" ca="1">A1142</f>
        <v>0</v>
      </c>
    </row>
    <row r="1121" spans="1:13">
      <c r="A1121" t="s">
        <v>4</v>
      </c>
      <c r="B1121" s="4" t="s">
        <v>5</v>
      </c>
      <c r="C1121" s="4" t="s">
        <v>10</v>
      </c>
      <c r="D1121" s="4" t="s">
        <v>9</v>
      </c>
    </row>
    <row r="1122" spans="1:13">
      <c r="A1122" t="n">
        <v>8609</v>
      </c>
      <c r="B1122" s="55" t="n">
        <v>43</v>
      </c>
      <c r="C1122" s="7" t="n">
        <v>4</v>
      </c>
      <c r="D1122" s="7" t="n">
        <v>32768</v>
      </c>
    </row>
    <row r="1123" spans="1:13">
      <c r="A1123" t="s">
        <v>4</v>
      </c>
      <c r="B1123" s="4" t="s">
        <v>5</v>
      </c>
      <c r="C1123" s="4" t="s">
        <v>10</v>
      </c>
      <c r="D1123" s="4" t="s">
        <v>14</v>
      </c>
      <c r="E1123" s="4" t="s">
        <v>6</v>
      </c>
      <c r="F1123" s="4" t="s">
        <v>20</v>
      </c>
      <c r="G1123" s="4" t="s">
        <v>20</v>
      </c>
      <c r="H1123" s="4" t="s">
        <v>20</v>
      </c>
    </row>
    <row r="1124" spans="1:13">
      <c r="A1124" t="n">
        <v>8616</v>
      </c>
      <c r="B1124" s="36" t="n">
        <v>48</v>
      </c>
      <c r="C1124" s="7" t="n">
        <v>4</v>
      </c>
      <c r="D1124" s="7" t="n">
        <v>0</v>
      </c>
      <c r="E1124" s="7" t="s">
        <v>64</v>
      </c>
      <c r="F1124" s="7" t="n">
        <v>-1</v>
      </c>
      <c r="G1124" s="7" t="n">
        <v>1</v>
      </c>
      <c r="H1124" s="7" t="n">
        <v>0</v>
      </c>
    </row>
    <row r="1125" spans="1:13">
      <c r="A1125" t="s">
        <v>4</v>
      </c>
      <c r="B1125" s="4" t="s">
        <v>5</v>
      </c>
      <c r="C1125" s="4" t="s">
        <v>14</v>
      </c>
      <c r="D1125" s="4" t="s">
        <v>10</v>
      </c>
      <c r="E1125" s="4" t="s">
        <v>6</v>
      </c>
    </row>
    <row r="1126" spans="1:13">
      <c r="A1126" t="n">
        <v>8647</v>
      </c>
      <c r="B1126" s="33" t="n">
        <v>51</v>
      </c>
      <c r="C1126" s="7" t="n">
        <v>4</v>
      </c>
      <c r="D1126" s="7" t="n">
        <v>4</v>
      </c>
      <c r="E1126" s="7" t="s">
        <v>129</v>
      </c>
    </row>
    <row r="1127" spans="1:13">
      <c r="A1127" t="s">
        <v>4</v>
      </c>
      <c r="B1127" s="4" t="s">
        <v>5</v>
      </c>
      <c r="C1127" s="4" t="s">
        <v>10</v>
      </c>
    </row>
    <row r="1128" spans="1:13">
      <c r="A1128" t="n">
        <v>8660</v>
      </c>
      <c r="B1128" s="29" t="n">
        <v>16</v>
      </c>
      <c r="C1128" s="7" t="n">
        <v>0</v>
      </c>
    </row>
    <row r="1129" spans="1:13">
      <c r="A1129" t="s">
        <v>4</v>
      </c>
      <c r="B1129" s="4" t="s">
        <v>5</v>
      </c>
      <c r="C1129" s="4" t="s">
        <v>10</v>
      </c>
      <c r="D1129" s="4" t="s">
        <v>14</v>
      </c>
      <c r="E1129" s="4" t="s">
        <v>9</v>
      </c>
      <c r="F1129" s="4" t="s">
        <v>83</v>
      </c>
      <c r="G1129" s="4" t="s">
        <v>14</v>
      </c>
      <c r="H1129" s="4" t="s">
        <v>14</v>
      </c>
      <c r="I1129" s="4" t="s">
        <v>14</v>
      </c>
      <c r="J1129" s="4" t="s">
        <v>9</v>
      </c>
      <c r="K1129" s="4" t="s">
        <v>83</v>
      </c>
      <c r="L1129" s="4" t="s">
        <v>14</v>
      </c>
      <c r="M1129" s="4" t="s">
        <v>14</v>
      </c>
    </row>
    <row r="1130" spans="1:13">
      <c r="A1130" t="n">
        <v>8663</v>
      </c>
      <c r="B1130" s="44" t="n">
        <v>26</v>
      </c>
      <c r="C1130" s="7" t="n">
        <v>4</v>
      </c>
      <c r="D1130" s="7" t="n">
        <v>17</v>
      </c>
      <c r="E1130" s="7" t="n">
        <v>7421</v>
      </c>
      <c r="F1130" s="7" t="s">
        <v>150</v>
      </c>
      <c r="G1130" s="7" t="n">
        <v>2</v>
      </c>
      <c r="H1130" s="7" t="n">
        <v>3</v>
      </c>
      <c r="I1130" s="7" t="n">
        <v>17</v>
      </c>
      <c r="J1130" s="7" t="n">
        <v>7422</v>
      </c>
      <c r="K1130" s="7" t="s">
        <v>151</v>
      </c>
      <c r="L1130" s="7" t="n">
        <v>2</v>
      </c>
      <c r="M1130" s="7" t="n">
        <v>0</v>
      </c>
    </row>
    <row r="1131" spans="1:13">
      <c r="A1131" t="s">
        <v>4</v>
      </c>
      <c r="B1131" s="4" t="s">
        <v>5</v>
      </c>
    </row>
    <row r="1132" spans="1:13">
      <c r="A1132" t="n">
        <v>8829</v>
      </c>
      <c r="B1132" s="45" t="n">
        <v>28</v>
      </c>
    </row>
    <row r="1133" spans="1:13">
      <c r="A1133" t="s">
        <v>4</v>
      </c>
      <c r="B1133" s="4" t="s">
        <v>5</v>
      </c>
      <c r="C1133" s="4" t="s">
        <v>14</v>
      </c>
      <c r="D1133" s="4" t="s">
        <v>10</v>
      </c>
      <c r="E1133" s="4" t="s">
        <v>6</v>
      </c>
    </row>
    <row r="1134" spans="1:13">
      <c r="A1134" t="n">
        <v>8830</v>
      </c>
      <c r="B1134" s="33" t="n">
        <v>51</v>
      </c>
      <c r="C1134" s="7" t="n">
        <v>4</v>
      </c>
      <c r="D1134" s="7" t="n">
        <v>22</v>
      </c>
      <c r="E1134" s="7" t="s">
        <v>152</v>
      </c>
    </row>
    <row r="1135" spans="1:13">
      <c r="A1135" t="s">
        <v>4</v>
      </c>
      <c r="B1135" s="4" t="s">
        <v>5</v>
      </c>
      <c r="C1135" s="4" t="s">
        <v>10</v>
      </c>
    </row>
    <row r="1136" spans="1:13">
      <c r="A1136" t="n">
        <v>8843</v>
      </c>
      <c r="B1136" s="29" t="n">
        <v>16</v>
      </c>
      <c r="C1136" s="7" t="n">
        <v>0</v>
      </c>
    </row>
    <row r="1137" spans="1:13">
      <c r="A1137" t="s">
        <v>4</v>
      </c>
      <c r="B1137" s="4" t="s">
        <v>5</v>
      </c>
      <c r="C1137" s="4" t="s">
        <v>10</v>
      </c>
      <c r="D1137" s="4" t="s">
        <v>14</v>
      </c>
      <c r="E1137" s="4" t="s">
        <v>9</v>
      </c>
      <c r="F1137" s="4" t="s">
        <v>83</v>
      </c>
      <c r="G1137" s="4" t="s">
        <v>14</v>
      </c>
      <c r="H1137" s="4" t="s">
        <v>14</v>
      </c>
    </row>
    <row r="1138" spans="1:13">
      <c r="A1138" t="n">
        <v>8846</v>
      </c>
      <c r="B1138" s="44" t="n">
        <v>26</v>
      </c>
      <c r="C1138" s="7" t="n">
        <v>22</v>
      </c>
      <c r="D1138" s="7" t="n">
        <v>17</v>
      </c>
      <c r="E1138" s="7" t="n">
        <v>30388</v>
      </c>
      <c r="F1138" s="7" t="s">
        <v>153</v>
      </c>
      <c r="G1138" s="7" t="n">
        <v>2</v>
      </c>
      <c r="H1138" s="7" t="n">
        <v>0</v>
      </c>
    </row>
    <row r="1139" spans="1:13">
      <c r="A1139" t="s">
        <v>4</v>
      </c>
      <c r="B1139" s="4" t="s">
        <v>5</v>
      </c>
    </row>
    <row r="1140" spans="1:13">
      <c r="A1140" t="n">
        <v>8875</v>
      </c>
      <c r="B1140" s="45" t="n">
        <v>28</v>
      </c>
    </row>
    <row r="1141" spans="1:13">
      <c r="A1141" t="s">
        <v>4</v>
      </c>
      <c r="B1141" s="4" t="s">
        <v>5</v>
      </c>
      <c r="C1141" s="4" t="s">
        <v>10</v>
      </c>
      <c r="D1141" s="4" t="s">
        <v>14</v>
      </c>
      <c r="E1141" s="4" t="s">
        <v>20</v>
      </c>
      <c r="F1141" s="4" t="s">
        <v>10</v>
      </c>
    </row>
    <row r="1142" spans="1:13">
      <c r="A1142" t="n">
        <v>8876</v>
      </c>
      <c r="B1142" s="47" t="n">
        <v>59</v>
      </c>
      <c r="C1142" s="7" t="n">
        <v>0</v>
      </c>
      <c r="D1142" s="7" t="n">
        <v>20</v>
      </c>
      <c r="E1142" s="7" t="n">
        <v>0.150000005960464</v>
      </c>
      <c r="F1142" s="7" t="n">
        <v>0</v>
      </c>
    </row>
    <row r="1143" spans="1:13">
      <c r="A1143" t="s">
        <v>4</v>
      </c>
      <c r="B1143" s="4" t="s">
        <v>5</v>
      </c>
      <c r="C1143" s="4" t="s">
        <v>10</v>
      </c>
      <c r="D1143" s="4" t="s">
        <v>14</v>
      </c>
      <c r="E1143" s="4" t="s">
        <v>20</v>
      </c>
      <c r="F1143" s="4" t="s">
        <v>10</v>
      </c>
    </row>
    <row r="1144" spans="1:13">
      <c r="A1144" t="n">
        <v>8886</v>
      </c>
      <c r="B1144" s="47" t="n">
        <v>59</v>
      </c>
      <c r="C1144" s="7" t="n">
        <v>4</v>
      </c>
      <c r="D1144" s="7" t="n">
        <v>20</v>
      </c>
      <c r="E1144" s="7" t="n">
        <v>0.150000005960464</v>
      </c>
      <c r="F1144" s="7" t="n">
        <v>0</v>
      </c>
    </row>
    <row r="1145" spans="1:13">
      <c r="A1145" t="s">
        <v>4</v>
      </c>
      <c r="B1145" s="4" t="s">
        <v>5</v>
      </c>
      <c r="C1145" s="4" t="s">
        <v>10</v>
      </c>
    </row>
    <row r="1146" spans="1:13">
      <c r="A1146" t="n">
        <v>8896</v>
      </c>
      <c r="B1146" s="29" t="n">
        <v>16</v>
      </c>
      <c r="C1146" s="7" t="n">
        <v>50</v>
      </c>
    </row>
    <row r="1147" spans="1:13">
      <c r="A1147" t="s">
        <v>4</v>
      </c>
      <c r="B1147" s="4" t="s">
        <v>5</v>
      </c>
      <c r="C1147" s="4" t="s">
        <v>14</v>
      </c>
      <c r="D1147" s="4" t="s">
        <v>10</v>
      </c>
      <c r="E1147" s="4" t="s">
        <v>14</v>
      </c>
      <c r="F1147" s="4" t="s">
        <v>14</v>
      </c>
      <c r="G1147" s="4" t="s">
        <v>9</v>
      </c>
      <c r="H1147" s="4" t="s">
        <v>14</v>
      </c>
      <c r="I1147" s="4" t="s">
        <v>14</v>
      </c>
      <c r="J1147" s="4" t="s">
        <v>18</v>
      </c>
    </row>
    <row r="1148" spans="1:13">
      <c r="A1148" t="n">
        <v>8899</v>
      </c>
      <c r="B1148" s="10" t="n">
        <v>5</v>
      </c>
      <c r="C1148" s="7" t="n">
        <v>33</v>
      </c>
      <c r="D1148" s="7" t="n">
        <v>61491</v>
      </c>
      <c r="E1148" s="7" t="n">
        <v>8</v>
      </c>
      <c r="F1148" s="7" t="n">
        <v>0</v>
      </c>
      <c r="G1148" s="7" t="n">
        <v>9</v>
      </c>
      <c r="H1148" s="7" t="n">
        <v>3</v>
      </c>
      <c r="I1148" s="7" t="n">
        <v>1</v>
      </c>
      <c r="J1148" s="11" t="n">
        <f t="normal" ca="1">A1152</f>
        <v>0</v>
      </c>
    </row>
    <row r="1149" spans="1:13">
      <c r="A1149" t="s">
        <v>4</v>
      </c>
      <c r="B1149" s="4" t="s">
        <v>5</v>
      </c>
      <c r="C1149" s="4" t="s">
        <v>10</v>
      </c>
      <c r="D1149" s="4" t="s">
        <v>14</v>
      </c>
      <c r="E1149" s="4" t="s">
        <v>20</v>
      </c>
      <c r="F1149" s="4" t="s">
        <v>10</v>
      </c>
    </row>
    <row r="1150" spans="1:13">
      <c r="A1150" t="n">
        <v>8915</v>
      </c>
      <c r="B1150" s="47" t="n">
        <v>59</v>
      </c>
      <c r="C1150" s="7" t="n">
        <v>61491</v>
      </c>
      <c r="D1150" s="7" t="n">
        <v>20</v>
      </c>
      <c r="E1150" s="7" t="n">
        <v>0.150000005960464</v>
      </c>
      <c r="F1150" s="7" t="n">
        <v>0</v>
      </c>
    </row>
    <row r="1151" spans="1:13">
      <c r="A1151" t="s">
        <v>4</v>
      </c>
      <c r="B1151" s="4" t="s">
        <v>5</v>
      </c>
      <c r="C1151" s="4" t="s">
        <v>14</v>
      </c>
      <c r="D1151" s="4" t="s">
        <v>10</v>
      </c>
      <c r="E1151" s="4" t="s">
        <v>14</v>
      </c>
      <c r="F1151" s="4" t="s">
        <v>14</v>
      </c>
      <c r="G1151" s="4" t="s">
        <v>9</v>
      </c>
      <c r="H1151" s="4" t="s">
        <v>14</v>
      </c>
      <c r="I1151" s="4" t="s">
        <v>14</v>
      </c>
      <c r="J1151" s="4" t="s">
        <v>18</v>
      </c>
    </row>
    <row r="1152" spans="1:13">
      <c r="A1152" t="n">
        <v>8925</v>
      </c>
      <c r="B1152" s="10" t="n">
        <v>5</v>
      </c>
      <c r="C1152" s="7" t="n">
        <v>33</v>
      </c>
      <c r="D1152" s="7" t="n">
        <v>61492</v>
      </c>
      <c r="E1152" s="7" t="n">
        <v>8</v>
      </c>
      <c r="F1152" s="7" t="n">
        <v>0</v>
      </c>
      <c r="G1152" s="7" t="n">
        <v>9</v>
      </c>
      <c r="H1152" s="7" t="n">
        <v>3</v>
      </c>
      <c r="I1152" s="7" t="n">
        <v>1</v>
      </c>
      <c r="J1152" s="11" t="n">
        <f t="normal" ca="1">A1156</f>
        <v>0</v>
      </c>
    </row>
    <row r="1153" spans="1:10">
      <c r="A1153" t="s">
        <v>4</v>
      </c>
      <c r="B1153" s="4" t="s">
        <v>5</v>
      </c>
      <c r="C1153" s="4" t="s">
        <v>10</v>
      </c>
      <c r="D1153" s="4" t="s">
        <v>14</v>
      </c>
      <c r="E1153" s="4" t="s">
        <v>20</v>
      </c>
      <c r="F1153" s="4" t="s">
        <v>10</v>
      </c>
    </row>
    <row r="1154" spans="1:10">
      <c r="A1154" t="n">
        <v>8941</v>
      </c>
      <c r="B1154" s="47" t="n">
        <v>59</v>
      </c>
      <c r="C1154" s="7" t="n">
        <v>61492</v>
      </c>
      <c r="D1154" s="7" t="n">
        <v>20</v>
      </c>
      <c r="E1154" s="7" t="n">
        <v>0.150000005960464</v>
      </c>
      <c r="F1154" s="7" t="n">
        <v>0</v>
      </c>
    </row>
    <row r="1155" spans="1:10">
      <c r="A1155" t="s">
        <v>4</v>
      </c>
      <c r="B1155" s="4" t="s">
        <v>5</v>
      </c>
      <c r="C1155" s="4" t="s">
        <v>10</v>
      </c>
    </row>
    <row r="1156" spans="1:10">
      <c r="A1156" t="n">
        <v>8951</v>
      </c>
      <c r="B1156" s="29" t="n">
        <v>16</v>
      </c>
      <c r="C1156" s="7" t="n">
        <v>50</v>
      </c>
    </row>
    <row r="1157" spans="1:10">
      <c r="A1157" t="s">
        <v>4</v>
      </c>
      <c r="B1157" s="4" t="s">
        <v>5</v>
      </c>
      <c r="C1157" s="4" t="s">
        <v>14</v>
      </c>
      <c r="D1157" s="4" t="s">
        <v>10</v>
      </c>
      <c r="E1157" s="4" t="s">
        <v>14</v>
      </c>
      <c r="F1157" s="4" t="s">
        <v>14</v>
      </c>
      <c r="G1157" s="4" t="s">
        <v>9</v>
      </c>
      <c r="H1157" s="4" t="s">
        <v>14</v>
      </c>
      <c r="I1157" s="4" t="s">
        <v>14</v>
      </c>
      <c r="J1157" s="4" t="s">
        <v>18</v>
      </c>
    </row>
    <row r="1158" spans="1:10">
      <c r="A1158" t="n">
        <v>8954</v>
      </c>
      <c r="B1158" s="10" t="n">
        <v>5</v>
      </c>
      <c r="C1158" s="7" t="n">
        <v>33</v>
      </c>
      <c r="D1158" s="7" t="n">
        <v>61493</v>
      </c>
      <c r="E1158" s="7" t="n">
        <v>8</v>
      </c>
      <c r="F1158" s="7" t="n">
        <v>0</v>
      </c>
      <c r="G1158" s="7" t="n">
        <v>9</v>
      </c>
      <c r="H1158" s="7" t="n">
        <v>3</v>
      </c>
      <c r="I1158" s="7" t="n">
        <v>1</v>
      </c>
      <c r="J1158" s="11" t="n">
        <f t="normal" ca="1">A1162</f>
        <v>0</v>
      </c>
    </row>
    <row r="1159" spans="1:10">
      <c r="A1159" t="s">
        <v>4</v>
      </c>
      <c r="B1159" s="4" t="s">
        <v>5</v>
      </c>
      <c r="C1159" s="4" t="s">
        <v>10</v>
      </c>
      <c r="D1159" s="4" t="s">
        <v>14</v>
      </c>
      <c r="E1159" s="4" t="s">
        <v>20</v>
      </c>
      <c r="F1159" s="4" t="s">
        <v>10</v>
      </c>
    </row>
    <row r="1160" spans="1:10">
      <c r="A1160" t="n">
        <v>8970</v>
      </c>
      <c r="B1160" s="47" t="n">
        <v>59</v>
      </c>
      <c r="C1160" s="7" t="n">
        <v>61493</v>
      </c>
      <c r="D1160" s="7" t="n">
        <v>20</v>
      </c>
      <c r="E1160" s="7" t="n">
        <v>0.150000005960464</v>
      </c>
      <c r="F1160" s="7" t="n">
        <v>0</v>
      </c>
    </row>
    <row r="1161" spans="1:10">
      <c r="A1161" t="s">
        <v>4</v>
      </c>
      <c r="B1161" s="4" t="s">
        <v>5</v>
      </c>
      <c r="C1161" s="4" t="s">
        <v>14</v>
      </c>
      <c r="D1161" s="4" t="s">
        <v>10</v>
      </c>
      <c r="E1161" s="4" t="s">
        <v>14</v>
      </c>
      <c r="F1161" s="4" t="s">
        <v>14</v>
      </c>
      <c r="G1161" s="4" t="s">
        <v>9</v>
      </c>
      <c r="H1161" s="4" t="s">
        <v>14</v>
      </c>
      <c r="I1161" s="4" t="s">
        <v>14</v>
      </c>
      <c r="J1161" s="4" t="s">
        <v>18</v>
      </c>
    </row>
    <row r="1162" spans="1:10">
      <c r="A1162" t="n">
        <v>8980</v>
      </c>
      <c r="B1162" s="10" t="n">
        <v>5</v>
      </c>
      <c r="C1162" s="7" t="n">
        <v>33</v>
      </c>
      <c r="D1162" s="7" t="n">
        <v>61494</v>
      </c>
      <c r="E1162" s="7" t="n">
        <v>8</v>
      </c>
      <c r="F1162" s="7" t="n">
        <v>0</v>
      </c>
      <c r="G1162" s="7" t="n">
        <v>9</v>
      </c>
      <c r="H1162" s="7" t="n">
        <v>3</v>
      </c>
      <c r="I1162" s="7" t="n">
        <v>1</v>
      </c>
      <c r="J1162" s="11" t="n">
        <f t="normal" ca="1">A1166</f>
        <v>0</v>
      </c>
    </row>
    <row r="1163" spans="1:10">
      <c r="A1163" t="s">
        <v>4</v>
      </c>
      <c r="B1163" s="4" t="s">
        <v>5</v>
      </c>
      <c r="C1163" s="4" t="s">
        <v>10</v>
      </c>
      <c r="D1163" s="4" t="s">
        <v>14</v>
      </c>
      <c r="E1163" s="4" t="s">
        <v>20</v>
      </c>
      <c r="F1163" s="4" t="s">
        <v>10</v>
      </c>
    </row>
    <row r="1164" spans="1:10">
      <c r="A1164" t="n">
        <v>8996</v>
      </c>
      <c r="B1164" s="47" t="n">
        <v>59</v>
      </c>
      <c r="C1164" s="7" t="n">
        <v>61494</v>
      </c>
      <c r="D1164" s="7" t="n">
        <v>20</v>
      </c>
      <c r="E1164" s="7" t="n">
        <v>0.150000005960464</v>
      </c>
      <c r="F1164" s="7" t="n">
        <v>0</v>
      </c>
    </row>
    <row r="1165" spans="1:10">
      <c r="A1165" t="s">
        <v>4</v>
      </c>
      <c r="B1165" s="4" t="s">
        <v>5</v>
      </c>
      <c r="C1165" s="4" t="s">
        <v>10</v>
      </c>
    </row>
    <row r="1166" spans="1:10">
      <c r="A1166" t="n">
        <v>9006</v>
      </c>
      <c r="B1166" s="29" t="n">
        <v>16</v>
      </c>
      <c r="C1166" s="7" t="n">
        <v>1000</v>
      </c>
    </row>
    <row r="1167" spans="1:10">
      <c r="A1167" t="s">
        <v>4</v>
      </c>
      <c r="B1167" s="4" t="s">
        <v>5</v>
      </c>
      <c r="C1167" s="4" t="s">
        <v>14</v>
      </c>
      <c r="D1167" s="4" t="s">
        <v>10</v>
      </c>
      <c r="E1167" s="4" t="s">
        <v>6</v>
      </c>
    </row>
    <row r="1168" spans="1:10">
      <c r="A1168" t="n">
        <v>9009</v>
      </c>
      <c r="B1168" s="33" t="n">
        <v>51</v>
      </c>
      <c r="C1168" s="7" t="n">
        <v>4</v>
      </c>
      <c r="D1168" s="7" t="n">
        <v>0</v>
      </c>
      <c r="E1168" s="7" t="s">
        <v>82</v>
      </c>
    </row>
    <row r="1169" spans="1:10">
      <c r="A1169" t="s">
        <v>4</v>
      </c>
      <c r="B1169" s="4" t="s">
        <v>5</v>
      </c>
      <c r="C1169" s="4" t="s">
        <v>10</v>
      </c>
    </row>
    <row r="1170" spans="1:10">
      <c r="A1170" t="n">
        <v>9023</v>
      </c>
      <c r="B1170" s="29" t="n">
        <v>16</v>
      </c>
      <c r="C1170" s="7" t="n">
        <v>0</v>
      </c>
    </row>
    <row r="1171" spans="1:10">
      <c r="A1171" t="s">
        <v>4</v>
      </c>
      <c r="B1171" s="4" t="s">
        <v>5</v>
      </c>
      <c r="C1171" s="4" t="s">
        <v>10</v>
      </c>
      <c r="D1171" s="4" t="s">
        <v>14</v>
      </c>
      <c r="E1171" s="4" t="s">
        <v>9</v>
      </c>
      <c r="F1171" s="4" t="s">
        <v>83</v>
      </c>
      <c r="G1171" s="4" t="s">
        <v>14</v>
      </c>
      <c r="H1171" s="4" t="s">
        <v>14</v>
      </c>
    </row>
    <row r="1172" spans="1:10">
      <c r="A1172" t="n">
        <v>9026</v>
      </c>
      <c r="B1172" s="44" t="n">
        <v>26</v>
      </c>
      <c r="C1172" s="7" t="n">
        <v>0</v>
      </c>
      <c r="D1172" s="7" t="n">
        <v>17</v>
      </c>
      <c r="E1172" s="7" t="n">
        <v>52985</v>
      </c>
      <c r="F1172" s="7" t="s">
        <v>154</v>
      </c>
      <c r="G1172" s="7" t="n">
        <v>2</v>
      </c>
      <c r="H1172" s="7" t="n">
        <v>0</v>
      </c>
    </row>
    <row r="1173" spans="1:10">
      <c r="A1173" t="s">
        <v>4</v>
      </c>
      <c r="B1173" s="4" t="s">
        <v>5</v>
      </c>
    </row>
    <row r="1174" spans="1:10">
      <c r="A1174" t="n">
        <v>9058</v>
      </c>
      <c r="B1174" s="45" t="n">
        <v>28</v>
      </c>
    </row>
    <row r="1175" spans="1:10">
      <c r="A1175" t="s">
        <v>4</v>
      </c>
      <c r="B1175" s="4" t="s">
        <v>5</v>
      </c>
      <c r="C1175" s="4" t="s">
        <v>14</v>
      </c>
      <c r="D1175" s="21" t="s">
        <v>30</v>
      </c>
      <c r="E1175" s="4" t="s">
        <v>5</v>
      </c>
      <c r="F1175" s="4" t="s">
        <v>14</v>
      </c>
      <c r="G1175" s="4" t="s">
        <v>10</v>
      </c>
      <c r="H1175" s="21" t="s">
        <v>31</v>
      </c>
      <c r="I1175" s="4" t="s">
        <v>14</v>
      </c>
      <c r="J1175" s="4" t="s">
        <v>18</v>
      </c>
    </row>
    <row r="1176" spans="1:10">
      <c r="A1176" t="n">
        <v>9059</v>
      </c>
      <c r="B1176" s="10" t="n">
        <v>5</v>
      </c>
      <c r="C1176" s="7" t="n">
        <v>28</v>
      </c>
      <c r="D1176" s="21" t="s">
        <v>3</v>
      </c>
      <c r="E1176" s="27" t="n">
        <v>64</v>
      </c>
      <c r="F1176" s="7" t="n">
        <v>5</v>
      </c>
      <c r="G1176" s="7" t="n">
        <v>6</v>
      </c>
      <c r="H1176" s="21" t="s">
        <v>3</v>
      </c>
      <c r="I1176" s="7" t="n">
        <v>1</v>
      </c>
      <c r="J1176" s="11" t="n">
        <f t="normal" ca="1">A1186</f>
        <v>0</v>
      </c>
    </row>
    <row r="1177" spans="1:10">
      <c r="A1177" t="s">
        <v>4</v>
      </c>
      <c r="B1177" s="4" t="s">
        <v>5</v>
      </c>
      <c r="C1177" s="4" t="s">
        <v>14</v>
      </c>
      <c r="D1177" s="4" t="s">
        <v>10</v>
      </c>
      <c r="E1177" s="4" t="s">
        <v>6</v>
      </c>
    </row>
    <row r="1178" spans="1:10">
      <c r="A1178" t="n">
        <v>9070</v>
      </c>
      <c r="B1178" s="33" t="n">
        <v>51</v>
      </c>
      <c r="C1178" s="7" t="n">
        <v>4</v>
      </c>
      <c r="D1178" s="7" t="n">
        <v>6</v>
      </c>
      <c r="E1178" s="7" t="s">
        <v>101</v>
      </c>
    </row>
    <row r="1179" spans="1:10">
      <c r="A1179" t="s">
        <v>4</v>
      </c>
      <c r="B1179" s="4" t="s">
        <v>5</v>
      </c>
      <c r="C1179" s="4" t="s">
        <v>10</v>
      </c>
    </row>
    <row r="1180" spans="1:10">
      <c r="A1180" t="n">
        <v>9083</v>
      </c>
      <c r="B1180" s="29" t="n">
        <v>16</v>
      </c>
      <c r="C1180" s="7" t="n">
        <v>0</v>
      </c>
    </row>
    <row r="1181" spans="1:10">
      <c r="A1181" t="s">
        <v>4</v>
      </c>
      <c r="B1181" s="4" t="s">
        <v>5</v>
      </c>
      <c r="C1181" s="4" t="s">
        <v>10</v>
      </c>
      <c r="D1181" s="4" t="s">
        <v>14</v>
      </c>
      <c r="E1181" s="4" t="s">
        <v>9</v>
      </c>
      <c r="F1181" s="4" t="s">
        <v>83</v>
      </c>
      <c r="G1181" s="4" t="s">
        <v>14</v>
      </c>
      <c r="H1181" s="4" t="s">
        <v>14</v>
      </c>
    </row>
    <row r="1182" spans="1:10">
      <c r="A1182" t="n">
        <v>9086</v>
      </c>
      <c r="B1182" s="44" t="n">
        <v>26</v>
      </c>
      <c r="C1182" s="7" t="n">
        <v>6</v>
      </c>
      <c r="D1182" s="7" t="n">
        <v>17</v>
      </c>
      <c r="E1182" s="7" t="n">
        <v>8452</v>
      </c>
      <c r="F1182" s="7" t="s">
        <v>155</v>
      </c>
      <c r="G1182" s="7" t="n">
        <v>2</v>
      </c>
      <c r="H1182" s="7" t="n">
        <v>0</v>
      </c>
    </row>
    <row r="1183" spans="1:10">
      <c r="A1183" t="s">
        <v>4</v>
      </c>
      <c r="B1183" s="4" t="s">
        <v>5</v>
      </c>
    </row>
    <row r="1184" spans="1:10">
      <c r="A1184" t="n">
        <v>9105</v>
      </c>
      <c r="B1184" s="45" t="n">
        <v>28</v>
      </c>
    </row>
    <row r="1185" spans="1:10">
      <c r="A1185" t="s">
        <v>4</v>
      </c>
      <c r="B1185" s="4" t="s">
        <v>5</v>
      </c>
      <c r="C1185" s="4" t="s">
        <v>14</v>
      </c>
      <c r="D1185" s="21" t="s">
        <v>30</v>
      </c>
      <c r="E1185" s="4" t="s">
        <v>5</v>
      </c>
      <c r="F1185" s="4" t="s">
        <v>14</v>
      </c>
      <c r="G1185" s="4" t="s">
        <v>10</v>
      </c>
      <c r="H1185" s="21" t="s">
        <v>31</v>
      </c>
      <c r="I1185" s="4" t="s">
        <v>14</v>
      </c>
      <c r="J1185" s="4" t="s">
        <v>18</v>
      </c>
    </row>
    <row r="1186" spans="1:10">
      <c r="A1186" t="n">
        <v>9106</v>
      </c>
      <c r="B1186" s="10" t="n">
        <v>5</v>
      </c>
      <c r="C1186" s="7" t="n">
        <v>28</v>
      </c>
      <c r="D1186" s="21" t="s">
        <v>3</v>
      </c>
      <c r="E1186" s="27" t="n">
        <v>64</v>
      </c>
      <c r="F1186" s="7" t="n">
        <v>5</v>
      </c>
      <c r="G1186" s="7" t="n">
        <v>2</v>
      </c>
      <c r="H1186" s="21" t="s">
        <v>3</v>
      </c>
      <c r="I1186" s="7" t="n">
        <v>1</v>
      </c>
      <c r="J1186" s="11" t="n">
        <f t="normal" ca="1">A1196</f>
        <v>0</v>
      </c>
    </row>
    <row r="1187" spans="1:10">
      <c r="A1187" t="s">
        <v>4</v>
      </c>
      <c r="B1187" s="4" t="s">
        <v>5</v>
      </c>
      <c r="C1187" s="4" t="s">
        <v>14</v>
      </c>
      <c r="D1187" s="4" t="s">
        <v>10</v>
      </c>
      <c r="E1187" s="4" t="s">
        <v>6</v>
      </c>
    </row>
    <row r="1188" spans="1:10">
      <c r="A1188" t="n">
        <v>9117</v>
      </c>
      <c r="B1188" s="33" t="n">
        <v>51</v>
      </c>
      <c r="C1188" s="7" t="n">
        <v>4</v>
      </c>
      <c r="D1188" s="7" t="n">
        <v>2</v>
      </c>
      <c r="E1188" s="7" t="s">
        <v>113</v>
      </c>
    </row>
    <row r="1189" spans="1:10">
      <c r="A1189" t="s">
        <v>4</v>
      </c>
      <c r="B1189" s="4" t="s">
        <v>5</v>
      </c>
      <c r="C1189" s="4" t="s">
        <v>10</v>
      </c>
    </row>
    <row r="1190" spans="1:10">
      <c r="A1190" t="n">
        <v>9130</v>
      </c>
      <c r="B1190" s="29" t="n">
        <v>16</v>
      </c>
      <c r="C1190" s="7" t="n">
        <v>0</v>
      </c>
    </row>
    <row r="1191" spans="1:10">
      <c r="A1191" t="s">
        <v>4</v>
      </c>
      <c r="B1191" s="4" t="s">
        <v>5</v>
      </c>
      <c r="C1191" s="4" t="s">
        <v>10</v>
      </c>
      <c r="D1191" s="4" t="s">
        <v>14</v>
      </c>
      <c r="E1191" s="4" t="s">
        <v>9</v>
      </c>
      <c r="F1191" s="4" t="s">
        <v>83</v>
      </c>
      <c r="G1191" s="4" t="s">
        <v>14</v>
      </c>
      <c r="H1191" s="4" t="s">
        <v>14</v>
      </c>
    </row>
    <row r="1192" spans="1:10">
      <c r="A1192" t="n">
        <v>9133</v>
      </c>
      <c r="B1192" s="44" t="n">
        <v>26</v>
      </c>
      <c r="C1192" s="7" t="n">
        <v>2</v>
      </c>
      <c r="D1192" s="7" t="n">
        <v>17</v>
      </c>
      <c r="E1192" s="7" t="n">
        <v>6432</v>
      </c>
      <c r="F1192" s="7" t="s">
        <v>156</v>
      </c>
      <c r="G1192" s="7" t="n">
        <v>2</v>
      </c>
      <c r="H1192" s="7" t="n">
        <v>0</v>
      </c>
    </row>
    <row r="1193" spans="1:10">
      <c r="A1193" t="s">
        <v>4</v>
      </c>
      <c r="B1193" s="4" t="s">
        <v>5</v>
      </c>
    </row>
    <row r="1194" spans="1:10">
      <c r="A1194" t="n">
        <v>9158</v>
      </c>
      <c r="B1194" s="45" t="n">
        <v>28</v>
      </c>
    </row>
    <row r="1195" spans="1:10">
      <c r="A1195" t="s">
        <v>4</v>
      </c>
      <c r="B1195" s="4" t="s">
        <v>5</v>
      </c>
      <c r="C1195" s="4" t="s">
        <v>14</v>
      </c>
      <c r="D1195" s="21" t="s">
        <v>30</v>
      </c>
      <c r="E1195" s="4" t="s">
        <v>5</v>
      </c>
      <c r="F1195" s="4" t="s">
        <v>14</v>
      </c>
      <c r="G1195" s="4" t="s">
        <v>10</v>
      </c>
      <c r="H1195" s="21" t="s">
        <v>31</v>
      </c>
      <c r="I1195" s="4" t="s">
        <v>14</v>
      </c>
      <c r="J1195" s="4" t="s">
        <v>18</v>
      </c>
    </row>
    <row r="1196" spans="1:10">
      <c r="A1196" t="n">
        <v>9159</v>
      </c>
      <c r="B1196" s="10" t="n">
        <v>5</v>
      </c>
      <c r="C1196" s="7" t="n">
        <v>28</v>
      </c>
      <c r="D1196" s="21" t="s">
        <v>3</v>
      </c>
      <c r="E1196" s="27" t="n">
        <v>64</v>
      </c>
      <c r="F1196" s="7" t="n">
        <v>5</v>
      </c>
      <c r="G1196" s="7" t="n">
        <v>5</v>
      </c>
      <c r="H1196" s="21" t="s">
        <v>3</v>
      </c>
      <c r="I1196" s="7" t="n">
        <v>1</v>
      </c>
      <c r="J1196" s="11" t="n">
        <f t="normal" ca="1">A1210</f>
        <v>0</v>
      </c>
    </row>
    <row r="1197" spans="1:10">
      <c r="A1197" t="s">
        <v>4</v>
      </c>
      <c r="B1197" s="4" t="s">
        <v>5</v>
      </c>
      <c r="C1197" s="4" t="s">
        <v>10</v>
      </c>
      <c r="D1197" s="4" t="s">
        <v>14</v>
      </c>
      <c r="E1197" s="4" t="s">
        <v>6</v>
      </c>
      <c r="F1197" s="4" t="s">
        <v>20</v>
      </c>
      <c r="G1197" s="4" t="s">
        <v>20</v>
      </c>
      <c r="H1197" s="4" t="s">
        <v>20</v>
      </c>
    </row>
    <row r="1198" spans="1:10">
      <c r="A1198" t="n">
        <v>9170</v>
      </c>
      <c r="B1198" s="36" t="n">
        <v>48</v>
      </c>
      <c r="C1198" s="7" t="n">
        <v>5</v>
      </c>
      <c r="D1198" s="7" t="n">
        <v>0</v>
      </c>
      <c r="E1198" s="7" t="s">
        <v>68</v>
      </c>
      <c r="F1198" s="7" t="n">
        <v>-1</v>
      </c>
      <c r="G1198" s="7" t="n">
        <v>1</v>
      </c>
      <c r="H1198" s="7" t="n">
        <v>0</v>
      </c>
    </row>
    <row r="1199" spans="1:10">
      <c r="A1199" t="s">
        <v>4</v>
      </c>
      <c r="B1199" s="4" t="s">
        <v>5</v>
      </c>
      <c r="C1199" s="4" t="s">
        <v>14</v>
      </c>
      <c r="D1199" s="4" t="s">
        <v>10</v>
      </c>
      <c r="E1199" s="4" t="s">
        <v>6</v>
      </c>
    </row>
    <row r="1200" spans="1:10">
      <c r="A1200" t="n">
        <v>9197</v>
      </c>
      <c r="B1200" s="33" t="n">
        <v>51</v>
      </c>
      <c r="C1200" s="7" t="n">
        <v>4</v>
      </c>
      <c r="D1200" s="7" t="n">
        <v>5</v>
      </c>
      <c r="E1200" s="7" t="s">
        <v>113</v>
      </c>
    </row>
    <row r="1201" spans="1:10">
      <c r="A1201" t="s">
        <v>4</v>
      </c>
      <c r="B1201" s="4" t="s">
        <v>5</v>
      </c>
      <c r="C1201" s="4" t="s">
        <v>10</v>
      </c>
    </row>
    <row r="1202" spans="1:10">
      <c r="A1202" t="n">
        <v>9210</v>
      </c>
      <c r="B1202" s="29" t="n">
        <v>16</v>
      </c>
      <c r="C1202" s="7" t="n">
        <v>0</v>
      </c>
    </row>
    <row r="1203" spans="1:10">
      <c r="A1203" t="s">
        <v>4</v>
      </c>
      <c r="B1203" s="4" t="s">
        <v>5</v>
      </c>
      <c r="C1203" s="4" t="s">
        <v>10</v>
      </c>
      <c r="D1203" s="4" t="s">
        <v>14</v>
      </c>
      <c r="E1203" s="4" t="s">
        <v>9</v>
      </c>
      <c r="F1203" s="4" t="s">
        <v>83</v>
      </c>
      <c r="G1203" s="4" t="s">
        <v>14</v>
      </c>
      <c r="H1203" s="4" t="s">
        <v>14</v>
      </c>
    </row>
    <row r="1204" spans="1:10">
      <c r="A1204" t="n">
        <v>9213</v>
      </c>
      <c r="B1204" s="44" t="n">
        <v>26</v>
      </c>
      <c r="C1204" s="7" t="n">
        <v>5</v>
      </c>
      <c r="D1204" s="7" t="n">
        <v>17</v>
      </c>
      <c r="E1204" s="7" t="n">
        <v>3425</v>
      </c>
      <c r="F1204" s="7" t="s">
        <v>157</v>
      </c>
      <c r="G1204" s="7" t="n">
        <v>2</v>
      </c>
      <c r="H1204" s="7" t="n">
        <v>0</v>
      </c>
    </row>
    <row r="1205" spans="1:10">
      <c r="A1205" t="s">
        <v>4</v>
      </c>
      <c r="B1205" s="4" t="s">
        <v>5</v>
      </c>
    </row>
    <row r="1206" spans="1:10">
      <c r="A1206" t="n">
        <v>9260</v>
      </c>
      <c r="B1206" s="45" t="n">
        <v>28</v>
      </c>
    </row>
    <row r="1207" spans="1:10">
      <c r="A1207" t="s">
        <v>4</v>
      </c>
      <c r="B1207" s="4" t="s">
        <v>5</v>
      </c>
      <c r="C1207" s="4" t="s">
        <v>18</v>
      </c>
    </row>
    <row r="1208" spans="1:10">
      <c r="A1208" t="n">
        <v>9261</v>
      </c>
      <c r="B1208" s="16" t="n">
        <v>3</v>
      </c>
      <c r="C1208" s="11" t="n">
        <f t="normal" ca="1">A1222</f>
        <v>0</v>
      </c>
    </row>
    <row r="1209" spans="1:10">
      <c r="A1209" t="s">
        <v>4</v>
      </c>
      <c r="B1209" s="4" t="s">
        <v>5</v>
      </c>
      <c r="C1209" s="4" t="s">
        <v>14</v>
      </c>
      <c r="D1209" s="21" t="s">
        <v>30</v>
      </c>
      <c r="E1209" s="4" t="s">
        <v>5</v>
      </c>
      <c r="F1209" s="4" t="s">
        <v>14</v>
      </c>
      <c r="G1209" s="4" t="s">
        <v>10</v>
      </c>
      <c r="H1209" s="21" t="s">
        <v>31</v>
      </c>
      <c r="I1209" s="4" t="s">
        <v>14</v>
      </c>
      <c r="J1209" s="4" t="s">
        <v>18</v>
      </c>
    </row>
    <row r="1210" spans="1:10">
      <c r="A1210" t="n">
        <v>9266</v>
      </c>
      <c r="B1210" s="10" t="n">
        <v>5</v>
      </c>
      <c r="C1210" s="7" t="n">
        <v>28</v>
      </c>
      <c r="D1210" s="21" t="s">
        <v>3</v>
      </c>
      <c r="E1210" s="27" t="n">
        <v>64</v>
      </c>
      <c r="F1210" s="7" t="n">
        <v>5</v>
      </c>
      <c r="G1210" s="7" t="n">
        <v>1</v>
      </c>
      <c r="H1210" s="21" t="s">
        <v>3</v>
      </c>
      <c r="I1210" s="7" t="n">
        <v>1</v>
      </c>
      <c r="J1210" s="11" t="n">
        <f t="normal" ca="1">A1222</f>
        <v>0</v>
      </c>
    </row>
    <row r="1211" spans="1:10">
      <c r="A1211" t="s">
        <v>4</v>
      </c>
      <c r="B1211" s="4" t="s">
        <v>5</v>
      </c>
      <c r="C1211" s="4" t="s">
        <v>10</v>
      </c>
      <c r="D1211" s="4" t="s">
        <v>14</v>
      </c>
      <c r="E1211" s="4" t="s">
        <v>6</v>
      </c>
      <c r="F1211" s="4" t="s">
        <v>20</v>
      </c>
      <c r="G1211" s="4" t="s">
        <v>20</v>
      </c>
      <c r="H1211" s="4" t="s">
        <v>20</v>
      </c>
    </row>
    <row r="1212" spans="1:10">
      <c r="A1212" t="n">
        <v>9277</v>
      </c>
      <c r="B1212" s="36" t="n">
        <v>48</v>
      </c>
      <c r="C1212" s="7" t="n">
        <v>1</v>
      </c>
      <c r="D1212" s="7" t="n">
        <v>0</v>
      </c>
      <c r="E1212" s="7" t="s">
        <v>68</v>
      </c>
      <c r="F1212" s="7" t="n">
        <v>-1</v>
      </c>
      <c r="G1212" s="7" t="n">
        <v>1</v>
      </c>
      <c r="H1212" s="7" t="n">
        <v>0</v>
      </c>
    </row>
    <row r="1213" spans="1:10">
      <c r="A1213" t="s">
        <v>4</v>
      </c>
      <c r="B1213" s="4" t="s">
        <v>5</v>
      </c>
      <c r="C1213" s="4" t="s">
        <v>14</v>
      </c>
      <c r="D1213" s="4" t="s">
        <v>10</v>
      </c>
      <c r="E1213" s="4" t="s">
        <v>6</v>
      </c>
    </row>
    <row r="1214" spans="1:10">
      <c r="A1214" t="n">
        <v>9304</v>
      </c>
      <c r="B1214" s="33" t="n">
        <v>51</v>
      </c>
      <c r="C1214" s="7" t="n">
        <v>4</v>
      </c>
      <c r="D1214" s="7" t="n">
        <v>1</v>
      </c>
      <c r="E1214" s="7" t="s">
        <v>113</v>
      </c>
    </row>
    <row r="1215" spans="1:10">
      <c r="A1215" t="s">
        <v>4</v>
      </c>
      <c r="B1215" s="4" t="s">
        <v>5</v>
      </c>
      <c r="C1215" s="4" t="s">
        <v>10</v>
      </c>
    </row>
    <row r="1216" spans="1:10">
      <c r="A1216" t="n">
        <v>9317</v>
      </c>
      <c r="B1216" s="29" t="n">
        <v>16</v>
      </c>
      <c r="C1216" s="7" t="n">
        <v>0</v>
      </c>
    </row>
    <row r="1217" spans="1:10">
      <c r="A1217" t="s">
        <v>4</v>
      </c>
      <c r="B1217" s="4" t="s">
        <v>5</v>
      </c>
      <c r="C1217" s="4" t="s">
        <v>10</v>
      </c>
      <c r="D1217" s="4" t="s">
        <v>14</v>
      </c>
      <c r="E1217" s="4" t="s">
        <v>9</v>
      </c>
      <c r="F1217" s="4" t="s">
        <v>83</v>
      </c>
      <c r="G1217" s="4" t="s">
        <v>14</v>
      </c>
      <c r="H1217" s="4" t="s">
        <v>14</v>
      </c>
    </row>
    <row r="1218" spans="1:10">
      <c r="A1218" t="n">
        <v>9320</v>
      </c>
      <c r="B1218" s="44" t="n">
        <v>26</v>
      </c>
      <c r="C1218" s="7" t="n">
        <v>1</v>
      </c>
      <c r="D1218" s="7" t="n">
        <v>17</v>
      </c>
      <c r="E1218" s="7" t="n">
        <v>1425</v>
      </c>
      <c r="F1218" s="7" t="s">
        <v>157</v>
      </c>
      <c r="G1218" s="7" t="n">
        <v>2</v>
      </c>
      <c r="H1218" s="7" t="n">
        <v>0</v>
      </c>
    </row>
    <row r="1219" spans="1:10">
      <c r="A1219" t="s">
        <v>4</v>
      </c>
      <c r="B1219" s="4" t="s">
        <v>5</v>
      </c>
    </row>
    <row r="1220" spans="1:10">
      <c r="A1220" t="n">
        <v>9367</v>
      </c>
      <c r="B1220" s="45" t="n">
        <v>28</v>
      </c>
    </row>
    <row r="1221" spans="1:10">
      <c r="A1221" t="s">
        <v>4</v>
      </c>
      <c r="B1221" s="4" t="s">
        <v>5</v>
      </c>
      <c r="C1221" s="4" t="s">
        <v>10</v>
      </c>
      <c r="D1221" s="4" t="s">
        <v>14</v>
      </c>
    </row>
    <row r="1222" spans="1:10">
      <c r="A1222" t="n">
        <v>9368</v>
      </c>
      <c r="B1222" s="46" t="n">
        <v>89</v>
      </c>
      <c r="C1222" s="7" t="n">
        <v>65533</v>
      </c>
      <c r="D1222" s="7" t="n">
        <v>1</v>
      </c>
    </row>
    <row r="1223" spans="1:10">
      <c r="A1223" t="s">
        <v>4</v>
      </c>
      <c r="B1223" s="4" t="s">
        <v>5</v>
      </c>
      <c r="C1223" s="4" t="s">
        <v>14</v>
      </c>
      <c r="D1223" s="4" t="s">
        <v>10</v>
      </c>
      <c r="E1223" s="4" t="s">
        <v>20</v>
      </c>
    </row>
    <row r="1224" spans="1:10">
      <c r="A1224" t="n">
        <v>9372</v>
      </c>
      <c r="B1224" s="22" t="n">
        <v>58</v>
      </c>
      <c r="C1224" s="7" t="n">
        <v>101</v>
      </c>
      <c r="D1224" s="7" t="n">
        <v>300</v>
      </c>
      <c r="E1224" s="7" t="n">
        <v>1</v>
      </c>
    </row>
    <row r="1225" spans="1:10">
      <c r="A1225" t="s">
        <v>4</v>
      </c>
      <c r="B1225" s="4" t="s">
        <v>5</v>
      </c>
      <c r="C1225" s="4" t="s">
        <v>14</v>
      </c>
      <c r="D1225" s="4" t="s">
        <v>10</v>
      </c>
    </row>
    <row r="1226" spans="1:10">
      <c r="A1226" t="n">
        <v>9380</v>
      </c>
      <c r="B1226" s="22" t="n">
        <v>58</v>
      </c>
      <c r="C1226" s="7" t="n">
        <v>254</v>
      </c>
      <c r="D1226" s="7" t="n">
        <v>0</v>
      </c>
    </row>
    <row r="1227" spans="1:10">
      <c r="A1227" t="s">
        <v>4</v>
      </c>
      <c r="B1227" s="4" t="s">
        <v>5</v>
      </c>
      <c r="C1227" s="4" t="s">
        <v>14</v>
      </c>
      <c r="D1227" s="4" t="s">
        <v>14</v>
      </c>
      <c r="E1227" s="4" t="s">
        <v>20</v>
      </c>
      <c r="F1227" s="4" t="s">
        <v>20</v>
      </c>
      <c r="G1227" s="4" t="s">
        <v>20</v>
      </c>
      <c r="H1227" s="4" t="s">
        <v>10</v>
      </c>
    </row>
    <row r="1228" spans="1:10">
      <c r="A1228" t="n">
        <v>9384</v>
      </c>
      <c r="B1228" s="40" t="n">
        <v>45</v>
      </c>
      <c r="C1228" s="7" t="n">
        <v>2</v>
      </c>
      <c r="D1228" s="7" t="n">
        <v>3</v>
      </c>
      <c r="E1228" s="7" t="n">
        <v>0.670000016689301</v>
      </c>
      <c r="F1228" s="7" t="n">
        <v>1.49000000953674</v>
      </c>
      <c r="G1228" s="7" t="n">
        <v>-0.00999999977648258</v>
      </c>
      <c r="H1228" s="7" t="n">
        <v>0</v>
      </c>
    </row>
    <row r="1229" spans="1:10">
      <c r="A1229" t="s">
        <v>4</v>
      </c>
      <c r="B1229" s="4" t="s">
        <v>5</v>
      </c>
      <c r="C1229" s="4" t="s">
        <v>14</v>
      </c>
      <c r="D1229" s="4" t="s">
        <v>14</v>
      </c>
      <c r="E1229" s="4" t="s">
        <v>20</v>
      </c>
      <c r="F1229" s="4" t="s">
        <v>20</v>
      </c>
      <c r="G1229" s="4" t="s">
        <v>20</v>
      </c>
      <c r="H1229" s="4" t="s">
        <v>10</v>
      </c>
      <c r="I1229" s="4" t="s">
        <v>14</v>
      </c>
    </row>
    <row r="1230" spans="1:10">
      <c r="A1230" t="n">
        <v>9401</v>
      </c>
      <c r="B1230" s="40" t="n">
        <v>45</v>
      </c>
      <c r="C1230" s="7" t="n">
        <v>4</v>
      </c>
      <c r="D1230" s="7" t="n">
        <v>3</v>
      </c>
      <c r="E1230" s="7" t="n">
        <v>9.39000034332275</v>
      </c>
      <c r="F1230" s="7" t="n">
        <v>89.7699966430664</v>
      </c>
      <c r="G1230" s="7" t="n">
        <v>8</v>
      </c>
      <c r="H1230" s="7" t="n">
        <v>0</v>
      </c>
      <c r="I1230" s="7" t="n">
        <v>1</v>
      </c>
    </row>
    <row r="1231" spans="1:10">
      <c r="A1231" t="s">
        <v>4</v>
      </c>
      <c r="B1231" s="4" t="s">
        <v>5</v>
      </c>
      <c r="C1231" s="4" t="s">
        <v>14</v>
      </c>
      <c r="D1231" s="4" t="s">
        <v>14</v>
      </c>
      <c r="E1231" s="4" t="s">
        <v>20</v>
      </c>
      <c r="F1231" s="4" t="s">
        <v>10</v>
      </c>
    </row>
    <row r="1232" spans="1:10">
      <c r="A1232" t="n">
        <v>9419</v>
      </c>
      <c r="B1232" s="40" t="n">
        <v>45</v>
      </c>
      <c r="C1232" s="7" t="n">
        <v>5</v>
      </c>
      <c r="D1232" s="7" t="n">
        <v>3</v>
      </c>
      <c r="E1232" s="7" t="n">
        <v>9.39999961853027</v>
      </c>
      <c r="F1232" s="7" t="n">
        <v>0</v>
      </c>
    </row>
    <row r="1233" spans="1:9">
      <c r="A1233" t="s">
        <v>4</v>
      </c>
      <c r="B1233" s="4" t="s">
        <v>5</v>
      </c>
      <c r="C1233" s="4" t="s">
        <v>14</v>
      </c>
      <c r="D1233" s="4" t="s">
        <v>14</v>
      </c>
      <c r="E1233" s="4" t="s">
        <v>20</v>
      </c>
      <c r="F1233" s="4" t="s">
        <v>10</v>
      </c>
    </row>
    <row r="1234" spans="1:9">
      <c r="A1234" t="n">
        <v>9428</v>
      </c>
      <c r="B1234" s="40" t="n">
        <v>45</v>
      </c>
      <c r="C1234" s="7" t="n">
        <v>11</v>
      </c>
      <c r="D1234" s="7" t="n">
        <v>3</v>
      </c>
      <c r="E1234" s="7" t="n">
        <v>17.3999996185303</v>
      </c>
      <c r="F1234" s="7" t="n">
        <v>0</v>
      </c>
    </row>
    <row r="1235" spans="1:9">
      <c r="A1235" t="s">
        <v>4</v>
      </c>
      <c r="B1235" s="4" t="s">
        <v>5</v>
      </c>
      <c r="C1235" s="4" t="s">
        <v>14</v>
      </c>
      <c r="D1235" s="4" t="s">
        <v>14</v>
      </c>
      <c r="E1235" s="4" t="s">
        <v>20</v>
      </c>
      <c r="F1235" s="4" t="s">
        <v>20</v>
      </c>
      <c r="G1235" s="4" t="s">
        <v>20</v>
      </c>
      <c r="H1235" s="4" t="s">
        <v>10</v>
      </c>
    </row>
    <row r="1236" spans="1:9">
      <c r="A1236" t="n">
        <v>9437</v>
      </c>
      <c r="B1236" s="40" t="n">
        <v>45</v>
      </c>
      <c r="C1236" s="7" t="n">
        <v>2</v>
      </c>
      <c r="D1236" s="7" t="n">
        <v>3</v>
      </c>
      <c r="E1236" s="7" t="n">
        <v>0.670000016689301</v>
      </c>
      <c r="F1236" s="7" t="n">
        <v>1.49000000953674</v>
      </c>
      <c r="G1236" s="7" t="n">
        <v>-0.00999999977648258</v>
      </c>
      <c r="H1236" s="7" t="n">
        <v>20000</v>
      </c>
    </row>
    <row r="1237" spans="1:9">
      <c r="A1237" t="s">
        <v>4</v>
      </c>
      <c r="B1237" s="4" t="s">
        <v>5</v>
      </c>
      <c r="C1237" s="4" t="s">
        <v>14</v>
      </c>
      <c r="D1237" s="4" t="s">
        <v>14</v>
      </c>
      <c r="E1237" s="4" t="s">
        <v>20</v>
      </c>
      <c r="F1237" s="4" t="s">
        <v>20</v>
      </c>
      <c r="G1237" s="4" t="s">
        <v>20</v>
      </c>
      <c r="H1237" s="4" t="s">
        <v>10</v>
      </c>
      <c r="I1237" s="4" t="s">
        <v>14</v>
      </c>
    </row>
    <row r="1238" spans="1:9">
      <c r="A1238" t="n">
        <v>9454</v>
      </c>
      <c r="B1238" s="40" t="n">
        <v>45</v>
      </c>
      <c r="C1238" s="7" t="n">
        <v>4</v>
      </c>
      <c r="D1238" s="7" t="n">
        <v>3</v>
      </c>
      <c r="E1238" s="7" t="n">
        <v>5.34000015258789</v>
      </c>
      <c r="F1238" s="7" t="n">
        <v>89.7699966430664</v>
      </c>
      <c r="G1238" s="7" t="n">
        <v>8</v>
      </c>
      <c r="H1238" s="7" t="n">
        <v>20000</v>
      </c>
      <c r="I1238" s="7" t="n">
        <v>1</v>
      </c>
    </row>
    <row r="1239" spans="1:9">
      <c r="A1239" t="s">
        <v>4</v>
      </c>
      <c r="B1239" s="4" t="s">
        <v>5</v>
      </c>
      <c r="C1239" s="4" t="s">
        <v>14</v>
      </c>
      <c r="D1239" s="4" t="s">
        <v>14</v>
      </c>
      <c r="E1239" s="4" t="s">
        <v>20</v>
      </c>
      <c r="F1239" s="4" t="s">
        <v>10</v>
      </c>
    </row>
    <row r="1240" spans="1:9">
      <c r="A1240" t="n">
        <v>9472</v>
      </c>
      <c r="B1240" s="40" t="n">
        <v>45</v>
      </c>
      <c r="C1240" s="7" t="n">
        <v>5</v>
      </c>
      <c r="D1240" s="7" t="n">
        <v>3</v>
      </c>
      <c r="E1240" s="7" t="n">
        <v>12.3999996185303</v>
      </c>
      <c r="F1240" s="7" t="n">
        <v>20000</v>
      </c>
    </row>
    <row r="1241" spans="1:9">
      <c r="A1241" t="s">
        <v>4</v>
      </c>
      <c r="B1241" s="4" t="s">
        <v>5</v>
      </c>
      <c r="C1241" s="4" t="s">
        <v>14</v>
      </c>
      <c r="D1241" s="4" t="s">
        <v>14</v>
      </c>
      <c r="E1241" s="4" t="s">
        <v>20</v>
      </c>
      <c r="F1241" s="4" t="s">
        <v>10</v>
      </c>
    </row>
    <row r="1242" spans="1:9">
      <c r="A1242" t="n">
        <v>9481</v>
      </c>
      <c r="B1242" s="40" t="n">
        <v>45</v>
      </c>
      <c r="C1242" s="7" t="n">
        <v>11</v>
      </c>
      <c r="D1242" s="7" t="n">
        <v>3</v>
      </c>
      <c r="E1242" s="7" t="n">
        <v>11.6999998092651</v>
      </c>
      <c r="F1242" s="7" t="n">
        <v>20000</v>
      </c>
    </row>
    <row r="1243" spans="1:9">
      <c r="A1243" t="s">
        <v>4</v>
      </c>
      <c r="B1243" s="4" t="s">
        <v>5</v>
      </c>
      <c r="C1243" s="4" t="s">
        <v>14</v>
      </c>
      <c r="D1243" s="4" t="s">
        <v>10</v>
      </c>
      <c r="E1243" s="4" t="s">
        <v>6</v>
      </c>
      <c r="F1243" s="4" t="s">
        <v>6</v>
      </c>
      <c r="G1243" s="4" t="s">
        <v>6</v>
      </c>
      <c r="H1243" s="4" t="s">
        <v>6</v>
      </c>
    </row>
    <row r="1244" spans="1:9">
      <c r="A1244" t="n">
        <v>9490</v>
      </c>
      <c r="B1244" s="33" t="n">
        <v>51</v>
      </c>
      <c r="C1244" s="7" t="n">
        <v>3</v>
      </c>
      <c r="D1244" s="7" t="n">
        <v>22</v>
      </c>
      <c r="E1244" s="7" t="s">
        <v>88</v>
      </c>
      <c r="F1244" s="7" t="s">
        <v>62</v>
      </c>
      <c r="G1244" s="7" t="s">
        <v>61</v>
      </c>
      <c r="H1244" s="7" t="s">
        <v>62</v>
      </c>
    </row>
    <row r="1245" spans="1:9">
      <c r="A1245" t="s">
        <v>4</v>
      </c>
      <c r="B1245" s="4" t="s">
        <v>5</v>
      </c>
      <c r="C1245" s="4" t="s">
        <v>14</v>
      </c>
    </row>
    <row r="1246" spans="1:9">
      <c r="A1246" t="n">
        <v>9503</v>
      </c>
      <c r="B1246" s="37" t="n">
        <v>116</v>
      </c>
      <c r="C1246" s="7" t="n">
        <v>0</v>
      </c>
    </row>
    <row r="1247" spans="1:9">
      <c r="A1247" t="s">
        <v>4</v>
      </c>
      <c r="B1247" s="4" t="s">
        <v>5</v>
      </c>
      <c r="C1247" s="4" t="s">
        <v>14</v>
      </c>
      <c r="D1247" s="4" t="s">
        <v>10</v>
      </c>
    </row>
    <row r="1248" spans="1:9">
      <c r="A1248" t="n">
        <v>9505</v>
      </c>
      <c r="B1248" s="37" t="n">
        <v>116</v>
      </c>
      <c r="C1248" s="7" t="n">
        <v>2</v>
      </c>
      <c r="D1248" s="7" t="n">
        <v>1</v>
      </c>
    </row>
    <row r="1249" spans="1:9">
      <c r="A1249" t="s">
        <v>4</v>
      </c>
      <c r="B1249" s="4" t="s">
        <v>5</v>
      </c>
      <c r="C1249" s="4" t="s">
        <v>14</v>
      </c>
      <c r="D1249" s="4" t="s">
        <v>9</v>
      </c>
    </row>
    <row r="1250" spans="1:9">
      <c r="A1250" t="n">
        <v>9509</v>
      </c>
      <c r="B1250" s="37" t="n">
        <v>116</v>
      </c>
      <c r="C1250" s="7" t="n">
        <v>5</v>
      </c>
      <c r="D1250" s="7" t="n">
        <v>1100480512</v>
      </c>
    </row>
    <row r="1251" spans="1:9">
      <c r="A1251" t="s">
        <v>4</v>
      </c>
      <c r="B1251" s="4" t="s">
        <v>5</v>
      </c>
      <c r="C1251" s="4" t="s">
        <v>14</v>
      </c>
      <c r="D1251" s="4" t="s">
        <v>10</v>
      </c>
    </row>
    <row r="1252" spans="1:9">
      <c r="A1252" t="n">
        <v>9515</v>
      </c>
      <c r="B1252" s="37" t="n">
        <v>116</v>
      </c>
      <c r="C1252" s="7" t="n">
        <v>6</v>
      </c>
      <c r="D1252" s="7" t="n">
        <v>1</v>
      </c>
    </row>
    <row r="1253" spans="1:9">
      <c r="A1253" t="s">
        <v>4</v>
      </c>
      <c r="B1253" s="4" t="s">
        <v>5</v>
      </c>
      <c r="C1253" s="4" t="s">
        <v>14</v>
      </c>
      <c r="D1253" s="4" t="s">
        <v>10</v>
      </c>
    </row>
    <row r="1254" spans="1:9">
      <c r="A1254" t="n">
        <v>9519</v>
      </c>
      <c r="B1254" s="22" t="n">
        <v>58</v>
      </c>
      <c r="C1254" s="7" t="n">
        <v>255</v>
      </c>
      <c r="D1254" s="7" t="n">
        <v>0</v>
      </c>
    </row>
    <row r="1255" spans="1:9">
      <c r="A1255" t="s">
        <v>4</v>
      </c>
      <c r="B1255" s="4" t="s">
        <v>5</v>
      </c>
      <c r="C1255" s="4" t="s">
        <v>14</v>
      </c>
      <c r="D1255" s="21" t="s">
        <v>30</v>
      </c>
      <c r="E1255" s="4" t="s">
        <v>5</v>
      </c>
      <c r="F1255" s="4" t="s">
        <v>14</v>
      </c>
      <c r="G1255" s="4" t="s">
        <v>10</v>
      </c>
      <c r="H1255" s="21" t="s">
        <v>31</v>
      </c>
      <c r="I1255" s="4" t="s">
        <v>14</v>
      </c>
      <c r="J1255" s="4" t="s">
        <v>18</v>
      </c>
    </row>
    <row r="1256" spans="1:9">
      <c r="A1256" t="n">
        <v>9523</v>
      </c>
      <c r="B1256" s="10" t="n">
        <v>5</v>
      </c>
      <c r="C1256" s="7" t="n">
        <v>28</v>
      </c>
      <c r="D1256" s="21" t="s">
        <v>3</v>
      </c>
      <c r="E1256" s="27" t="n">
        <v>64</v>
      </c>
      <c r="F1256" s="7" t="n">
        <v>5</v>
      </c>
      <c r="G1256" s="7" t="n">
        <v>9</v>
      </c>
      <c r="H1256" s="21" t="s">
        <v>3</v>
      </c>
      <c r="I1256" s="7" t="n">
        <v>1</v>
      </c>
      <c r="J1256" s="11" t="n">
        <f t="normal" ca="1">A1294</f>
        <v>0</v>
      </c>
    </row>
    <row r="1257" spans="1:9">
      <c r="A1257" t="s">
        <v>4</v>
      </c>
      <c r="B1257" s="4" t="s">
        <v>5</v>
      </c>
      <c r="C1257" s="4" t="s">
        <v>10</v>
      </c>
      <c r="D1257" s="4" t="s">
        <v>14</v>
      </c>
      <c r="E1257" s="4" t="s">
        <v>20</v>
      </c>
      <c r="F1257" s="4" t="s">
        <v>10</v>
      </c>
    </row>
    <row r="1258" spans="1:9">
      <c r="A1258" t="n">
        <v>9534</v>
      </c>
      <c r="B1258" s="47" t="n">
        <v>59</v>
      </c>
      <c r="C1258" s="7" t="n">
        <v>22</v>
      </c>
      <c r="D1258" s="7" t="n">
        <v>9</v>
      </c>
      <c r="E1258" s="7" t="n">
        <v>0.150000005960464</v>
      </c>
      <c r="F1258" s="7" t="n">
        <v>0</v>
      </c>
    </row>
    <row r="1259" spans="1:9">
      <c r="A1259" t="s">
        <v>4</v>
      </c>
      <c r="B1259" s="4" t="s">
        <v>5</v>
      </c>
      <c r="C1259" s="4" t="s">
        <v>10</v>
      </c>
    </row>
    <row r="1260" spans="1:9">
      <c r="A1260" t="n">
        <v>9544</v>
      </c>
      <c r="B1260" s="29" t="n">
        <v>16</v>
      </c>
      <c r="C1260" s="7" t="n">
        <v>2000</v>
      </c>
    </row>
    <row r="1261" spans="1:9">
      <c r="A1261" t="s">
        <v>4</v>
      </c>
      <c r="B1261" s="4" t="s">
        <v>5</v>
      </c>
      <c r="C1261" s="4" t="s">
        <v>14</v>
      </c>
      <c r="D1261" s="4" t="s">
        <v>10</v>
      </c>
      <c r="E1261" s="4" t="s">
        <v>6</v>
      </c>
    </row>
    <row r="1262" spans="1:9">
      <c r="A1262" t="n">
        <v>9547</v>
      </c>
      <c r="B1262" s="33" t="n">
        <v>51</v>
      </c>
      <c r="C1262" s="7" t="n">
        <v>4</v>
      </c>
      <c r="D1262" s="7" t="n">
        <v>22</v>
      </c>
      <c r="E1262" s="7" t="s">
        <v>124</v>
      </c>
    </row>
    <row r="1263" spans="1:9">
      <c r="A1263" t="s">
        <v>4</v>
      </c>
      <c r="B1263" s="4" t="s">
        <v>5</v>
      </c>
      <c r="C1263" s="4" t="s">
        <v>10</v>
      </c>
    </row>
    <row r="1264" spans="1:9">
      <c r="A1264" t="n">
        <v>9561</v>
      </c>
      <c r="B1264" s="29" t="n">
        <v>16</v>
      </c>
      <c r="C1264" s="7" t="n">
        <v>0</v>
      </c>
    </row>
    <row r="1265" spans="1:10">
      <c r="A1265" t="s">
        <v>4</v>
      </c>
      <c r="B1265" s="4" t="s">
        <v>5</v>
      </c>
      <c r="C1265" s="4" t="s">
        <v>10</v>
      </c>
      <c r="D1265" s="4" t="s">
        <v>14</v>
      </c>
      <c r="E1265" s="4" t="s">
        <v>9</v>
      </c>
      <c r="F1265" s="4" t="s">
        <v>83</v>
      </c>
      <c r="G1265" s="4" t="s">
        <v>14</v>
      </c>
      <c r="H1265" s="4" t="s">
        <v>14</v>
      </c>
      <c r="I1265" s="4" t="s">
        <v>14</v>
      </c>
      <c r="J1265" s="4" t="s">
        <v>9</v>
      </c>
      <c r="K1265" s="4" t="s">
        <v>83</v>
      </c>
      <c r="L1265" s="4" t="s">
        <v>14</v>
      </c>
      <c r="M1265" s="4" t="s">
        <v>14</v>
      </c>
    </row>
    <row r="1266" spans="1:10">
      <c r="A1266" t="n">
        <v>9564</v>
      </c>
      <c r="B1266" s="44" t="n">
        <v>26</v>
      </c>
      <c r="C1266" s="7" t="n">
        <v>22</v>
      </c>
      <c r="D1266" s="7" t="n">
        <v>17</v>
      </c>
      <c r="E1266" s="7" t="n">
        <v>30389</v>
      </c>
      <c r="F1266" s="7" t="s">
        <v>158</v>
      </c>
      <c r="G1266" s="7" t="n">
        <v>2</v>
      </c>
      <c r="H1266" s="7" t="n">
        <v>3</v>
      </c>
      <c r="I1266" s="7" t="n">
        <v>17</v>
      </c>
      <c r="J1266" s="7" t="n">
        <v>30390</v>
      </c>
      <c r="K1266" s="7" t="s">
        <v>159</v>
      </c>
      <c r="L1266" s="7" t="n">
        <v>2</v>
      </c>
      <c r="M1266" s="7" t="n">
        <v>0</v>
      </c>
    </row>
    <row r="1267" spans="1:10">
      <c r="A1267" t="s">
        <v>4</v>
      </c>
      <c r="B1267" s="4" t="s">
        <v>5</v>
      </c>
    </row>
    <row r="1268" spans="1:10">
      <c r="A1268" t="n">
        <v>9672</v>
      </c>
      <c r="B1268" s="45" t="n">
        <v>28</v>
      </c>
    </row>
    <row r="1269" spans="1:10">
      <c r="A1269" t="s">
        <v>4</v>
      </c>
      <c r="B1269" s="4" t="s">
        <v>5</v>
      </c>
      <c r="C1269" s="4" t="s">
        <v>10</v>
      </c>
      <c r="D1269" s="4" t="s">
        <v>14</v>
      </c>
      <c r="E1269" s="4" t="s">
        <v>6</v>
      </c>
      <c r="F1269" s="4" t="s">
        <v>20</v>
      </c>
      <c r="G1269" s="4" t="s">
        <v>20</v>
      </c>
      <c r="H1269" s="4" t="s">
        <v>20</v>
      </c>
    </row>
    <row r="1270" spans="1:10">
      <c r="A1270" t="n">
        <v>9673</v>
      </c>
      <c r="B1270" s="36" t="n">
        <v>48</v>
      </c>
      <c r="C1270" s="7" t="n">
        <v>9</v>
      </c>
      <c r="D1270" s="7" t="n">
        <v>0</v>
      </c>
      <c r="E1270" s="7" t="s">
        <v>67</v>
      </c>
      <c r="F1270" s="7" t="n">
        <v>-1</v>
      </c>
      <c r="G1270" s="7" t="n">
        <v>1</v>
      </c>
      <c r="H1270" s="7" t="n">
        <v>0</v>
      </c>
    </row>
    <row r="1271" spans="1:10">
      <c r="A1271" t="s">
        <v>4</v>
      </c>
      <c r="B1271" s="4" t="s">
        <v>5</v>
      </c>
      <c r="C1271" s="4" t="s">
        <v>14</v>
      </c>
      <c r="D1271" s="4" t="s">
        <v>10</v>
      </c>
      <c r="E1271" s="4" t="s">
        <v>14</v>
      </c>
      <c r="F1271" s="4" t="s">
        <v>14</v>
      </c>
      <c r="G1271" s="4" t="s">
        <v>9</v>
      </c>
      <c r="H1271" s="4" t="s">
        <v>14</v>
      </c>
      <c r="I1271" s="4" t="s">
        <v>14</v>
      </c>
      <c r="J1271" s="4" t="s">
        <v>10</v>
      </c>
      <c r="K1271" s="4" t="s">
        <v>14</v>
      </c>
      <c r="L1271" s="4" t="s">
        <v>14</v>
      </c>
      <c r="M1271" s="4" t="s">
        <v>9</v>
      </c>
      <c r="N1271" s="4" t="s">
        <v>14</v>
      </c>
      <c r="O1271" s="4" t="s">
        <v>14</v>
      </c>
      <c r="P1271" s="4" t="s">
        <v>14</v>
      </c>
      <c r="Q1271" s="4" t="s">
        <v>18</v>
      </c>
    </row>
    <row r="1272" spans="1:10">
      <c r="A1272" t="n">
        <v>9702</v>
      </c>
      <c r="B1272" s="10" t="n">
        <v>5</v>
      </c>
      <c r="C1272" s="7" t="n">
        <v>33</v>
      </c>
      <c r="D1272" s="7" t="n">
        <v>61494</v>
      </c>
      <c r="E1272" s="7" t="n">
        <v>8</v>
      </c>
      <c r="F1272" s="7" t="n">
        <v>0</v>
      </c>
      <c r="G1272" s="7" t="n">
        <v>9</v>
      </c>
      <c r="H1272" s="7" t="n">
        <v>2</v>
      </c>
      <c r="I1272" s="7" t="n">
        <v>33</v>
      </c>
      <c r="J1272" s="7" t="n">
        <v>61493</v>
      </c>
      <c r="K1272" s="7" t="n">
        <v>8</v>
      </c>
      <c r="L1272" s="7" t="n">
        <v>0</v>
      </c>
      <c r="M1272" s="7" t="n">
        <v>9</v>
      </c>
      <c r="N1272" s="7" t="n">
        <v>2</v>
      </c>
      <c r="O1272" s="7" t="n">
        <v>11</v>
      </c>
      <c r="P1272" s="7" t="n">
        <v>1</v>
      </c>
      <c r="Q1272" s="11" t="n">
        <f t="normal" ca="1">A1284</f>
        <v>0</v>
      </c>
    </row>
    <row r="1273" spans="1:10">
      <c r="A1273" t="s">
        <v>4</v>
      </c>
      <c r="B1273" s="4" t="s">
        <v>5</v>
      </c>
      <c r="C1273" s="4" t="s">
        <v>14</v>
      </c>
      <c r="D1273" s="4" t="s">
        <v>10</v>
      </c>
      <c r="E1273" s="4" t="s">
        <v>6</v>
      </c>
    </row>
    <row r="1274" spans="1:10">
      <c r="A1274" t="n">
        <v>9729</v>
      </c>
      <c r="B1274" s="33" t="n">
        <v>51</v>
      </c>
      <c r="C1274" s="7" t="n">
        <v>4</v>
      </c>
      <c r="D1274" s="7" t="n">
        <v>9</v>
      </c>
      <c r="E1274" s="7" t="s">
        <v>101</v>
      </c>
    </row>
    <row r="1275" spans="1:10">
      <c r="A1275" t="s">
        <v>4</v>
      </c>
      <c r="B1275" s="4" t="s">
        <v>5</v>
      </c>
      <c r="C1275" s="4" t="s">
        <v>10</v>
      </c>
    </row>
    <row r="1276" spans="1:10">
      <c r="A1276" t="n">
        <v>9742</v>
      </c>
      <c r="B1276" s="29" t="n">
        <v>16</v>
      </c>
      <c r="C1276" s="7" t="n">
        <v>0</v>
      </c>
    </row>
    <row r="1277" spans="1:10">
      <c r="A1277" t="s">
        <v>4</v>
      </c>
      <c r="B1277" s="4" t="s">
        <v>5</v>
      </c>
      <c r="C1277" s="4" t="s">
        <v>10</v>
      </c>
      <c r="D1277" s="4" t="s">
        <v>14</v>
      </c>
      <c r="E1277" s="4" t="s">
        <v>9</v>
      </c>
      <c r="F1277" s="4" t="s">
        <v>83</v>
      </c>
      <c r="G1277" s="4" t="s">
        <v>14</v>
      </c>
      <c r="H1277" s="4" t="s">
        <v>14</v>
      </c>
    </row>
    <row r="1278" spans="1:10">
      <c r="A1278" t="n">
        <v>9745</v>
      </c>
      <c r="B1278" s="44" t="n">
        <v>26</v>
      </c>
      <c r="C1278" s="7" t="n">
        <v>9</v>
      </c>
      <c r="D1278" s="7" t="n">
        <v>17</v>
      </c>
      <c r="E1278" s="7" t="n">
        <v>5378</v>
      </c>
      <c r="F1278" s="7" t="s">
        <v>160</v>
      </c>
      <c r="G1278" s="7" t="n">
        <v>2</v>
      </c>
      <c r="H1278" s="7" t="n">
        <v>0</v>
      </c>
    </row>
    <row r="1279" spans="1:10">
      <c r="A1279" t="s">
        <v>4</v>
      </c>
      <c r="B1279" s="4" t="s">
        <v>5</v>
      </c>
    </row>
    <row r="1280" spans="1:10">
      <c r="A1280" t="n">
        <v>9774</v>
      </c>
      <c r="B1280" s="45" t="n">
        <v>28</v>
      </c>
    </row>
    <row r="1281" spans="1:17">
      <c r="A1281" t="s">
        <v>4</v>
      </c>
      <c r="B1281" s="4" t="s">
        <v>5</v>
      </c>
      <c r="C1281" s="4" t="s">
        <v>18</v>
      </c>
    </row>
    <row r="1282" spans="1:17">
      <c r="A1282" t="n">
        <v>9775</v>
      </c>
      <c r="B1282" s="16" t="n">
        <v>3</v>
      </c>
      <c r="C1282" s="11" t="n">
        <f t="normal" ca="1">A1292</f>
        <v>0</v>
      </c>
    </row>
    <row r="1283" spans="1:17">
      <c r="A1283" t="s">
        <v>4</v>
      </c>
      <c r="B1283" s="4" t="s">
        <v>5</v>
      </c>
      <c r="C1283" s="4" t="s">
        <v>14</v>
      </c>
      <c r="D1283" s="4" t="s">
        <v>10</v>
      </c>
      <c r="E1283" s="4" t="s">
        <v>6</v>
      </c>
    </row>
    <row r="1284" spans="1:17">
      <c r="A1284" t="n">
        <v>9780</v>
      </c>
      <c r="B1284" s="33" t="n">
        <v>51</v>
      </c>
      <c r="C1284" s="7" t="n">
        <v>4</v>
      </c>
      <c r="D1284" s="7" t="n">
        <v>9</v>
      </c>
      <c r="E1284" s="7" t="s">
        <v>101</v>
      </c>
    </row>
    <row r="1285" spans="1:17">
      <c r="A1285" t="s">
        <v>4</v>
      </c>
      <c r="B1285" s="4" t="s">
        <v>5</v>
      </c>
      <c r="C1285" s="4" t="s">
        <v>10</v>
      </c>
    </row>
    <row r="1286" spans="1:17">
      <c r="A1286" t="n">
        <v>9793</v>
      </c>
      <c r="B1286" s="29" t="n">
        <v>16</v>
      </c>
      <c r="C1286" s="7" t="n">
        <v>0</v>
      </c>
    </row>
    <row r="1287" spans="1:17">
      <c r="A1287" t="s">
        <v>4</v>
      </c>
      <c r="B1287" s="4" t="s">
        <v>5</v>
      </c>
      <c r="C1287" s="4" t="s">
        <v>10</v>
      </c>
      <c r="D1287" s="4" t="s">
        <v>14</v>
      </c>
      <c r="E1287" s="4" t="s">
        <v>9</v>
      </c>
      <c r="F1287" s="4" t="s">
        <v>83</v>
      </c>
      <c r="G1287" s="4" t="s">
        <v>14</v>
      </c>
      <c r="H1287" s="4" t="s">
        <v>14</v>
      </c>
    </row>
    <row r="1288" spans="1:17">
      <c r="A1288" t="n">
        <v>9796</v>
      </c>
      <c r="B1288" s="44" t="n">
        <v>26</v>
      </c>
      <c r="C1288" s="7" t="n">
        <v>9</v>
      </c>
      <c r="D1288" s="7" t="n">
        <v>17</v>
      </c>
      <c r="E1288" s="7" t="n">
        <v>5378</v>
      </c>
      <c r="F1288" s="7" t="s">
        <v>161</v>
      </c>
      <c r="G1288" s="7" t="n">
        <v>2</v>
      </c>
      <c r="H1288" s="7" t="n">
        <v>0</v>
      </c>
    </row>
    <row r="1289" spans="1:17">
      <c r="A1289" t="s">
        <v>4</v>
      </c>
      <c r="B1289" s="4" t="s">
        <v>5</v>
      </c>
    </row>
    <row r="1290" spans="1:17">
      <c r="A1290" t="n">
        <v>9823</v>
      </c>
      <c r="B1290" s="45" t="n">
        <v>28</v>
      </c>
    </row>
    <row r="1291" spans="1:17">
      <c r="A1291" t="s">
        <v>4</v>
      </c>
      <c r="B1291" s="4" t="s">
        <v>5</v>
      </c>
      <c r="C1291" s="4" t="s">
        <v>18</v>
      </c>
    </row>
    <row r="1292" spans="1:17">
      <c r="A1292" t="n">
        <v>9824</v>
      </c>
      <c r="B1292" s="16" t="n">
        <v>3</v>
      </c>
      <c r="C1292" s="11" t="n">
        <f t="normal" ca="1">A1302</f>
        <v>0</v>
      </c>
    </row>
    <row r="1293" spans="1:17">
      <c r="A1293" t="s">
        <v>4</v>
      </c>
      <c r="B1293" s="4" t="s">
        <v>5</v>
      </c>
      <c r="C1293" s="4" t="s">
        <v>14</v>
      </c>
      <c r="D1293" s="4" t="s">
        <v>10</v>
      </c>
      <c r="E1293" s="4" t="s">
        <v>6</v>
      </c>
    </row>
    <row r="1294" spans="1:17">
      <c r="A1294" t="n">
        <v>9829</v>
      </c>
      <c r="B1294" s="33" t="n">
        <v>51</v>
      </c>
      <c r="C1294" s="7" t="n">
        <v>4</v>
      </c>
      <c r="D1294" s="7" t="n">
        <v>22</v>
      </c>
      <c r="E1294" s="7" t="s">
        <v>124</v>
      </c>
    </row>
    <row r="1295" spans="1:17">
      <c r="A1295" t="s">
        <v>4</v>
      </c>
      <c r="B1295" s="4" t="s">
        <v>5</v>
      </c>
      <c r="C1295" s="4" t="s">
        <v>10</v>
      </c>
    </row>
    <row r="1296" spans="1:17">
      <c r="A1296" t="n">
        <v>9843</v>
      </c>
      <c r="B1296" s="29" t="n">
        <v>16</v>
      </c>
      <c r="C1296" s="7" t="n">
        <v>0</v>
      </c>
    </row>
    <row r="1297" spans="1:8">
      <c r="A1297" t="s">
        <v>4</v>
      </c>
      <c r="B1297" s="4" t="s">
        <v>5</v>
      </c>
      <c r="C1297" s="4" t="s">
        <v>10</v>
      </c>
      <c r="D1297" s="4" t="s">
        <v>14</v>
      </c>
      <c r="E1297" s="4" t="s">
        <v>9</v>
      </c>
      <c r="F1297" s="4" t="s">
        <v>83</v>
      </c>
      <c r="G1297" s="4" t="s">
        <v>14</v>
      </c>
      <c r="H1297" s="4" t="s">
        <v>14</v>
      </c>
      <c r="I1297" s="4" t="s">
        <v>14</v>
      </c>
      <c r="J1297" s="4" t="s">
        <v>9</v>
      </c>
      <c r="K1297" s="4" t="s">
        <v>83</v>
      </c>
      <c r="L1297" s="4" t="s">
        <v>14</v>
      </c>
      <c r="M1297" s="4" t="s">
        <v>14</v>
      </c>
    </row>
    <row r="1298" spans="1:8">
      <c r="A1298" t="n">
        <v>9846</v>
      </c>
      <c r="B1298" s="44" t="n">
        <v>26</v>
      </c>
      <c r="C1298" s="7" t="n">
        <v>22</v>
      </c>
      <c r="D1298" s="7" t="n">
        <v>17</v>
      </c>
      <c r="E1298" s="7" t="n">
        <v>30391</v>
      </c>
      <c r="F1298" s="7" t="s">
        <v>162</v>
      </c>
      <c r="G1298" s="7" t="n">
        <v>2</v>
      </c>
      <c r="H1298" s="7" t="n">
        <v>3</v>
      </c>
      <c r="I1298" s="7" t="n">
        <v>17</v>
      </c>
      <c r="J1298" s="7" t="n">
        <v>30392</v>
      </c>
      <c r="K1298" s="7" t="s">
        <v>163</v>
      </c>
      <c r="L1298" s="7" t="n">
        <v>2</v>
      </c>
      <c r="M1298" s="7" t="n">
        <v>0</v>
      </c>
    </row>
    <row r="1299" spans="1:8">
      <c r="A1299" t="s">
        <v>4</v>
      </c>
      <c r="B1299" s="4" t="s">
        <v>5</v>
      </c>
    </row>
    <row r="1300" spans="1:8">
      <c r="A1300" t="n">
        <v>10004</v>
      </c>
      <c r="B1300" s="45" t="n">
        <v>28</v>
      </c>
    </row>
    <row r="1301" spans="1:8">
      <c r="A1301" t="s">
        <v>4</v>
      </c>
      <c r="B1301" s="4" t="s">
        <v>5</v>
      </c>
      <c r="C1301" s="4" t="s">
        <v>14</v>
      </c>
      <c r="D1301" s="21" t="s">
        <v>30</v>
      </c>
      <c r="E1301" s="4" t="s">
        <v>5</v>
      </c>
      <c r="F1301" s="4" t="s">
        <v>14</v>
      </c>
      <c r="G1301" s="4" t="s">
        <v>10</v>
      </c>
      <c r="H1301" s="21" t="s">
        <v>31</v>
      </c>
      <c r="I1301" s="4" t="s">
        <v>14</v>
      </c>
      <c r="J1301" s="4" t="s">
        <v>18</v>
      </c>
    </row>
    <row r="1302" spans="1:8">
      <c r="A1302" t="n">
        <v>10005</v>
      </c>
      <c r="B1302" s="10" t="n">
        <v>5</v>
      </c>
      <c r="C1302" s="7" t="n">
        <v>28</v>
      </c>
      <c r="D1302" s="21" t="s">
        <v>3</v>
      </c>
      <c r="E1302" s="27" t="n">
        <v>64</v>
      </c>
      <c r="F1302" s="7" t="n">
        <v>5</v>
      </c>
      <c r="G1302" s="7" t="n">
        <v>11</v>
      </c>
      <c r="H1302" s="21" t="s">
        <v>3</v>
      </c>
      <c r="I1302" s="7" t="n">
        <v>1</v>
      </c>
      <c r="J1302" s="11" t="n">
        <f t="normal" ca="1">A1326</f>
        <v>0</v>
      </c>
    </row>
    <row r="1303" spans="1:8">
      <c r="A1303" t="s">
        <v>4</v>
      </c>
      <c r="B1303" s="4" t="s">
        <v>5</v>
      </c>
      <c r="C1303" s="4" t="s">
        <v>10</v>
      </c>
      <c r="D1303" s="4" t="s">
        <v>14</v>
      </c>
      <c r="E1303" s="4" t="s">
        <v>6</v>
      </c>
      <c r="F1303" s="4" t="s">
        <v>20</v>
      </c>
      <c r="G1303" s="4" t="s">
        <v>20</v>
      </c>
      <c r="H1303" s="4" t="s">
        <v>20</v>
      </c>
    </row>
    <row r="1304" spans="1:8">
      <c r="A1304" t="n">
        <v>10016</v>
      </c>
      <c r="B1304" s="36" t="n">
        <v>48</v>
      </c>
      <c r="C1304" s="7" t="n">
        <v>11</v>
      </c>
      <c r="D1304" s="7" t="n">
        <v>0</v>
      </c>
      <c r="E1304" s="7" t="s">
        <v>70</v>
      </c>
      <c r="F1304" s="7" t="n">
        <v>-1</v>
      </c>
      <c r="G1304" s="7" t="n">
        <v>1</v>
      </c>
      <c r="H1304" s="7" t="n">
        <v>0</v>
      </c>
    </row>
    <row r="1305" spans="1:8">
      <c r="A1305" t="s">
        <v>4</v>
      </c>
      <c r="B1305" s="4" t="s">
        <v>5</v>
      </c>
      <c r="C1305" s="4" t="s">
        <v>14</v>
      </c>
      <c r="D1305" s="4" t="s">
        <v>10</v>
      </c>
      <c r="E1305" s="4" t="s">
        <v>14</v>
      </c>
      <c r="F1305" s="4" t="s">
        <v>14</v>
      </c>
      <c r="G1305" s="4" t="s">
        <v>9</v>
      </c>
      <c r="H1305" s="4" t="s">
        <v>14</v>
      </c>
      <c r="I1305" s="4" t="s">
        <v>14</v>
      </c>
      <c r="J1305" s="4" t="s">
        <v>10</v>
      </c>
      <c r="K1305" s="4" t="s">
        <v>14</v>
      </c>
      <c r="L1305" s="4" t="s">
        <v>14</v>
      </c>
      <c r="M1305" s="4" t="s">
        <v>9</v>
      </c>
      <c r="N1305" s="4" t="s">
        <v>14</v>
      </c>
      <c r="O1305" s="4" t="s">
        <v>14</v>
      </c>
      <c r="P1305" s="4" t="s">
        <v>14</v>
      </c>
      <c r="Q1305" s="4" t="s">
        <v>18</v>
      </c>
    </row>
    <row r="1306" spans="1:8">
      <c r="A1306" t="n">
        <v>10042</v>
      </c>
      <c r="B1306" s="10" t="n">
        <v>5</v>
      </c>
      <c r="C1306" s="7" t="n">
        <v>33</v>
      </c>
      <c r="D1306" s="7" t="n">
        <v>61494</v>
      </c>
      <c r="E1306" s="7" t="n">
        <v>8</v>
      </c>
      <c r="F1306" s="7" t="n">
        <v>0</v>
      </c>
      <c r="G1306" s="7" t="n">
        <v>11</v>
      </c>
      <c r="H1306" s="7" t="n">
        <v>2</v>
      </c>
      <c r="I1306" s="7" t="n">
        <v>33</v>
      </c>
      <c r="J1306" s="7" t="n">
        <v>61493</v>
      </c>
      <c r="K1306" s="7" t="n">
        <v>8</v>
      </c>
      <c r="L1306" s="7" t="n">
        <v>0</v>
      </c>
      <c r="M1306" s="7" t="n">
        <v>11</v>
      </c>
      <c r="N1306" s="7" t="n">
        <v>2</v>
      </c>
      <c r="O1306" s="7" t="n">
        <v>11</v>
      </c>
      <c r="P1306" s="7" t="n">
        <v>1</v>
      </c>
      <c r="Q1306" s="11" t="n">
        <f t="normal" ca="1">A1318</f>
        <v>0</v>
      </c>
    </row>
    <row r="1307" spans="1:8">
      <c r="A1307" t="s">
        <v>4</v>
      </c>
      <c r="B1307" s="4" t="s">
        <v>5</v>
      </c>
      <c r="C1307" s="4" t="s">
        <v>14</v>
      </c>
      <c r="D1307" s="4" t="s">
        <v>10</v>
      </c>
      <c r="E1307" s="4" t="s">
        <v>6</v>
      </c>
    </row>
    <row r="1308" spans="1:8">
      <c r="A1308" t="n">
        <v>10069</v>
      </c>
      <c r="B1308" s="33" t="n">
        <v>51</v>
      </c>
      <c r="C1308" s="7" t="n">
        <v>4</v>
      </c>
      <c r="D1308" s="7" t="n">
        <v>11</v>
      </c>
      <c r="E1308" s="7" t="s">
        <v>164</v>
      </c>
    </row>
    <row r="1309" spans="1:8">
      <c r="A1309" t="s">
        <v>4</v>
      </c>
      <c r="B1309" s="4" t="s">
        <v>5</v>
      </c>
      <c r="C1309" s="4" t="s">
        <v>10</v>
      </c>
    </row>
    <row r="1310" spans="1:8">
      <c r="A1310" t="n">
        <v>10082</v>
      </c>
      <c r="B1310" s="29" t="n">
        <v>16</v>
      </c>
      <c r="C1310" s="7" t="n">
        <v>0</v>
      </c>
    </row>
    <row r="1311" spans="1:8">
      <c r="A1311" t="s">
        <v>4</v>
      </c>
      <c r="B1311" s="4" t="s">
        <v>5</v>
      </c>
      <c r="C1311" s="4" t="s">
        <v>10</v>
      </c>
      <c r="D1311" s="4" t="s">
        <v>14</v>
      </c>
      <c r="E1311" s="4" t="s">
        <v>9</v>
      </c>
      <c r="F1311" s="4" t="s">
        <v>83</v>
      </c>
      <c r="G1311" s="4" t="s">
        <v>14</v>
      </c>
      <c r="H1311" s="4" t="s">
        <v>14</v>
      </c>
    </row>
    <row r="1312" spans="1:8">
      <c r="A1312" t="n">
        <v>10085</v>
      </c>
      <c r="B1312" s="44" t="n">
        <v>26</v>
      </c>
      <c r="C1312" s="7" t="n">
        <v>11</v>
      </c>
      <c r="D1312" s="7" t="n">
        <v>17</v>
      </c>
      <c r="E1312" s="7" t="n">
        <v>10394</v>
      </c>
      <c r="F1312" s="7" t="s">
        <v>165</v>
      </c>
      <c r="G1312" s="7" t="n">
        <v>2</v>
      </c>
      <c r="H1312" s="7" t="n">
        <v>0</v>
      </c>
    </row>
    <row r="1313" spans="1:17">
      <c r="A1313" t="s">
        <v>4</v>
      </c>
      <c r="B1313" s="4" t="s">
        <v>5</v>
      </c>
    </row>
    <row r="1314" spans="1:17">
      <c r="A1314" t="n">
        <v>10111</v>
      </c>
      <c r="B1314" s="45" t="n">
        <v>28</v>
      </c>
    </row>
    <row r="1315" spans="1:17">
      <c r="A1315" t="s">
        <v>4</v>
      </c>
      <c r="B1315" s="4" t="s">
        <v>5</v>
      </c>
      <c r="C1315" s="4" t="s">
        <v>18</v>
      </c>
    </row>
    <row r="1316" spans="1:17">
      <c r="A1316" t="n">
        <v>10112</v>
      </c>
      <c r="B1316" s="16" t="n">
        <v>3</v>
      </c>
      <c r="C1316" s="11" t="n">
        <f t="normal" ca="1">A1326</f>
        <v>0</v>
      </c>
    </row>
    <row r="1317" spans="1:17">
      <c r="A1317" t="s">
        <v>4</v>
      </c>
      <c r="B1317" s="4" t="s">
        <v>5</v>
      </c>
      <c r="C1317" s="4" t="s">
        <v>14</v>
      </c>
      <c r="D1317" s="4" t="s">
        <v>10</v>
      </c>
      <c r="E1317" s="4" t="s">
        <v>6</v>
      </c>
    </row>
    <row r="1318" spans="1:17">
      <c r="A1318" t="n">
        <v>10117</v>
      </c>
      <c r="B1318" s="33" t="n">
        <v>51</v>
      </c>
      <c r="C1318" s="7" t="n">
        <v>4</v>
      </c>
      <c r="D1318" s="7" t="n">
        <v>11</v>
      </c>
      <c r="E1318" s="7" t="s">
        <v>164</v>
      </c>
    </row>
    <row r="1319" spans="1:17">
      <c r="A1319" t="s">
        <v>4</v>
      </c>
      <c r="B1319" s="4" t="s">
        <v>5</v>
      </c>
      <c r="C1319" s="4" t="s">
        <v>10</v>
      </c>
    </row>
    <row r="1320" spans="1:17">
      <c r="A1320" t="n">
        <v>10130</v>
      </c>
      <c r="B1320" s="29" t="n">
        <v>16</v>
      </c>
      <c r="C1320" s="7" t="n">
        <v>0</v>
      </c>
    </row>
    <row r="1321" spans="1:17">
      <c r="A1321" t="s">
        <v>4</v>
      </c>
      <c r="B1321" s="4" t="s">
        <v>5</v>
      </c>
      <c r="C1321" s="4" t="s">
        <v>10</v>
      </c>
      <c r="D1321" s="4" t="s">
        <v>14</v>
      </c>
      <c r="E1321" s="4" t="s">
        <v>9</v>
      </c>
      <c r="F1321" s="4" t="s">
        <v>83</v>
      </c>
      <c r="G1321" s="4" t="s">
        <v>14</v>
      </c>
      <c r="H1321" s="4" t="s">
        <v>14</v>
      </c>
    </row>
    <row r="1322" spans="1:17">
      <c r="A1322" t="n">
        <v>10133</v>
      </c>
      <c r="B1322" s="44" t="n">
        <v>26</v>
      </c>
      <c r="C1322" s="7" t="n">
        <v>11</v>
      </c>
      <c r="D1322" s="7" t="n">
        <v>17</v>
      </c>
      <c r="E1322" s="7" t="n">
        <v>10394</v>
      </c>
      <c r="F1322" s="7" t="s">
        <v>166</v>
      </c>
      <c r="G1322" s="7" t="n">
        <v>2</v>
      </c>
      <c r="H1322" s="7" t="n">
        <v>0</v>
      </c>
    </row>
    <row r="1323" spans="1:17">
      <c r="A1323" t="s">
        <v>4</v>
      </c>
      <c r="B1323" s="4" t="s">
        <v>5</v>
      </c>
    </row>
    <row r="1324" spans="1:17">
      <c r="A1324" t="n">
        <v>10157</v>
      </c>
      <c r="B1324" s="45" t="n">
        <v>28</v>
      </c>
    </row>
    <row r="1325" spans="1:17">
      <c r="A1325" t="s">
        <v>4</v>
      </c>
      <c r="B1325" s="4" t="s">
        <v>5</v>
      </c>
      <c r="C1325" s="4" t="s">
        <v>14</v>
      </c>
      <c r="D1325" s="21" t="s">
        <v>30</v>
      </c>
      <c r="E1325" s="4" t="s">
        <v>5</v>
      </c>
      <c r="F1325" s="4" t="s">
        <v>14</v>
      </c>
      <c r="G1325" s="4" t="s">
        <v>10</v>
      </c>
      <c r="H1325" s="21" t="s">
        <v>31</v>
      </c>
      <c r="I1325" s="4" t="s">
        <v>14</v>
      </c>
      <c r="J1325" s="4" t="s">
        <v>18</v>
      </c>
    </row>
    <row r="1326" spans="1:17">
      <c r="A1326" t="n">
        <v>10158</v>
      </c>
      <c r="B1326" s="10" t="n">
        <v>5</v>
      </c>
      <c r="C1326" s="7" t="n">
        <v>28</v>
      </c>
      <c r="D1326" s="21" t="s">
        <v>3</v>
      </c>
      <c r="E1326" s="27" t="n">
        <v>64</v>
      </c>
      <c r="F1326" s="7" t="n">
        <v>5</v>
      </c>
      <c r="G1326" s="7" t="n">
        <v>7</v>
      </c>
      <c r="H1326" s="21" t="s">
        <v>3</v>
      </c>
      <c r="I1326" s="7" t="n">
        <v>1</v>
      </c>
      <c r="J1326" s="11" t="n">
        <f t="normal" ca="1">A1352</f>
        <v>0</v>
      </c>
    </row>
    <row r="1327" spans="1:17">
      <c r="A1327" t="s">
        <v>4</v>
      </c>
      <c r="B1327" s="4" t="s">
        <v>5</v>
      </c>
      <c r="C1327" s="4" t="s">
        <v>14</v>
      </c>
      <c r="D1327" s="4" t="s">
        <v>10</v>
      </c>
      <c r="E1327" s="4" t="s">
        <v>14</v>
      </c>
      <c r="F1327" s="4" t="s">
        <v>14</v>
      </c>
      <c r="G1327" s="4" t="s">
        <v>9</v>
      </c>
      <c r="H1327" s="4" t="s">
        <v>14</v>
      </c>
      <c r="I1327" s="4" t="s">
        <v>14</v>
      </c>
      <c r="J1327" s="4" t="s">
        <v>10</v>
      </c>
      <c r="K1327" s="4" t="s">
        <v>14</v>
      </c>
      <c r="L1327" s="4" t="s">
        <v>14</v>
      </c>
      <c r="M1327" s="4" t="s">
        <v>9</v>
      </c>
      <c r="N1327" s="4" t="s">
        <v>14</v>
      </c>
      <c r="O1327" s="4" t="s">
        <v>14</v>
      </c>
      <c r="P1327" s="4" t="s">
        <v>14</v>
      </c>
      <c r="Q1327" s="4" t="s">
        <v>18</v>
      </c>
    </row>
    <row r="1328" spans="1:17">
      <c r="A1328" t="n">
        <v>10169</v>
      </c>
      <c r="B1328" s="10" t="n">
        <v>5</v>
      </c>
      <c r="C1328" s="7" t="n">
        <v>33</v>
      </c>
      <c r="D1328" s="7" t="n">
        <v>61494</v>
      </c>
      <c r="E1328" s="7" t="n">
        <v>8</v>
      </c>
      <c r="F1328" s="7" t="n">
        <v>0</v>
      </c>
      <c r="G1328" s="7" t="n">
        <v>7</v>
      </c>
      <c r="H1328" s="7" t="n">
        <v>2</v>
      </c>
      <c r="I1328" s="7" t="n">
        <v>33</v>
      </c>
      <c r="J1328" s="7" t="n">
        <v>61493</v>
      </c>
      <c r="K1328" s="7" t="n">
        <v>8</v>
      </c>
      <c r="L1328" s="7" t="n">
        <v>0</v>
      </c>
      <c r="M1328" s="7" t="n">
        <v>7</v>
      </c>
      <c r="N1328" s="7" t="n">
        <v>2</v>
      </c>
      <c r="O1328" s="7" t="n">
        <v>11</v>
      </c>
      <c r="P1328" s="7" t="n">
        <v>1</v>
      </c>
      <c r="Q1328" s="11" t="n">
        <f t="normal" ca="1">A1342</f>
        <v>0</v>
      </c>
    </row>
    <row r="1329" spans="1:17">
      <c r="A1329" t="s">
        <v>4</v>
      </c>
      <c r="B1329" s="4" t="s">
        <v>5</v>
      </c>
      <c r="C1329" s="4" t="s">
        <v>10</v>
      </c>
      <c r="D1329" s="4" t="s">
        <v>14</v>
      </c>
      <c r="E1329" s="4" t="s">
        <v>14</v>
      </c>
      <c r="F1329" s="4" t="s">
        <v>6</v>
      </c>
    </row>
    <row r="1330" spans="1:17">
      <c r="A1330" t="n">
        <v>10196</v>
      </c>
      <c r="B1330" s="19" t="n">
        <v>20</v>
      </c>
      <c r="C1330" s="7" t="n">
        <v>7</v>
      </c>
      <c r="D1330" s="7" t="n">
        <v>2</v>
      </c>
      <c r="E1330" s="7" t="n">
        <v>10</v>
      </c>
      <c r="F1330" s="7" t="s">
        <v>167</v>
      </c>
    </row>
    <row r="1331" spans="1:17">
      <c r="A1331" t="s">
        <v>4</v>
      </c>
      <c r="B1331" s="4" t="s">
        <v>5</v>
      </c>
      <c r="C1331" s="4" t="s">
        <v>14</v>
      </c>
      <c r="D1331" s="4" t="s">
        <v>10</v>
      </c>
      <c r="E1331" s="4" t="s">
        <v>6</v>
      </c>
    </row>
    <row r="1332" spans="1:17">
      <c r="A1332" t="n">
        <v>10216</v>
      </c>
      <c r="B1332" s="33" t="n">
        <v>51</v>
      </c>
      <c r="C1332" s="7" t="n">
        <v>4</v>
      </c>
      <c r="D1332" s="7" t="n">
        <v>7</v>
      </c>
      <c r="E1332" s="7" t="s">
        <v>168</v>
      </c>
    </row>
    <row r="1333" spans="1:17">
      <c r="A1333" t="s">
        <v>4</v>
      </c>
      <c r="B1333" s="4" t="s">
        <v>5</v>
      </c>
      <c r="C1333" s="4" t="s">
        <v>10</v>
      </c>
    </row>
    <row r="1334" spans="1:17">
      <c r="A1334" t="n">
        <v>10230</v>
      </c>
      <c r="B1334" s="29" t="n">
        <v>16</v>
      </c>
      <c r="C1334" s="7" t="n">
        <v>0</v>
      </c>
    </row>
    <row r="1335" spans="1:17">
      <c r="A1335" t="s">
        <v>4</v>
      </c>
      <c r="B1335" s="4" t="s">
        <v>5</v>
      </c>
      <c r="C1335" s="4" t="s">
        <v>10</v>
      </c>
      <c r="D1335" s="4" t="s">
        <v>14</v>
      </c>
      <c r="E1335" s="4" t="s">
        <v>9</v>
      </c>
      <c r="F1335" s="4" t="s">
        <v>83</v>
      </c>
      <c r="G1335" s="4" t="s">
        <v>14</v>
      </c>
      <c r="H1335" s="4" t="s">
        <v>14</v>
      </c>
    </row>
    <row r="1336" spans="1:17">
      <c r="A1336" t="n">
        <v>10233</v>
      </c>
      <c r="B1336" s="44" t="n">
        <v>26</v>
      </c>
      <c r="C1336" s="7" t="n">
        <v>7</v>
      </c>
      <c r="D1336" s="7" t="n">
        <v>17</v>
      </c>
      <c r="E1336" s="7" t="n">
        <v>4418</v>
      </c>
      <c r="F1336" s="7" t="s">
        <v>169</v>
      </c>
      <c r="G1336" s="7" t="n">
        <v>2</v>
      </c>
      <c r="H1336" s="7" t="n">
        <v>0</v>
      </c>
    </row>
    <row r="1337" spans="1:17">
      <c r="A1337" t="s">
        <v>4</v>
      </c>
      <c r="B1337" s="4" t="s">
        <v>5</v>
      </c>
    </row>
    <row r="1338" spans="1:17">
      <c r="A1338" t="n">
        <v>10268</v>
      </c>
      <c r="B1338" s="45" t="n">
        <v>28</v>
      </c>
    </row>
    <row r="1339" spans="1:17">
      <c r="A1339" t="s">
        <v>4</v>
      </c>
      <c r="B1339" s="4" t="s">
        <v>5</v>
      </c>
      <c r="C1339" s="4" t="s">
        <v>18</v>
      </c>
    </row>
    <row r="1340" spans="1:17">
      <c r="A1340" t="n">
        <v>10269</v>
      </c>
      <c r="B1340" s="16" t="n">
        <v>3</v>
      </c>
      <c r="C1340" s="11" t="n">
        <f t="normal" ca="1">A1352</f>
        <v>0</v>
      </c>
    </row>
    <row r="1341" spans="1:17">
      <c r="A1341" t="s">
        <v>4</v>
      </c>
      <c r="B1341" s="4" t="s">
        <v>5</v>
      </c>
      <c r="C1341" s="4" t="s">
        <v>10</v>
      </c>
      <c r="D1341" s="4" t="s">
        <v>14</v>
      </c>
      <c r="E1341" s="4" t="s">
        <v>14</v>
      </c>
      <c r="F1341" s="4" t="s">
        <v>6</v>
      </c>
    </row>
    <row r="1342" spans="1:17">
      <c r="A1342" t="n">
        <v>10274</v>
      </c>
      <c r="B1342" s="19" t="n">
        <v>20</v>
      </c>
      <c r="C1342" s="7" t="n">
        <v>7</v>
      </c>
      <c r="D1342" s="7" t="n">
        <v>2</v>
      </c>
      <c r="E1342" s="7" t="n">
        <v>10</v>
      </c>
      <c r="F1342" s="7" t="s">
        <v>167</v>
      </c>
    </row>
    <row r="1343" spans="1:17">
      <c r="A1343" t="s">
        <v>4</v>
      </c>
      <c r="B1343" s="4" t="s">
        <v>5</v>
      </c>
      <c r="C1343" s="4" t="s">
        <v>14</v>
      </c>
      <c r="D1343" s="4" t="s">
        <v>10</v>
      </c>
      <c r="E1343" s="4" t="s">
        <v>6</v>
      </c>
    </row>
    <row r="1344" spans="1:17">
      <c r="A1344" t="n">
        <v>10294</v>
      </c>
      <c r="B1344" s="33" t="n">
        <v>51</v>
      </c>
      <c r="C1344" s="7" t="n">
        <v>4</v>
      </c>
      <c r="D1344" s="7" t="n">
        <v>7</v>
      </c>
      <c r="E1344" s="7" t="s">
        <v>168</v>
      </c>
    </row>
    <row r="1345" spans="1:8">
      <c r="A1345" t="s">
        <v>4</v>
      </c>
      <c r="B1345" s="4" t="s">
        <v>5</v>
      </c>
      <c r="C1345" s="4" t="s">
        <v>10</v>
      </c>
    </row>
    <row r="1346" spans="1:8">
      <c r="A1346" t="n">
        <v>10308</v>
      </c>
      <c r="B1346" s="29" t="n">
        <v>16</v>
      </c>
      <c r="C1346" s="7" t="n">
        <v>0</v>
      </c>
    </row>
    <row r="1347" spans="1:8">
      <c r="A1347" t="s">
        <v>4</v>
      </c>
      <c r="B1347" s="4" t="s">
        <v>5</v>
      </c>
      <c r="C1347" s="4" t="s">
        <v>10</v>
      </c>
      <c r="D1347" s="4" t="s">
        <v>14</v>
      </c>
      <c r="E1347" s="4" t="s">
        <v>9</v>
      </c>
      <c r="F1347" s="4" t="s">
        <v>83</v>
      </c>
      <c r="G1347" s="4" t="s">
        <v>14</v>
      </c>
      <c r="H1347" s="4" t="s">
        <v>14</v>
      </c>
    </row>
    <row r="1348" spans="1:8">
      <c r="A1348" t="n">
        <v>10311</v>
      </c>
      <c r="B1348" s="44" t="n">
        <v>26</v>
      </c>
      <c r="C1348" s="7" t="n">
        <v>7</v>
      </c>
      <c r="D1348" s="7" t="n">
        <v>17</v>
      </c>
      <c r="E1348" s="7" t="n">
        <v>4418</v>
      </c>
      <c r="F1348" s="7" t="s">
        <v>170</v>
      </c>
      <c r="G1348" s="7" t="n">
        <v>2</v>
      </c>
      <c r="H1348" s="7" t="n">
        <v>0</v>
      </c>
    </row>
    <row r="1349" spans="1:8">
      <c r="A1349" t="s">
        <v>4</v>
      </c>
      <c r="B1349" s="4" t="s">
        <v>5</v>
      </c>
    </row>
    <row r="1350" spans="1:8">
      <c r="A1350" t="n">
        <v>10344</v>
      </c>
      <c r="B1350" s="45" t="n">
        <v>28</v>
      </c>
    </row>
    <row r="1351" spans="1:8">
      <c r="A1351" t="s">
        <v>4</v>
      </c>
      <c r="B1351" s="4" t="s">
        <v>5</v>
      </c>
      <c r="C1351" s="4" t="s">
        <v>14</v>
      </c>
      <c r="D1351" s="21" t="s">
        <v>30</v>
      </c>
      <c r="E1351" s="4" t="s">
        <v>5</v>
      </c>
      <c r="F1351" s="4" t="s">
        <v>14</v>
      </c>
      <c r="G1351" s="4" t="s">
        <v>10</v>
      </c>
      <c r="H1351" s="21" t="s">
        <v>31</v>
      </c>
      <c r="I1351" s="4" t="s">
        <v>14</v>
      </c>
      <c r="J1351" s="4" t="s">
        <v>18</v>
      </c>
    </row>
    <row r="1352" spans="1:8">
      <c r="A1352" t="n">
        <v>10345</v>
      </c>
      <c r="B1352" s="10" t="n">
        <v>5</v>
      </c>
      <c r="C1352" s="7" t="n">
        <v>28</v>
      </c>
      <c r="D1352" s="21" t="s">
        <v>3</v>
      </c>
      <c r="E1352" s="27" t="n">
        <v>64</v>
      </c>
      <c r="F1352" s="7" t="n">
        <v>5</v>
      </c>
      <c r="G1352" s="7" t="n">
        <v>8</v>
      </c>
      <c r="H1352" s="21" t="s">
        <v>3</v>
      </c>
      <c r="I1352" s="7" t="n">
        <v>1</v>
      </c>
      <c r="J1352" s="11" t="n">
        <f t="normal" ca="1">A1376</f>
        <v>0</v>
      </c>
    </row>
    <row r="1353" spans="1:8">
      <c r="A1353" t="s">
        <v>4</v>
      </c>
      <c r="B1353" s="4" t="s">
        <v>5</v>
      </c>
      <c r="C1353" s="4" t="s">
        <v>14</v>
      </c>
      <c r="D1353" s="4" t="s">
        <v>10</v>
      </c>
      <c r="E1353" s="4" t="s">
        <v>14</v>
      </c>
      <c r="F1353" s="4" t="s">
        <v>14</v>
      </c>
      <c r="G1353" s="4" t="s">
        <v>9</v>
      </c>
      <c r="H1353" s="4" t="s">
        <v>14</v>
      </c>
      <c r="I1353" s="4" t="s">
        <v>14</v>
      </c>
      <c r="J1353" s="4" t="s">
        <v>10</v>
      </c>
      <c r="K1353" s="4" t="s">
        <v>14</v>
      </c>
      <c r="L1353" s="4" t="s">
        <v>14</v>
      </c>
      <c r="M1353" s="4" t="s">
        <v>9</v>
      </c>
      <c r="N1353" s="4" t="s">
        <v>14</v>
      </c>
      <c r="O1353" s="4" t="s">
        <v>14</v>
      </c>
      <c r="P1353" s="4" t="s">
        <v>14</v>
      </c>
      <c r="Q1353" s="4" t="s">
        <v>18</v>
      </c>
    </row>
    <row r="1354" spans="1:8">
      <c r="A1354" t="n">
        <v>10356</v>
      </c>
      <c r="B1354" s="10" t="n">
        <v>5</v>
      </c>
      <c r="C1354" s="7" t="n">
        <v>33</v>
      </c>
      <c r="D1354" s="7" t="n">
        <v>61494</v>
      </c>
      <c r="E1354" s="7" t="n">
        <v>8</v>
      </c>
      <c r="F1354" s="7" t="n">
        <v>0</v>
      </c>
      <c r="G1354" s="7" t="n">
        <v>8</v>
      </c>
      <c r="H1354" s="7" t="n">
        <v>2</v>
      </c>
      <c r="I1354" s="7" t="n">
        <v>33</v>
      </c>
      <c r="J1354" s="7" t="n">
        <v>61493</v>
      </c>
      <c r="K1354" s="7" t="n">
        <v>8</v>
      </c>
      <c r="L1354" s="7" t="n">
        <v>0</v>
      </c>
      <c r="M1354" s="7" t="n">
        <v>8</v>
      </c>
      <c r="N1354" s="7" t="n">
        <v>2</v>
      </c>
      <c r="O1354" s="7" t="n">
        <v>11</v>
      </c>
      <c r="P1354" s="7" t="n">
        <v>1</v>
      </c>
      <c r="Q1354" s="11" t="n">
        <f t="normal" ca="1">A1366</f>
        <v>0</v>
      </c>
    </row>
    <row r="1355" spans="1:8">
      <c r="A1355" t="s">
        <v>4</v>
      </c>
      <c r="B1355" s="4" t="s">
        <v>5</v>
      </c>
      <c r="C1355" s="4" t="s">
        <v>14</v>
      </c>
      <c r="D1355" s="4" t="s">
        <v>10</v>
      </c>
      <c r="E1355" s="4" t="s">
        <v>6</v>
      </c>
    </row>
    <row r="1356" spans="1:8">
      <c r="A1356" t="n">
        <v>10383</v>
      </c>
      <c r="B1356" s="33" t="n">
        <v>51</v>
      </c>
      <c r="C1356" s="7" t="n">
        <v>4</v>
      </c>
      <c r="D1356" s="7" t="n">
        <v>8</v>
      </c>
      <c r="E1356" s="7" t="s">
        <v>138</v>
      </c>
    </row>
    <row r="1357" spans="1:8">
      <c r="A1357" t="s">
        <v>4</v>
      </c>
      <c r="B1357" s="4" t="s">
        <v>5</v>
      </c>
      <c r="C1357" s="4" t="s">
        <v>10</v>
      </c>
    </row>
    <row r="1358" spans="1:8">
      <c r="A1358" t="n">
        <v>10397</v>
      </c>
      <c r="B1358" s="29" t="n">
        <v>16</v>
      </c>
      <c r="C1358" s="7" t="n">
        <v>0</v>
      </c>
    </row>
    <row r="1359" spans="1:8">
      <c r="A1359" t="s">
        <v>4</v>
      </c>
      <c r="B1359" s="4" t="s">
        <v>5</v>
      </c>
      <c r="C1359" s="4" t="s">
        <v>10</v>
      </c>
      <c r="D1359" s="4" t="s">
        <v>14</v>
      </c>
      <c r="E1359" s="4" t="s">
        <v>9</v>
      </c>
      <c r="F1359" s="4" t="s">
        <v>83</v>
      </c>
      <c r="G1359" s="4" t="s">
        <v>14</v>
      </c>
      <c r="H1359" s="4" t="s">
        <v>14</v>
      </c>
    </row>
    <row r="1360" spans="1:8">
      <c r="A1360" t="n">
        <v>10400</v>
      </c>
      <c r="B1360" s="44" t="n">
        <v>26</v>
      </c>
      <c r="C1360" s="7" t="n">
        <v>8</v>
      </c>
      <c r="D1360" s="7" t="n">
        <v>17</v>
      </c>
      <c r="E1360" s="7" t="n">
        <v>9377</v>
      </c>
      <c r="F1360" s="7" t="s">
        <v>171</v>
      </c>
      <c r="G1360" s="7" t="n">
        <v>2</v>
      </c>
      <c r="H1360" s="7" t="n">
        <v>0</v>
      </c>
    </row>
    <row r="1361" spans="1:17">
      <c r="A1361" t="s">
        <v>4</v>
      </c>
      <c r="B1361" s="4" t="s">
        <v>5</v>
      </c>
    </row>
    <row r="1362" spans="1:17">
      <c r="A1362" t="n">
        <v>10484</v>
      </c>
      <c r="B1362" s="45" t="n">
        <v>28</v>
      </c>
    </row>
    <row r="1363" spans="1:17">
      <c r="A1363" t="s">
        <v>4</v>
      </c>
      <c r="B1363" s="4" t="s">
        <v>5</v>
      </c>
      <c r="C1363" s="4" t="s">
        <v>18</v>
      </c>
    </row>
    <row r="1364" spans="1:17">
      <c r="A1364" t="n">
        <v>10485</v>
      </c>
      <c r="B1364" s="16" t="n">
        <v>3</v>
      </c>
      <c r="C1364" s="11" t="n">
        <f t="normal" ca="1">A1374</f>
        <v>0</v>
      </c>
    </row>
    <row r="1365" spans="1:17">
      <c r="A1365" t="s">
        <v>4</v>
      </c>
      <c r="B1365" s="4" t="s">
        <v>5</v>
      </c>
      <c r="C1365" s="4" t="s">
        <v>14</v>
      </c>
      <c r="D1365" s="4" t="s">
        <v>10</v>
      </c>
      <c r="E1365" s="4" t="s">
        <v>6</v>
      </c>
    </row>
    <row r="1366" spans="1:17">
      <c r="A1366" t="n">
        <v>10490</v>
      </c>
      <c r="B1366" s="33" t="n">
        <v>51</v>
      </c>
      <c r="C1366" s="7" t="n">
        <v>4</v>
      </c>
      <c r="D1366" s="7" t="n">
        <v>8</v>
      </c>
      <c r="E1366" s="7" t="s">
        <v>138</v>
      </c>
    </row>
    <row r="1367" spans="1:17">
      <c r="A1367" t="s">
        <v>4</v>
      </c>
      <c r="B1367" s="4" t="s">
        <v>5</v>
      </c>
      <c r="C1367" s="4" t="s">
        <v>10</v>
      </c>
    </row>
    <row r="1368" spans="1:17">
      <c r="A1368" t="n">
        <v>10504</v>
      </c>
      <c r="B1368" s="29" t="n">
        <v>16</v>
      </c>
      <c r="C1368" s="7" t="n">
        <v>0</v>
      </c>
    </row>
    <row r="1369" spans="1:17">
      <c r="A1369" t="s">
        <v>4</v>
      </c>
      <c r="B1369" s="4" t="s">
        <v>5</v>
      </c>
      <c r="C1369" s="4" t="s">
        <v>10</v>
      </c>
      <c r="D1369" s="4" t="s">
        <v>14</v>
      </c>
      <c r="E1369" s="4" t="s">
        <v>9</v>
      </c>
      <c r="F1369" s="4" t="s">
        <v>83</v>
      </c>
      <c r="G1369" s="4" t="s">
        <v>14</v>
      </c>
      <c r="H1369" s="4" t="s">
        <v>14</v>
      </c>
    </row>
    <row r="1370" spans="1:17">
      <c r="A1370" t="n">
        <v>10507</v>
      </c>
      <c r="B1370" s="44" t="n">
        <v>26</v>
      </c>
      <c r="C1370" s="7" t="n">
        <v>8</v>
      </c>
      <c r="D1370" s="7" t="n">
        <v>17</v>
      </c>
      <c r="E1370" s="7" t="n">
        <v>9377</v>
      </c>
      <c r="F1370" s="7" t="s">
        <v>172</v>
      </c>
      <c r="G1370" s="7" t="n">
        <v>2</v>
      </c>
      <c r="H1370" s="7" t="n">
        <v>0</v>
      </c>
    </row>
    <row r="1371" spans="1:17">
      <c r="A1371" t="s">
        <v>4</v>
      </c>
      <c r="B1371" s="4" t="s">
        <v>5</v>
      </c>
    </row>
    <row r="1372" spans="1:17">
      <c r="A1372" t="n">
        <v>10589</v>
      </c>
      <c r="B1372" s="45" t="n">
        <v>28</v>
      </c>
    </row>
    <row r="1373" spans="1:17">
      <c r="A1373" t="s">
        <v>4</v>
      </c>
      <c r="B1373" s="4" t="s">
        <v>5</v>
      </c>
      <c r="C1373" s="4" t="s">
        <v>18</v>
      </c>
    </row>
    <row r="1374" spans="1:17">
      <c r="A1374" t="n">
        <v>10590</v>
      </c>
      <c r="B1374" s="16" t="n">
        <v>3</v>
      </c>
      <c r="C1374" s="11" t="n">
        <f t="normal" ca="1">A1398</f>
        <v>0</v>
      </c>
    </row>
    <row r="1375" spans="1:17">
      <c r="A1375" t="s">
        <v>4</v>
      </c>
      <c r="B1375" s="4" t="s">
        <v>5</v>
      </c>
      <c r="C1375" s="4" t="s">
        <v>14</v>
      </c>
      <c r="D1375" s="21" t="s">
        <v>30</v>
      </c>
      <c r="E1375" s="4" t="s">
        <v>5</v>
      </c>
      <c r="F1375" s="4" t="s">
        <v>14</v>
      </c>
      <c r="G1375" s="4" t="s">
        <v>10</v>
      </c>
      <c r="H1375" s="21" t="s">
        <v>31</v>
      </c>
      <c r="I1375" s="4" t="s">
        <v>14</v>
      </c>
      <c r="J1375" s="4" t="s">
        <v>18</v>
      </c>
    </row>
    <row r="1376" spans="1:17">
      <c r="A1376" t="n">
        <v>10595</v>
      </c>
      <c r="B1376" s="10" t="n">
        <v>5</v>
      </c>
      <c r="C1376" s="7" t="n">
        <v>28</v>
      </c>
      <c r="D1376" s="21" t="s">
        <v>3</v>
      </c>
      <c r="E1376" s="27" t="n">
        <v>64</v>
      </c>
      <c r="F1376" s="7" t="n">
        <v>5</v>
      </c>
      <c r="G1376" s="7" t="n">
        <v>3</v>
      </c>
      <c r="H1376" s="21" t="s">
        <v>3</v>
      </c>
      <c r="I1376" s="7" t="n">
        <v>1</v>
      </c>
      <c r="J1376" s="11" t="n">
        <f t="normal" ca="1">A1398</f>
        <v>0</v>
      </c>
    </row>
    <row r="1377" spans="1:10">
      <c r="A1377" t="s">
        <v>4</v>
      </c>
      <c r="B1377" s="4" t="s">
        <v>5</v>
      </c>
      <c r="C1377" s="4" t="s">
        <v>14</v>
      </c>
      <c r="D1377" s="4" t="s">
        <v>10</v>
      </c>
      <c r="E1377" s="4" t="s">
        <v>14</v>
      </c>
      <c r="F1377" s="4" t="s">
        <v>14</v>
      </c>
      <c r="G1377" s="4" t="s">
        <v>9</v>
      </c>
      <c r="H1377" s="4" t="s">
        <v>14</v>
      </c>
      <c r="I1377" s="4" t="s">
        <v>14</v>
      </c>
      <c r="J1377" s="4" t="s">
        <v>10</v>
      </c>
      <c r="K1377" s="4" t="s">
        <v>14</v>
      </c>
      <c r="L1377" s="4" t="s">
        <v>14</v>
      </c>
      <c r="M1377" s="4" t="s">
        <v>9</v>
      </c>
      <c r="N1377" s="4" t="s">
        <v>14</v>
      </c>
      <c r="O1377" s="4" t="s">
        <v>14</v>
      </c>
      <c r="P1377" s="4" t="s">
        <v>14</v>
      </c>
      <c r="Q1377" s="4" t="s">
        <v>18</v>
      </c>
    </row>
    <row r="1378" spans="1:10">
      <c r="A1378" t="n">
        <v>10606</v>
      </c>
      <c r="B1378" s="10" t="n">
        <v>5</v>
      </c>
      <c r="C1378" s="7" t="n">
        <v>33</v>
      </c>
      <c r="D1378" s="7" t="n">
        <v>61494</v>
      </c>
      <c r="E1378" s="7" t="n">
        <v>8</v>
      </c>
      <c r="F1378" s="7" t="n">
        <v>0</v>
      </c>
      <c r="G1378" s="7" t="n">
        <v>3</v>
      </c>
      <c r="H1378" s="7" t="n">
        <v>2</v>
      </c>
      <c r="I1378" s="7" t="n">
        <v>33</v>
      </c>
      <c r="J1378" s="7" t="n">
        <v>61493</v>
      </c>
      <c r="K1378" s="7" t="n">
        <v>8</v>
      </c>
      <c r="L1378" s="7" t="n">
        <v>0</v>
      </c>
      <c r="M1378" s="7" t="n">
        <v>3</v>
      </c>
      <c r="N1378" s="7" t="n">
        <v>2</v>
      </c>
      <c r="O1378" s="7" t="n">
        <v>11</v>
      </c>
      <c r="P1378" s="7" t="n">
        <v>1</v>
      </c>
      <c r="Q1378" s="11" t="n">
        <f t="normal" ca="1">A1390</f>
        <v>0</v>
      </c>
    </row>
    <row r="1379" spans="1:10">
      <c r="A1379" t="s">
        <v>4</v>
      </c>
      <c r="B1379" s="4" t="s">
        <v>5</v>
      </c>
      <c r="C1379" s="4" t="s">
        <v>14</v>
      </c>
      <c r="D1379" s="4" t="s">
        <v>10</v>
      </c>
      <c r="E1379" s="4" t="s">
        <v>6</v>
      </c>
    </row>
    <row r="1380" spans="1:10">
      <c r="A1380" t="n">
        <v>10633</v>
      </c>
      <c r="B1380" s="33" t="n">
        <v>51</v>
      </c>
      <c r="C1380" s="7" t="n">
        <v>4</v>
      </c>
      <c r="D1380" s="7" t="n">
        <v>3</v>
      </c>
      <c r="E1380" s="7" t="s">
        <v>138</v>
      </c>
    </row>
    <row r="1381" spans="1:10">
      <c r="A1381" t="s">
        <v>4</v>
      </c>
      <c r="B1381" s="4" t="s">
        <v>5</v>
      </c>
      <c r="C1381" s="4" t="s">
        <v>10</v>
      </c>
    </row>
    <row r="1382" spans="1:10">
      <c r="A1382" t="n">
        <v>10647</v>
      </c>
      <c r="B1382" s="29" t="n">
        <v>16</v>
      </c>
      <c r="C1382" s="7" t="n">
        <v>0</v>
      </c>
    </row>
    <row r="1383" spans="1:10">
      <c r="A1383" t="s">
        <v>4</v>
      </c>
      <c r="B1383" s="4" t="s">
        <v>5</v>
      </c>
      <c r="C1383" s="4" t="s">
        <v>10</v>
      </c>
      <c r="D1383" s="4" t="s">
        <v>14</v>
      </c>
      <c r="E1383" s="4" t="s">
        <v>9</v>
      </c>
      <c r="F1383" s="4" t="s">
        <v>83</v>
      </c>
      <c r="G1383" s="4" t="s">
        <v>14</v>
      </c>
      <c r="H1383" s="4" t="s">
        <v>14</v>
      </c>
    </row>
    <row r="1384" spans="1:10">
      <c r="A1384" t="n">
        <v>10650</v>
      </c>
      <c r="B1384" s="44" t="n">
        <v>26</v>
      </c>
      <c r="C1384" s="7" t="n">
        <v>3</v>
      </c>
      <c r="D1384" s="7" t="n">
        <v>17</v>
      </c>
      <c r="E1384" s="7" t="n">
        <v>2404</v>
      </c>
      <c r="F1384" s="7" t="s">
        <v>173</v>
      </c>
      <c r="G1384" s="7" t="n">
        <v>2</v>
      </c>
      <c r="H1384" s="7" t="n">
        <v>0</v>
      </c>
    </row>
    <row r="1385" spans="1:10">
      <c r="A1385" t="s">
        <v>4</v>
      </c>
      <c r="B1385" s="4" t="s">
        <v>5</v>
      </c>
    </row>
    <row r="1386" spans="1:10">
      <c r="A1386" t="n">
        <v>10737</v>
      </c>
      <c r="B1386" s="45" t="n">
        <v>28</v>
      </c>
    </row>
    <row r="1387" spans="1:10">
      <c r="A1387" t="s">
        <v>4</v>
      </c>
      <c r="B1387" s="4" t="s">
        <v>5</v>
      </c>
      <c r="C1387" s="4" t="s">
        <v>18</v>
      </c>
    </row>
    <row r="1388" spans="1:10">
      <c r="A1388" t="n">
        <v>10738</v>
      </c>
      <c r="B1388" s="16" t="n">
        <v>3</v>
      </c>
      <c r="C1388" s="11" t="n">
        <f t="normal" ca="1">A1398</f>
        <v>0</v>
      </c>
    </row>
    <row r="1389" spans="1:10">
      <c r="A1389" t="s">
        <v>4</v>
      </c>
      <c r="B1389" s="4" t="s">
        <v>5</v>
      </c>
      <c r="C1389" s="4" t="s">
        <v>14</v>
      </c>
      <c r="D1389" s="4" t="s">
        <v>10</v>
      </c>
      <c r="E1389" s="4" t="s">
        <v>6</v>
      </c>
    </row>
    <row r="1390" spans="1:10">
      <c r="A1390" t="n">
        <v>10743</v>
      </c>
      <c r="B1390" s="33" t="n">
        <v>51</v>
      </c>
      <c r="C1390" s="7" t="n">
        <v>4</v>
      </c>
      <c r="D1390" s="7" t="n">
        <v>3</v>
      </c>
      <c r="E1390" s="7" t="s">
        <v>138</v>
      </c>
    </row>
    <row r="1391" spans="1:10">
      <c r="A1391" t="s">
        <v>4</v>
      </c>
      <c r="B1391" s="4" t="s">
        <v>5</v>
      </c>
      <c r="C1391" s="4" t="s">
        <v>10</v>
      </c>
    </row>
    <row r="1392" spans="1:10">
      <c r="A1392" t="n">
        <v>10757</v>
      </c>
      <c r="B1392" s="29" t="n">
        <v>16</v>
      </c>
      <c r="C1392" s="7" t="n">
        <v>0</v>
      </c>
    </row>
    <row r="1393" spans="1:17">
      <c r="A1393" t="s">
        <v>4</v>
      </c>
      <c r="B1393" s="4" t="s">
        <v>5</v>
      </c>
      <c r="C1393" s="4" t="s">
        <v>10</v>
      </c>
      <c r="D1393" s="4" t="s">
        <v>14</v>
      </c>
      <c r="E1393" s="4" t="s">
        <v>9</v>
      </c>
      <c r="F1393" s="4" t="s">
        <v>83</v>
      </c>
      <c r="G1393" s="4" t="s">
        <v>14</v>
      </c>
      <c r="H1393" s="4" t="s">
        <v>14</v>
      </c>
    </row>
    <row r="1394" spans="1:17">
      <c r="A1394" t="n">
        <v>10760</v>
      </c>
      <c r="B1394" s="44" t="n">
        <v>26</v>
      </c>
      <c r="C1394" s="7" t="n">
        <v>3</v>
      </c>
      <c r="D1394" s="7" t="n">
        <v>17</v>
      </c>
      <c r="E1394" s="7" t="n">
        <v>2404</v>
      </c>
      <c r="F1394" s="7" t="s">
        <v>174</v>
      </c>
      <c r="G1394" s="7" t="n">
        <v>2</v>
      </c>
      <c r="H1394" s="7" t="n">
        <v>0</v>
      </c>
    </row>
    <row r="1395" spans="1:17">
      <c r="A1395" t="s">
        <v>4</v>
      </c>
      <c r="B1395" s="4" t="s">
        <v>5</v>
      </c>
    </row>
    <row r="1396" spans="1:17">
      <c r="A1396" t="n">
        <v>10845</v>
      </c>
      <c r="B1396" s="45" t="n">
        <v>28</v>
      </c>
    </row>
    <row r="1397" spans="1:17">
      <c r="A1397" t="s">
        <v>4</v>
      </c>
      <c r="B1397" s="4" t="s">
        <v>5</v>
      </c>
      <c r="C1397" s="4" t="s">
        <v>10</v>
      </c>
      <c r="D1397" s="4" t="s">
        <v>14</v>
      </c>
    </row>
    <row r="1398" spans="1:17">
      <c r="A1398" t="n">
        <v>10846</v>
      </c>
      <c r="B1398" s="46" t="n">
        <v>89</v>
      </c>
      <c r="C1398" s="7" t="n">
        <v>65533</v>
      </c>
      <c r="D1398" s="7" t="n">
        <v>1</v>
      </c>
    </row>
    <row r="1399" spans="1:17">
      <c r="A1399" t="s">
        <v>4</v>
      </c>
      <c r="B1399" s="4" t="s">
        <v>5</v>
      </c>
      <c r="C1399" s="4" t="s">
        <v>14</v>
      </c>
      <c r="D1399" s="4" t="s">
        <v>10</v>
      </c>
      <c r="E1399" s="4" t="s">
        <v>20</v>
      </c>
    </row>
    <row r="1400" spans="1:17">
      <c r="A1400" t="n">
        <v>10850</v>
      </c>
      <c r="B1400" s="22" t="n">
        <v>58</v>
      </c>
      <c r="C1400" s="7" t="n">
        <v>101</v>
      </c>
      <c r="D1400" s="7" t="n">
        <v>300</v>
      </c>
      <c r="E1400" s="7" t="n">
        <v>1</v>
      </c>
    </row>
    <row r="1401" spans="1:17">
      <c r="A1401" t="s">
        <v>4</v>
      </c>
      <c r="B1401" s="4" t="s">
        <v>5</v>
      </c>
      <c r="C1401" s="4" t="s">
        <v>14</v>
      </c>
      <c r="D1401" s="4" t="s">
        <v>10</v>
      </c>
    </row>
    <row r="1402" spans="1:17">
      <c r="A1402" t="n">
        <v>10858</v>
      </c>
      <c r="B1402" s="22" t="n">
        <v>58</v>
      </c>
      <c r="C1402" s="7" t="n">
        <v>254</v>
      </c>
      <c r="D1402" s="7" t="n">
        <v>0</v>
      </c>
    </row>
    <row r="1403" spans="1:17">
      <c r="A1403" t="s">
        <v>4</v>
      </c>
      <c r="B1403" s="4" t="s">
        <v>5</v>
      </c>
      <c r="C1403" s="4" t="s">
        <v>14</v>
      </c>
    </row>
    <row r="1404" spans="1:17">
      <c r="A1404" t="n">
        <v>10862</v>
      </c>
      <c r="B1404" s="37" t="n">
        <v>116</v>
      </c>
      <c r="C1404" s="7" t="n">
        <v>0</v>
      </c>
    </row>
    <row r="1405" spans="1:17">
      <c r="A1405" t="s">
        <v>4</v>
      </c>
      <c r="B1405" s="4" t="s">
        <v>5</v>
      </c>
      <c r="C1405" s="4" t="s">
        <v>14</v>
      </c>
      <c r="D1405" s="4" t="s">
        <v>10</v>
      </c>
    </row>
    <row r="1406" spans="1:17">
      <c r="A1406" t="n">
        <v>10864</v>
      </c>
      <c r="B1406" s="37" t="n">
        <v>116</v>
      </c>
      <c r="C1406" s="7" t="n">
        <v>2</v>
      </c>
      <c r="D1406" s="7" t="n">
        <v>1</v>
      </c>
    </row>
    <row r="1407" spans="1:17">
      <c r="A1407" t="s">
        <v>4</v>
      </c>
      <c r="B1407" s="4" t="s">
        <v>5</v>
      </c>
      <c r="C1407" s="4" t="s">
        <v>14</v>
      </c>
      <c r="D1407" s="4" t="s">
        <v>9</v>
      </c>
    </row>
    <row r="1408" spans="1:17">
      <c r="A1408" t="n">
        <v>10868</v>
      </c>
      <c r="B1408" s="37" t="n">
        <v>116</v>
      </c>
      <c r="C1408" s="7" t="n">
        <v>5</v>
      </c>
      <c r="D1408" s="7" t="n">
        <v>1106247680</v>
      </c>
    </row>
    <row r="1409" spans="1:8">
      <c r="A1409" t="s">
        <v>4</v>
      </c>
      <c r="B1409" s="4" t="s">
        <v>5</v>
      </c>
      <c r="C1409" s="4" t="s">
        <v>14</v>
      </c>
      <c r="D1409" s="4" t="s">
        <v>10</v>
      </c>
    </row>
    <row r="1410" spans="1:8">
      <c r="A1410" t="n">
        <v>10874</v>
      </c>
      <c r="B1410" s="37" t="n">
        <v>116</v>
      </c>
      <c r="C1410" s="7" t="n">
        <v>6</v>
      </c>
      <c r="D1410" s="7" t="n">
        <v>1</v>
      </c>
    </row>
    <row r="1411" spans="1:8">
      <c r="A1411" t="s">
        <v>4</v>
      </c>
      <c r="B1411" s="4" t="s">
        <v>5</v>
      </c>
      <c r="C1411" s="4" t="s">
        <v>14</v>
      </c>
      <c r="D1411" s="4" t="s">
        <v>14</v>
      </c>
      <c r="E1411" s="4" t="s">
        <v>20</v>
      </c>
      <c r="F1411" s="4" t="s">
        <v>20</v>
      </c>
      <c r="G1411" s="4" t="s">
        <v>20</v>
      </c>
      <c r="H1411" s="4" t="s">
        <v>10</v>
      </c>
    </row>
    <row r="1412" spans="1:8">
      <c r="A1412" t="n">
        <v>10878</v>
      </c>
      <c r="B1412" s="40" t="n">
        <v>45</v>
      </c>
      <c r="C1412" s="7" t="n">
        <v>2</v>
      </c>
      <c r="D1412" s="7" t="n">
        <v>3</v>
      </c>
      <c r="E1412" s="7" t="n">
        <v>1.12999999523163</v>
      </c>
      <c r="F1412" s="7" t="n">
        <v>1.32000005245209</v>
      </c>
      <c r="G1412" s="7" t="n">
        <v>-0.319999992847443</v>
      </c>
      <c r="H1412" s="7" t="n">
        <v>0</v>
      </c>
    </row>
    <row r="1413" spans="1:8">
      <c r="A1413" t="s">
        <v>4</v>
      </c>
      <c r="B1413" s="4" t="s">
        <v>5</v>
      </c>
      <c r="C1413" s="4" t="s">
        <v>14</v>
      </c>
      <c r="D1413" s="4" t="s">
        <v>14</v>
      </c>
      <c r="E1413" s="4" t="s">
        <v>20</v>
      </c>
      <c r="F1413" s="4" t="s">
        <v>20</v>
      </c>
      <c r="G1413" s="4" t="s">
        <v>20</v>
      </c>
      <c r="H1413" s="4" t="s">
        <v>10</v>
      </c>
      <c r="I1413" s="4" t="s">
        <v>14</v>
      </c>
    </row>
    <row r="1414" spans="1:8">
      <c r="A1414" t="n">
        <v>10895</v>
      </c>
      <c r="B1414" s="40" t="n">
        <v>45</v>
      </c>
      <c r="C1414" s="7" t="n">
        <v>4</v>
      </c>
      <c r="D1414" s="7" t="n">
        <v>3</v>
      </c>
      <c r="E1414" s="7" t="n">
        <v>358.200012207031</v>
      </c>
      <c r="F1414" s="7" t="n">
        <v>212.070007324219</v>
      </c>
      <c r="G1414" s="7" t="n">
        <v>5</v>
      </c>
      <c r="H1414" s="7" t="n">
        <v>0</v>
      </c>
      <c r="I1414" s="7" t="n">
        <v>1</v>
      </c>
    </row>
    <row r="1415" spans="1:8">
      <c r="A1415" t="s">
        <v>4</v>
      </c>
      <c r="B1415" s="4" t="s">
        <v>5</v>
      </c>
      <c r="C1415" s="4" t="s">
        <v>14</v>
      </c>
      <c r="D1415" s="4" t="s">
        <v>14</v>
      </c>
      <c r="E1415" s="4" t="s">
        <v>20</v>
      </c>
      <c r="F1415" s="4" t="s">
        <v>10</v>
      </c>
    </row>
    <row r="1416" spans="1:8">
      <c r="A1416" t="n">
        <v>10913</v>
      </c>
      <c r="B1416" s="40" t="n">
        <v>45</v>
      </c>
      <c r="C1416" s="7" t="n">
        <v>5</v>
      </c>
      <c r="D1416" s="7" t="n">
        <v>3</v>
      </c>
      <c r="E1416" s="7" t="n">
        <v>2.90000009536743</v>
      </c>
      <c r="F1416" s="7" t="n">
        <v>0</v>
      </c>
    </row>
    <row r="1417" spans="1:8">
      <c r="A1417" t="s">
        <v>4</v>
      </c>
      <c r="B1417" s="4" t="s">
        <v>5</v>
      </c>
      <c r="C1417" s="4" t="s">
        <v>14</v>
      </c>
      <c r="D1417" s="4" t="s">
        <v>14</v>
      </c>
      <c r="E1417" s="4" t="s">
        <v>20</v>
      </c>
      <c r="F1417" s="4" t="s">
        <v>10</v>
      </c>
    </row>
    <row r="1418" spans="1:8">
      <c r="A1418" t="n">
        <v>10922</v>
      </c>
      <c r="B1418" s="40" t="n">
        <v>45</v>
      </c>
      <c r="C1418" s="7" t="n">
        <v>11</v>
      </c>
      <c r="D1418" s="7" t="n">
        <v>3</v>
      </c>
      <c r="E1418" s="7" t="n">
        <v>26</v>
      </c>
      <c r="F1418" s="7" t="n">
        <v>0</v>
      </c>
    </row>
    <row r="1419" spans="1:8">
      <c r="A1419" t="s">
        <v>4</v>
      </c>
      <c r="B1419" s="4" t="s">
        <v>5</v>
      </c>
      <c r="C1419" s="4" t="s">
        <v>14</v>
      </c>
      <c r="D1419" s="4" t="s">
        <v>10</v>
      </c>
      <c r="E1419" s="4" t="s">
        <v>6</v>
      </c>
      <c r="F1419" s="4" t="s">
        <v>6</v>
      </c>
      <c r="G1419" s="4" t="s">
        <v>6</v>
      </c>
      <c r="H1419" s="4" t="s">
        <v>6</v>
      </c>
    </row>
    <row r="1420" spans="1:8">
      <c r="A1420" t="n">
        <v>10931</v>
      </c>
      <c r="B1420" s="33" t="n">
        <v>51</v>
      </c>
      <c r="C1420" s="7" t="n">
        <v>3</v>
      </c>
      <c r="D1420" s="7" t="n">
        <v>0</v>
      </c>
      <c r="E1420" s="7" t="s">
        <v>175</v>
      </c>
      <c r="F1420" s="7" t="s">
        <v>60</v>
      </c>
      <c r="G1420" s="7" t="s">
        <v>61</v>
      </c>
      <c r="H1420" s="7" t="s">
        <v>62</v>
      </c>
    </row>
    <row r="1421" spans="1:8">
      <c r="A1421" t="s">
        <v>4</v>
      </c>
      <c r="B1421" s="4" t="s">
        <v>5</v>
      </c>
      <c r="C1421" s="4" t="s">
        <v>14</v>
      </c>
      <c r="D1421" s="4" t="s">
        <v>10</v>
      </c>
    </row>
    <row r="1422" spans="1:8">
      <c r="A1422" t="n">
        <v>10944</v>
      </c>
      <c r="B1422" s="22" t="n">
        <v>58</v>
      </c>
      <c r="C1422" s="7" t="n">
        <v>255</v>
      </c>
      <c r="D1422" s="7" t="n">
        <v>0</v>
      </c>
    </row>
    <row r="1423" spans="1:8">
      <c r="A1423" t="s">
        <v>4</v>
      </c>
      <c r="B1423" s="4" t="s">
        <v>5</v>
      </c>
      <c r="C1423" s="4" t="s">
        <v>14</v>
      </c>
      <c r="D1423" s="4" t="s">
        <v>14</v>
      </c>
      <c r="E1423" s="4" t="s">
        <v>20</v>
      </c>
      <c r="F1423" s="4" t="s">
        <v>20</v>
      </c>
      <c r="G1423" s="4" t="s">
        <v>20</v>
      </c>
      <c r="H1423" s="4" t="s">
        <v>10</v>
      </c>
      <c r="I1423" s="4" t="s">
        <v>14</v>
      </c>
    </row>
    <row r="1424" spans="1:8">
      <c r="A1424" t="n">
        <v>10948</v>
      </c>
      <c r="B1424" s="40" t="n">
        <v>45</v>
      </c>
      <c r="C1424" s="7" t="n">
        <v>4</v>
      </c>
      <c r="D1424" s="7" t="n">
        <v>3</v>
      </c>
      <c r="E1424" s="7" t="n">
        <v>354.489990234375</v>
      </c>
      <c r="F1424" s="7" t="n">
        <v>210.789993286133</v>
      </c>
      <c r="G1424" s="7" t="n">
        <v>5</v>
      </c>
      <c r="H1424" s="7" t="n">
        <v>10000</v>
      </c>
      <c r="I1424" s="7" t="n">
        <v>1</v>
      </c>
    </row>
    <row r="1425" spans="1:9">
      <c r="A1425" t="s">
        <v>4</v>
      </c>
      <c r="B1425" s="4" t="s">
        <v>5</v>
      </c>
      <c r="C1425" s="4" t="s">
        <v>10</v>
      </c>
      <c r="D1425" s="4" t="s">
        <v>14</v>
      </c>
      <c r="E1425" s="4" t="s">
        <v>20</v>
      </c>
      <c r="F1425" s="4" t="s">
        <v>10</v>
      </c>
    </row>
    <row r="1426" spans="1:9">
      <c r="A1426" t="n">
        <v>10966</v>
      </c>
      <c r="B1426" s="47" t="n">
        <v>59</v>
      </c>
      <c r="C1426" s="7" t="n">
        <v>0</v>
      </c>
      <c r="D1426" s="7" t="n">
        <v>8</v>
      </c>
      <c r="E1426" s="7" t="n">
        <v>0.150000005960464</v>
      </c>
      <c r="F1426" s="7" t="n">
        <v>0</v>
      </c>
    </row>
    <row r="1427" spans="1:9">
      <c r="A1427" t="s">
        <v>4</v>
      </c>
      <c r="B1427" s="4" t="s">
        <v>5</v>
      </c>
      <c r="C1427" s="4" t="s">
        <v>10</v>
      </c>
    </row>
    <row r="1428" spans="1:9">
      <c r="A1428" t="n">
        <v>10976</v>
      </c>
      <c r="B1428" s="29" t="n">
        <v>16</v>
      </c>
      <c r="C1428" s="7" t="n">
        <v>1800</v>
      </c>
    </row>
    <row r="1429" spans="1:9">
      <c r="A1429" t="s">
        <v>4</v>
      </c>
      <c r="B1429" s="4" t="s">
        <v>5</v>
      </c>
      <c r="C1429" s="4" t="s">
        <v>10</v>
      </c>
      <c r="D1429" s="4" t="s">
        <v>14</v>
      </c>
      <c r="E1429" s="4" t="s">
        <v>20</v>
      </c>
      <c r="F1429" s="4" t="s">
        <v>10</v>
      </c>
    </row>
    <row r="1430" spans="1:9">
      <c r="A1430" t="n">
        <v>10979</v>
      </c>
      <c r="B1430" s="47" t="n">
        <v>59</v>
      </c>
      <c r="C1430" s="7" t="n">
        <v>0</v>
      </c>
      <c r="D1430" s="7" t="n">
        <v>255</v>
      </c>
      <c r="E1430" s="7" t="n">
        <v>0</v>
      </c>
      <c r="F1430" s="7" t="n">
        <v>0</v>
      </c>
    </row>
    <row r="1431" spans="1:9">
      <c r="A1431" t="s">
        <v>4</v>
      </c>
      <c r="B1431" s="4" t="s">
        <v>5</v>
      </c>
      <c r="C1431" s="4" t="s">
        <v>14</v>
      </c>
      <c r="D1431" s="4" t="s">
        <v>10</v>
      </c>
      <c r="E1431" s="4" t="s">
        <v>6</v>
      </c>
    </row>
    <row r="1432" spans="1:9">
      <c r="A1432" t="n">
        <v>10989</v>
      </c>
      <c r="B1432" s="33" t="n">
        <v>51</v>
      </c>
      <c r="C1432" s="7" t="n">
        <v>4</v>
      </c>
      <c r="D1432" s="7" t="n">
        <v>0</v>
      </c>
      <c r="E1432" s="7" t="s">
        <v>138</v>
      </c>
    </row>
    <row r="1433" spans="1:9">
      <c r="A1433" t="s">
        <v>4</v>
      </c>
      <c r="B1433" s="4" t="s">
        <v>5</v>
      </c>
      <c r="C1433" s="4" t="s">
        <v>10</v>
      </c>
    </row>
    <row r="1434" spans="1:9">
      <c r="A1434" t="n">
        <v>11003</v>
      </c>
      <c r="B1434" s="29" t="n">
        <v>16</v>
      </c>
      <c r="C1434" s="7" t="n">
        <v>0</v>
      </c>
    </row>
    <row r="1435" spans="1:9">
      <c r="A1435" t="s">
        <v>4</v>
      </c>
      <c r="B1435" s="4" t="s">
        <v>5</v>
      </c>
      <c r="C1435" s="4" t="s">
        <v>10</v>
      </c>
      <c r="D1435" s="4" t="s">
        <v>14</v>
      </c>
      <c r="E1435" s="4" t="s">
        <v>9</v>
      </c>
      <c r="F1435" s="4" t="s">
        <v>83</v>
      </c>
      <c r="G1435" s="4" t="s">
        <v>14</v>
      </c>
      <c r="H1435" s="4" t="s">
        <v>14</v>
      </c>
    </row>
    <row r="1436" spans="1:9">
      <c r="A1436" t="n">
        <v>11006</v>
      </c>
      <c r="B1436" s="44" t="n">
        <v>26</v>
      </c>
      <c r="C1436" s="7" t="n">
        <v>0</v>
      </c>
      <c r="D1436" s="7" t="n">
        <v>17</v>
      </c>
      <c r="E1436" s="7" t="n">
        <v>52986</v>
      </c>
      <c r="F1436" s="7" t="s">
        <v>176</v>
      </c>
      <c r="G1436" s="7" t="n">
        <v>2</v>
      </c>
      <c r="H1436" s="7" t="n">
        <v>0</v>
      </c>
    </row>
    <row r="1437" spans="1:9">
      <c r="A1437" t="s">
        <v>4</v>
      </c>
      <c r="B1437" s="4" t="s">
        <v>5</v>
      </c>
    </row>
    <row r="1438" spans="1:9">
      <c r="A1438" t="n">
        <v>11121</v>
      </c>
      <c r="B1438" s="45" t="n">
        <v>28</v>
      </c>
    </row>
    <row r="1439" spans="1:9">
      <c r="A1439" t="s">
        <v>4</v>
      </c>
      <c r="B1439" s="4" t="s">
        <v>5</v>
      </c>
      <c r="C1439" s="4" t="s">
        <v>10</v>
      </c>
      <c r="D1439" s="4" t="s">
        <v>14</v>
      </c>
      <c r="E1439" s="4" t="s">
        <v>6</v>
      </c>
      <c r="F1439" s="4" t="s">
        <v>20</v>
      </c>
      <c r="G1439" s="4" t="s">
        <v>20</v>
      </c>
      <c r="H1439" s="4" t="s">
        <v>20</v>
      </c>
    </row>
    <row r="1440" spans="1:9">
      <c r="A1440" t="n">
        <v>11122</v>
      </c>
      <c r="B1440" s="36" t="n">
        <v>48</v>
      </c>
      <c r="C1440" s="7" t="n">
        <v>0</v>
      </c>
      <c r="D1440" s="7" t="n">
        <v>0</v>
      </c>
      <c r="E1440" s="7" t="s">
        <v>63</v>
      </c>
      <c r="F1440" s="7" t="n">
        <v>-1</v>
      </c>
      <c r="G1440" s="7" t="n">
        <v>1</v>
      </c>
      <c r="H1440" s="7" t="n">
        <v>0</v>
      </c>
    </row>
    <row r="1441" spans="1:8">
      <c r="A1441" t="s">
        <v>4</v>
      </c>
      <c r="B1441" s="4" t="s">
        <v>5</v>
      </c>
      <c r="C1441" s="4" t="s">
        <v>10</v>
      </c>
    </row>
    <row r="1442" spans="1:8">
      <c r="A1442" t="n">
        <v>11148</v>
      </c>
      <c r="B1442" s="29" t="n">
        <v>16</v>
      </c>
      <c r="C1442" s="7" t="n">
        <v>1500</v>
      </c>
    </row>
    <row r="1443" spans="1:8">
      <c r="A1443" t="s">
        <v>4</v>
      </c>
      <c r="B1443" s="4" t="s">
        <v>5</v>
      </c>
      <c r="C1443" s="4" t="s">
        <v>14</v>
      </c>
      <c r="D1443" s="4" t="s">
        <v>20</v>
      </c>
      <c r="E1443" s="4" t="s">
        <v>20</v>
      </c>
      <c r="F1443" s="4" t="s">
        <v>20</v>
      </c>
    </row>
    <row r="1444" spans="1:8">
      <c r="A1444" t="n">
        <v>11151</v>
      </c>
      <c r="B1444" s="40" t="n">
        <v>45</v>
      </c>
      <c r="C1444" s="7" t="n">
        <v>9</v>
      </c>
      <c r="D1444" s="7" t="n">
        <v>0.0500000007450581</v>
      </c>
      <c r="E1444" s="7" t="n">
        <v>0.0500000007450581</v>
      </c>
      <c r="F1444" s="7" t="n">
        <v>0.200000002980232</v>
      </c>
    </row>
    <row r="1445" spans="1:8">
      <c r="A1445" t="s">
        <v>4</v>
      </c>
      <c r="B1445" s="4" t="s">
        <v>5</v>
      </c>
      <c r="C1445" s="4" t="s">
        <v>14</v>
      </c>
      <c r="D1445" s="4" t="s">
        <v>10</v>
      </c>
      <c r="E1445" s="4" t="s">
        <v>6</v>
      </c>
    </row>
    <row r="1446" spans="1:8">
      <c r="A1446" t="n">
        <v>11165</v>
      </c>
      <c r="B1446" s="33" t="n">
        <v>51</v>
      </c>
      <c r="C1446" s="7" t="n">
        <v>4</v>
      </c>
      <c r="D1446" s="7" t="n">
        <v>0</v>
      </c>
      <c r="E1446" s="7" t="s">
        <v>131</v>
      </c>
    </row>
    <row r="1447" spans="1:8">
      <c r="A1447" t="s">
        <v>4</v>
      </c>
      <c r="B1447" s="4" t="s">
        <v>5</v>
      </c>
      <c r="C1447" s="4" t="s">
        <v>10</v>
      </c>
    </row>
    <row r="1448" spans="1:8">
      <c r="A1448" t="n">
        <v>11178</v>
      </c>
      <c r="B1448" s="29" t="n">
        <v>16</v>
      </c>
      <c r="C1448" s="7" t="n">
        <v>0</v>
      </c>
    </row>
    <row r="1449" spans="1:8">
      <c r="A1449" t="s">
        <v>4</v>
      </c>
      <c r="B1449" s="4" t="s">
        <v>5</v>
      </c>
      <c r="C1449" s="4" t="s">
        <v>10</v>
      </c>
      <c r="D1449" s="4" t="s">
        <v>14</v>
      </c>
      <c r="E1449" s="4" t="s">
        <v>9</v>
      </c>
      <c r="F1449" s="4" t="s">
        <v>83</v>
      </c>
      <c r="G1449" s="4" t="s">
        <v>14</v>
      </c>
      <c r="H1449" s="4" t="s">
        <v>14</v>
      </c>
    </row>
    <row r="1450" spans="1:8">
      <c r="A1450" t="n">
        <v>11181</v>
      </c>
      <c r="B1450" s="44" t="n">
        <v>26</v>
      </c>
      <c r="C1450" s="7" t="n">
        <v>0</v>
      </c>
      <c r="D1450" s="7" t="n">
        <v>17</v>
      </c>
      <c r="E1450" s="7" t="n">
        <v>52987</v>
      </c>
      <c r="F1450" s="7" t="s">
        <v>177</v>
      </c>
      <c r="G1450" s="7" t="n">
        <v>2</v>
      </c>
      <c r="H1450" s="7" t="n">
        <v>0</v>
      </c>
    </row>
    <row r="1451" spans="1:8">
      <c r="A1451" t="s">
        <v>4</v>
      </c>
      <c r="B1451" s="4" t="s">
        <v>5</v>
      </c>
    </row>
    <row r="1452" spans="1:8">
      <c r="A1452" t="n">
        <v>11267</v>
      </c>
      <c r="B1452" s="45" t="n">
        <v>28</v>
      </c>
    </row>
    <row r="1453" spans="1:8">
      <c r="A1453" t="s">
        <v>4</v>
      </c>
      <c r="B1453" s="4" t="s">
        <v>5</v>
      </c>
      <c r="C1453" s="4" t="s">
        <v>14</v>
      </c>
      <c r="D1453" s="4" t="s">
        <v>10</v>
      </c>
      <c r="E1453" s="4" t="s">
        <v>6</v>
      </c>
      <c r="F1453" s="4" t="s">
        <v>6</v>
      </c>
      <c r="G1453" s="4" t="s">
        <v>6</v>
      </c>
      <c r="H1453" s="4" t="s">
        <v>6</v>
      </c>
    </row>
    <row r="1454" spans="1:8">
      <c r="A1454" t="n">
        <v>11268</v>
      </c>
      <c r="B1454" s="33" t="n">
        <v>51</v>
      </c>
      <c r="C1454" s="7" t="n">
        <v>3</v>
      </c>
      <c r="D1454" s="7" t="n">
        <v>4</v>
      </c>
      <c r="E1454" s="7" t="s">
        <v>175</v>
      </c>
      <c r="F1454" s="7" t="s">
        <v>60</v>
      </c>
      <c r="G1454" s="7" t="s">
        <v>61</v>
      </c>
      <c r="H1454" s="7" t="s">
        <v>62</v>
      </c>
    </row>
    <row r="1455" spans="1:8">
      <c r="A1455" t="s">
        <v>4</v>
      </c>
      <c r="B1455" s="4" t="s">
        <v>5</v>
      </c>
      <c r="C1455" s="4" t="s">
        <v>10</v>
      </c>
      <c r="D1455" s="4" t="s">
        <v>9</v>
      </c>
    </row>
    <row r="1456" spans="1:8">
      <c r="A1456" t="n">
        <v>11281</v>
      </c>
      <c r="B1456" s="56" t="n">
        <v>44</v>
      </c>
      <c r="C1456" s="7" t="n">
        <v>4</v>
      </c>
      <c r="D1456" s="7" t="n">
        <v>32768</v>
      </c>
    </row>
    <row r="1457" spans="1:8">
      <c r="A1457" t="s">
        <v>4</v>
      </c>
      <c r="B1457" s="4" t="s">
        <v>5</v>
      </c>
      <c r="C1457" s="4" t="s">
        <v>10</v>
      </c>
      <c r="D1457" s="4" t="s">
        <v>14</v>
      </c>
      <c r="E1457" s="4" t="s">
        <v>6</v>
      </c>
      <c r="F1457" s="4" t="s">
        <v>20</v>
      </c>
      <c r="G1457" s="4" t="s">
        <v>20</v>
      </c>
      <c r="H1457" s="4" t="s">
        <v>20</v>
      </c>
    </row>
    <row r="1458" spans="1:8">
      <c r="A1458" t="n">
        <v>11288</v>
      </c>
      <c r="B1458" s="36" t="n">
        <v>48</v>
      </c>
      <c r="C1458" s="7" t="n">
        <v>4</v>
      </c>
      <c r="D1458" s="7" t="n">
        <v>0</v>
      </c>
      <c r="E1458" s="7" t="s">
        <v>63</v>
      </c>
      <c r="F1458" s="7" t="n">
        <v>-1</v>
      </c>
      <c r="G1458" s="7" t="n">
        <v>1</v>
      </c>
      <c r="H1458" s="7" t="n">
        <v>0</v>
      </c>
    </row>
    <row r="1459" spans="1:8">
      <c r="A1459" t="s">
        <v>4</v>
      </c>
      <c r="B1459" s="4" t="s">
        <v>5</v>
      </c>
      <c r="C1459" s="4" t="s">
        <v>10</v>
      </c>
    </row>
    <row r="1460" spans="1:8">
      <c r="A1460" t="n">
        <v>11314</v>
      </c>
      <c r="B1460" s="29" t="n">
        <v>16</v>
      </c>
      <c r="C1460" s="7" t="n">
        <v>1000</v>
      </c>
    </row>
    <row r="1461" spans="1:8">
      <c r="A1461" t="s">
        <v>4</v>
      </c>
      <c r="B1461" s="4" t="s">
        <v>5</v>
      </c>
      <c r="C1461" s="4" t="s">
        <v>14</v>
      </c>
      <c r="D1461" s="4" t="s">
        <v>10</v>
      </c>
      <c r="E1461" s="4" t="s">
        <v>6</v>
      </c>
    </row>
    <row r="1462" spans="1:8">
      <c r="A1462" t="n">
        <v>11317</v>
      </c>
      <c r="B1462" s="33" t="n">
        <v>51</v>
      </c>
      <c r="C1462" s="7" t="n">
        <v>4</v>
      </c>
      <c r="D1462" s="7" t="n">
        <v>4</v>
      </c>
      <c r="E1462" s="7" t="s">
        <v>164</v>
      </c>
    </row>
    <row r="1463" spans="1:8">
      <c r="A1463" t="s">
        <v>4</v>
      </c>
      <c r="B1463" s="4" t="s">
        <v>5</v>
      </c>
      <c r="C1463" s="4" t="s">
        <v>10</v>
      </c>
    </row>
    <row r="1464" spans="1:8">
      <c r="A1464" t="n">
        <v>11330</v>
      </c>
      <c r="B1464" s="29" t="n">
        <v>16</v>
      </c>
      <c r="C1464" s="7" t="n">
        <v>0</v>
      </c>
    </row>
    <row r="1465" spans="1:8">
      <c r="A1465" t="s">
        <v>4</v>
      </c>
      <c r="B1465" s="4" t="s">
        <v>5</v>
      </c>
      <c r="C1465" s="4" t="s">
        <v>10</v>
      </c>
      <c r="D1465" s="4" t="s">
        <v>14</v>
      </c>
      <c r="E1465" s="4" t="s">
        <v>9</v>
      </c>
      <c r="F1465" s="4" t="s">
        <v>83</v>
      </c>
      <c r="G1465" s="4" t="s">
        <v>14</v>
      </c>
      <c r="H1465" s="4" t="s">
        <v>14</v>
      </c>
    </row>
    <row r="1466" spans="1:8">
      <c r="A1466" t="n">
        <v>11333</v>
      </c>
      <c r="B1466" s="44" t="n">
        <v>26</v>
      </c>
      <c r="C1466" s="7" t="n">
        <v>4</v>
      </c>
      <c r="D1466" s="7" t="n">
        <v>17</v>
      </c>
      <c r="E1466" s="7" t="n">
        <v>7423</v>
      </c>
      <c r="F1466" s="7" t="s">
        <v>178</v>
      </c>
      <c r="G1466" s="7" t="n">
        <v>2</v>
      </c>
      <c r="H1466" s="7" t="n">
        <v>0</v>
      </c>
    </row>
    <row r="1467" spans="1:8">
      <c r="A1467" t="s">
        <v>4</v>
      </c>
      <c r="B1467" s="4" t="s">
        <v>5</v>
      </c>
    </row>
    <row r="1468" spans="1:8">
      <c r="A1468" t="n">
        <v>11393</v>
      </c>
      <c r="B1468" s="45" t="n">
        <v>28</v>
      </c>
    </row>
    <row r="1469" spans="1:8">
      <c r="A1469" t="s">
        <v>4</v>
      </c>
      <c r="B1469" s="4" t="s">
        <v>5</v>
      </c>
      <c r="C1469" s="4" t="s">
        <v>10</v>
      </c>
      <c r="D1469" s="4" t="s">
        <v>14</v>
      </c>
    </row>
    <row r="1470" spans="1:8">
      <c r="A1470" t="n">
        <v>11394</v>
      </c>
      <c r="B1470" s="46" t="n">
        <v>89</v>
      </c>
      <c r="C1470" s="7" t="n">
        <v>65533</v>
      </c>
      <c r="D1470" s="7" t="n">
        <v>1</v>
      </c>
    </row>
    <row r="1471" spans="1:8">
      <c r="A1471" t="s">
        <v>4</v>
      </c>
      <c r="B1471" s="4" t="s">
        <v>5</v>
      </c>
      <c r="C1471" s="4" t="s">
        <v>14</v>
      </c>
      <c r="D1471" s="4" t="s">
        <v>10</v>
      </c>
      <c r="E1471" s="4" t="s">
        <v>10</v>
      </c>
      <c r="F1471" s="4" t="s">
        <v>14</v>
      </c>
    </row>
    <row r="1472" spans="1:8">
      <c r="A1472" t="n">
        <v>11398</v>
      </c>
      <c r="B1472" s="42" t="n">
        <v>25</v>
      </c>
      <c r="C1472" s="7" t="n">
        <v>1</v>
      </c>
      <c r="D1472" s="7" t="n">
        <v>20</v>
      </c>
      <c r="E1472" s="7" t="n">
        <v>640</v>
      </c>
      <c r="F1472" s="7" t="n">
        <v>2</v>
      </c>
    </row>
    <row r="1473" spans="1:8">
      <c r="A1473" t="s">
        <v>4</v>
      </c>
      <c r="B1473" s="4" t="s">
        <v>5</v>
      </c>
      <c r="C1473" s="4" t="s">
        <v>14</v>
      </c>
      <c r="D1473" s="4" t="s">
        <v>10</v>
      </c>
      <c r="E1473" s="4" t="s">
        <v>6</v>
      </c>
    </row>
    <row r="1474" spans="1:8">
      <c r="A1474" t="n">
        <v>11405</v>
      </c>
      <c r="B1474" s="33" t="n">
        <v>51</v>
      </c>
      <c r="C1474" s="7" t="n">
        <v>4</v>
      </c>
      <c r="D1474" s="7" t="n">
        <v>17</v>
      </c>
      <c r="E1474" s="7" t="s">
        <v>98</v>
      </c>
    </row>
    <row r="1475" spans="1:8">
      <c r="A1475" t="s">
        <v>4</v>
      </c>
      <c r="B1475" s="4" t="s">
        <v>5</v>
      </c>
      <c r="C1475" s="4" t="s">
        <v>10</v>
      </c>
    </row>
    <row r="1476" spans="1:8">
      <c r="A1476" t="n">
        <v>11418</v>
      </c>
      <c r="B1476" s="29" t="n">
        <v>16</v>
      </c>
      <c r="C1476" s="7" t="n">
        <v>0</v>
      </c>
    </row>
    <row r="1477" spans="1:8">
      <c r="A1477" t="s">
        <v>4</v>
      </c>
      <c r="B1477" s="4" t="s">
        <v>5</v>
      </c>
      <c r="C1477" s="4" t="s">
        <v>10</v>
      </c>
      <c r="D1477" s="4" t="s">
        <v>14</v>
      </c>
      <c r="E1477" s="4" t="s">
        <v>9</v>
      </c>
      <c r="F1477" s="4" t="s">
        <v>83</v>
      </c>
      <c r="G1477" s="4" t="s">
        <v>14</v>
      </c>
      <c r="H1477" s="4" t="s">
        <v>14</v>
      </c>
    </row>
    <row r="1478" spans="1:8">
      <c r="A1478" t="n">
        <v>11421</v>
      </c>
      <c r="B1478" s="44" t="n">
        <v>26</v>
      </c>
      <c r="C1478" s="7" t="n">
        <v>17</v>
      </c>
      <c r="D1478" s="7" t="n">
        <v>17</v>
      </c>
      <c r="E1478" s="7" t="n">
        <v>16410</v>
      </c>
      <c r="F1478" s="7" t="s">
        <v>179</v>
      </c>
      <c r="G1478" s="7" t="n">
        <v>2</v>
      </c>
      <c r="H1478" s="7" t="n">
        <v>0</v>
      </c>
    </row>
    <row r="1479" spans="1:8">
      <c r="A1479" t="s">
        <v>4</v>
      </c>
      <c r="B1479" s="4" t="s">
        <v>5</v>
      </c>
    </row>
    <row r="1480" spans="1:8">
      <c r="A1480" t="n">
        <v>11441</v>
      </c>
      <c r="B1480" s="45" t="n">
        <v>28</v>
      </c>
    </row>
    <row r="1481" spans="1:8">
      <c r="A1481" t="s">
        <v>4</v>
      </c>
      <c r="B1481" s="4" t="s">
        <v>5</v>
      </c>
      <c r="C1481" s="4" t="s">
        <v>10</v>
      </c>
      <c r="D1481" s="4" t="s">
        <v>14</v>
      </c>
    </row>
    <row r="1482" spans="1:8">
      <c r="A1482" t="n">
        <v>11442</v>
      </c>
      <c r="B1482" s="46" t="n">
        <v>89</v>
      </c>
      <c r="C1482" s="7" t="n">
        <v>65533</v>
      </c>
      <c r="D1482" s="7" t="n">
        <v>1</v>
      </c>
    </row>
    <row r="1483" spans="1:8">
      <c r="A1483" t="s">
        <v>4</v>
      </c>
      <c r="B1483" s="4" t="s">
        <v>5</v>
      </c>
      <c r="C1483" s="4" t="s">
        <v>14</v>
      </c>
      <c r="D1483" s="4" t="s">
        <v>10</v>
      </c>
      <c r="E1483" s="4" t="s">
        <v>10</v>
      </c>
      <c r="F1483" s="4" t="s">
        <v>14</v>
      </c>
    </row>
    <row r="1484" spans="1:8">
      <c r="A1484" t="n">
        <v>11446</v>
      </c>
      <c r="B1484" s="42" t="n">
        <v>25</v>
      </c>
      <c r="C1484" s="7" t="n">
        <v>1</v>
      </c>
      <c r="D1484" s="7" t="n">
        <v>60</v>
      </c>
      <c r="E1484" s="7" t="n">
        <v>680</v>
      </c>
      <c r="F1484" s="7" t="n">
        <v>2</v>
      </c>
    </row>
    <row r="1485" spans="1:8">
      <c r="A1485" t="s">
        <v>4</v>
      </c>
      <c r="B1485" s="4" t="s">
        <v>5</v>
      </c>
      <c r="C1485" s="4" t="s">
        <v>14</v>
      </c>
      <c r="D1485" s="4" t="s">
        <v>10</v>
      </c>
      <c r="E1485" s="4" t="s">
        <v>6</v>
      </c>
    </row>
    <row r="1486" spans="1:8">
      <c r="A1486" t="n">
        <v>11453</v>
      </c>
      <c r="B1486" s="33" t="n">
        <v>51</v>
      </c>
      <c r="C1486" s="7" t="n">
        <v>4</v>
      </c>
      <c r="D1486" s="7" t="n">
        <v>7009</v>
      </c>
      <c r="E1486" s="7" t="s">
        <v>180</v>
      </c>
    </row>
    <row r="1487" spans="1:8">
      <c r="A1487" t="s">
        <v>4</v>
      </c>
      <c r="B1487" s="4" t="s">
        <v>5</v>
      </c>
      <c r="C1487" s="4" t="s">
        <v>10</v>
      </c>
    </row>
    <row r="1488" spans="1:8">
      <c r="A1488" t="n">
        <v>11466</v>
      </c>
      <c r="B1488" s="29" t="n">
        <v>16</v>
      </c>
      <c r="C1488" s="7" t="n">
        <v>0</v>
      </c>
    </row>
    <row r="1489" spans="1:8">
      <c r="A1489" t="s">
        <v>4</v>
      </c>
      <c r="B1489" s="4" t="s">
        <v>5</v>
      </c>
      <c r="C1489" s="4" t="s">
        <v>10</v>
      </c>
      <c r="D1489" s="4" t="s">
        <v>14</v>
      </c>
      <c r="E1489" s="4" t="s">
        <v>9</v>
      </c>
      <c r="F1489" s="4" t="s">
        <v>83</v>
      </c>
      <c r="G1489" s="4" t="s">
        <v>14</v>
      </c>
      <c r="H1489" s="4" t="s">
        <v>14</v>
      </c>
    </row>
    <row r="1490" spans="1:8">
      <c r="A1490" t="n">
        <v>11469</v>
      </c>
      <c r="B1490" s="44" t="n">
        <v>26</v>
      </c>
      <c r="C1490" s="7" t="n">
        <v>7009</v>
      </c>
      <c r="D1490" s="7" t="n">
        <v>17</v>
      </c>
      <c r="E1490" s="7" t="n">
        <v>64844</v>
      </c>
      <c r="F1490" s="7" t="s">
        <v>181</v>
      </c>
      <c r="G1490" s="7" t="n">
        <v>2</v>
      </c>
      <c r="H1490" s="7" t="n">
        <v>0</v>
      </c>
    </row>
    <row r="1491" spans="1:8">
      <c r="A1491" t="s">
        <v>4</v>
      </c>
      <c r="B1491" s="4" t="s">
        <v>5</v>
      </c>
    </row>
    <row r="1492" spans="1:8">
      <c r="A1492" t="n">
        <v>11500</v>
      </c>
      <c r="B1492" s="45" t="n">
        <v>28</v>
      </c>
    </row>
    <row r="1493" spans="1:8">
      <c r="A1493" t="s">
        <v>4</v>
      </c>
      <c r="B1493" s="4" t="s">
        <v>5</v>
      </c>
      <c r="C1493" s="4" t="s">
        <v>10</v>
      </c>
      <c r="D1493" s="4" t="s">
        <v>14</v>
      </c>
    </row>
    <row r="1494" spans="1:8">
      <c r="A1494" t="n">
        <v>11501</v>
      </c>
      <c r="B1494" s="46" t="n">
        <v>89</v>
      </c>
      <c r="C1494" s="7" t="n">
        <v>65533</v>
      </c>
      <c r="D1494" s="7" t="n">
        <v>1</v>
      </c>
    </row>
    <row r="1495" spans="1:8">
      <c r="A1495" t="s">
        <v>4</v>
      </c>
      <c r="B1495" s="4" t="s">
        <v>5</v>
      </c>
      <c r="C1495" s="4" t="s">
        <v>14</v>
      </c>
      <c r="D1495" s="4" t="s">
        <v>10</v>
      </c>
      <c r="E1495" s="4" t="s">
        <v>10</v>
      </c>
      <c r="F1495" s="4" t="s">
        <v>14</v>
      </c>
    </row>
    <row r="1496" spans="1:8">
      <c r="A1496" t="n">
        <v>11505</v>
      </c>
      <c r="B1496" s="42" t="n">
        <v>25</v>
      </c>
      <c r="C1496" s="7" t="n">
        <v>1</v>
      </c>
      <c r="D1496" s="7" t="n">
        <v>65535</v>
      </c>
      <c r="E1496" s="7" t="n">
        <v>65535</v>
      </c>
      <c r="F1496" s="7" t="n">
        <v>0</v>
      </c>
    </row>
    <row r="1497" spans="1:8">
      <c r="A1497" t="s">
        <v>4</v>
      </c>
      <c r="B1497" s="4" t="s">
        <v>5</v>
      </c>
      <c r="C1497" s="4" t="s">
        <v>14</v>
      </c>
      <c r="D1497" s="4" t="s">
        <v>10</v>
      </c>
      <c r="E1497" s="4" t="s">
        <v>20</v>
      </c>
    </row>
    <row r="1498" spans="1:8">
      <c r="A1498" t="n">
        <v>11512</v>
      </c>
      <c r="B1498" s="22" t="n">
        <v>58</v>
      </c>
      <c r="C1498" s="7" t="n">
        <v>101</v>
      </c>
      <c r="D1498" s="7" t="n">
        <v>300</v>
      </c>
      <c r="E1498" s="7" t="n">
        <v>1</v>
      </c>
    </row>
    <row r="1499" spans="1:8">
      <c r="A1499" t="s">
        <v>4</v>
      </c>
      <c r="B1499" s="4" t="s">
        <v>5</v>
      </c>
      <c r="C1499" s="4" t="s">
        <v>14</v>
      </c>
      <c r="D1499" s="4" t="s">
        <v>10</v>
      </c>
    </row>
    <row r="1500" spans="1:8">
      <c r="A1500" t="n">
        <v>11520</v>
      </c>
      <c r="B1500" s="22" t="n">
        <v>58</v>
      </c>
      <c r="C1500" s="7" t="n">
        <v>254</v>
      </c>
      <c r="D1500" s="7" t="n">
        <v>0</v>
      </c>
    </row>
    <row r="1501" spans="1:8">
      <c r="A1501" t="s">
        <v>4</v>
      </c>
      <c r="B1501" s="4" t="s">
        <v>5</v>
      </c>
      <c r="C1501" s="4" t="s">
        <v>14</v>
      </c>
    </row>
    <row r="1502" spans="1:8">
      <c r="A1502" t="n">
        <v>11524</v>
      </c>
      <c r="B1502" s="37" t="n">
        <v>116</v>
      </c>
      <c r="C1502" s="7" t="n">
        <v>0</v>
      </c>
    </row>
    <row r="1503" spans="1:8">
      <c r="A1503" t="s">
        <v>4</v>
      </c>
      <c r="B1503" s="4" t="s">
        <v>5</v>
      </c>
      <c r="C1503" s="4" t="s">
        <v>14</v>
      </c>
      <c r="D1503" s="4" t="s">
        <v>10</v>
      </c>
    </row>
    <row r="1504" spans="1:8">
      <c r="A1504" t="n">
        <v>11526</v>
      </c>
      <c r="B1504" s="37" t="n">
        <v>116</v>
      </c>
      <c r="C1504" s="7" t="n">
        <v>2</v>
      </c>
      <c r="D1504" s="7" t="n">
        <v>1</v>
      </c>
    </row>
    <row r="1505" spans="1:8">
      <c r="A1505" t="s">
        <v>4</v>
      </c>
      <c r="B1505" s="4" t="s">
        <v>5</v>
      </c>
      <c r="C1505" s="4" t="s">
        <v>14</v>
      </c>
      <c r="D1505" s="4" t="s">
        <v>9</v>
      </c>
    </row>
    <row r="1506" spans="1:8">
      <c r="A1506" t="n">
        <v>11530</v>
      </c>
      <c r="B1506" s="37" t="n">
        <v>116</v>
      </c>
      <c r="C1506" s="7" t="n">
        <v>5</v>
      </c>
      <c r="D1506" s="7" t="n">
        <v>1100480512</v>
      </c>
    </row>
    <row r="1507" spans="1:8">
      <c r="A1507" t="s">
        <v>4</v>
      </c>
      <c r="B1507" s="4" t="s">
        <v>5</v>
      </c>
      <c r="C1507" s="4" t="s">
        <v>14</v>
      </c>
      <c r="D1507" s="4" t="s">
        <v>10</v>
      </c>
    </row>
    <row r="1508" spans="1:8">
      <c r="A1508" t="n">
        <v>11536</v>
      </c>
      <c r="B1508" s="37" t="n">
        <v>116</v>
      </c>
      <c r="C1508" s="7" t="n">
        <v>6</v>
      </c>
      <c r="D1508" s="7" t="n">
        <v>1</v>
      </c>
    </row>
    <row r="1509" spans="1:8">
      <c r="A1509" t="s">
        <v>4</v>
      </c>
      <c r="B1509" s="4" t="s">
        <v>5</v>
      </c>
      <c r="C1509" s="4" t="s">
        <v>14</v>
      </c>
      <c r="D1509" s="4" t="s">
        <v>14</v>
      </c>
      <c r="E1509" s="4" t="s">
        <v>20</v>
      </c>
      <c r="F1509" s="4" t="s">
        <v>20</v>
      </c>
      <c r="G1509" s="4" t="s">
        <v>20</v>
      </c>
      <c r="H1509" s="4" t="s">
        <v>10</v>
      </c>
    </row>
    <row r="1510" spans="1:8">
      <c r="A1510" t="n">
        <v>11540</v>
      </c>
      <c r="B1510" s="40" t="n">
        <v>45</v>
      </c>
      <c r="C1510" s="7" t="n">
        <v>2</v>
      </c>
      <c r="D1510" s="7" t="n">
        <v>3</v>
      </c>
      <c r="E1510" s="7" t="n">
        <v>-6.05999994277954</v>
      </c>
      <c r="F1510" s="7" t="n">
        <v>1.28999996185303</v>
      </c>
      <c r="G1510" s="7" t="n">
        <v>-0.0299999993294477</v>
      </c>
      <c r="H1510" s="7" t="n">
        <v>0</v>
      </c>
    </row>
    <row r="1511" spans="1:8">
      <c r="A1511" t="s">
        <v>4</v>
      </c>
      <c r="B1511" s="4" t="s">
        <v>5</v>
      </c>
      <c r="C1511" s="4" t="s">
        <v>14</v>
      </c>
      <c r="D1511" s="4" t="s">
        <v>14</v>
      </c>
      <c r="E1511" s="4" t="s">
        <v>20</v>
      </c>
      <c r="F1511" s="4" t="s">
        <v>20</v>
      </c>
      <c r="G1511" s="4" t="s">
        <v>20</v>
      </c>
      <c r="H1511" s="4" t="s">
        <v>10</v>
      </c>
      <c r="I1511" s="4" t="s">
        <v>14</v>
      </c>
    </row>
    <row r="1512" spans="1:8">
      <c r="A1512" t="n">
        <v>11557</v>
      </c>
      <c r="B1512" s="40" t="n">
        <v>45</v>
      </c>
      <c r="C1512" s="7" t="n">
        <v>4</v>
      </c>
      <c r="D1512" s="7" t="n">
        <v>3</v>
      </c>
      <c r="E1512" s="7" t="n">
        <v>346.019989013672</v>
      </c>
      <c r="F1512" s="7" t="n">
        <v>90.0999984741211</v>
      </c>
      <c r="G1512" s="7" t="n">
        <v>0</v>
      </c>
      <c r="H1512" s="7" t="n">
        <v>0</v>
      </c>
      <c r="I1512" s="7" t="n">
        <v>1</v>
      </c>
    </row>
    <row r="1513" spans="1:8">
      <c r="A1513" t="s">
        <v>4</v>
      </c>
      <c r="B1513" s="4" t="s">
        <v>5</v>
      </c>
      <c r="C1513" s="4" t="s">
        <v>14</v>
      </c>
      <c r="D1513" s="4" t="s">
        <v>14</v>
      </c>
      <c r="E1513" s="4" t="s">
        <v>20</v>
      </c>
      <c r="F1513" s="4" t="s">
        <v>10</v>
      </c>
    </row>
    <row r="1514" spans="1:8">
      <c r="A1514" t="n">
        <v>11575</v>
      </c>
      <c r="B1514" s="40" t="n">
        <v>45</v>
      </c>
      <c r="C1514" s="7" t="n">
        <v>5</v>
      </c>
      <c r="D1514" s="7" t="n">
        <v>3</v>
      </c>
      <c r="E1514" s="7" t="n">
        <v>3.70000004768372</v>
      </c>
      <c r="F1514" s="7" t="n">
        <v>0</v>
      </c>
    </row>
    <row r="1515" spans="1:8">
      <c r="A1515" t="s">
        <v>4</v>
      </c>
      <c r="B1515" s="4" t="s">
        <v>5</v>
      </c>
      <c r="C1515" s="4" t="s">
        <v>14</v>
      </c>
      <c r="D1515" s="4" t="s">
        <v>14</v>
      </c>
      <c r="E1515" s="4" t="s">
        <v>20</v>
      </c>
      <c r="F1515" s="4" t="s">
        <v>10</v>
      </c>
    </row>
    <row r="1516" spans="1:8">
      <c r="A1516" t="n">
        <v>11584</v>
      </c>
      <c r="B1516" s="40" t="n">
        <v>45</v>
      </c>
      <c r="C1516" s="7" t="n">
        <v>11</v>
      </c>
      <c r="D1516" s="7" t="n">
        <v>3</v>
      </c>
      <c r="E1516" s="7" t="n">
        <v>17.3999996185303</v>
      </c>
      <c r="F1516" s="7" t="n">
        <v>0</v>
      </c>
    </row>
    <row r="1517" spans="1:8">
      <c r="A1517" t="s">
        <v>4</v>
      </c>
      <c r="B1517" s="4" t="s">
        <v>5</v>
      </c>
      <c r="C1517" s="4" t="s">
        <v>14</v>
      </c>
      <c r="D1517" s="4" t="s">
        <v>14</v>
      </c>
      <c r="E1517" s="4" t="s">
        <v>20</v>
      </c>
      <c r="F1517" s="4" t="s">
        <v>20</v>
      </c>
      <c r="G1517" s="4" t="s">
        <v>20</v>
      </c>
      <c r="H1517" s="4" t="s">
        <v>10</v>
      </c>
      <c r="I1517" s="4" t="s">
        <v>14</v>
      </c>
    </row>
    <row r="1518" spans="1:8">
      <c r="A1518" t="n">
        <v>11593</v>
      </c>
      <c r="B1518" s="40" t="n">
        <v>45</v>
      </c>
      <c r="C1518" s="7" t="n">
        <v>4</v>
      </c>
      <c r="D1518" s="7" t="n">
        <v>3</v>
      </c>
      <c r="E1518" s="7" t="n">
        <v>338.079986572266</v>
      </c>
      <c r="F1518" s="7" t="n">
        <v>105.980003356934</v>
      </c>
      <c r="G1518" s="7" t="n">
        <v>0</v>
      </c>
      <c r="H1518" s="7" t="n">
        <v>10000</v>
      </c>
      <c r="I1518" s="7" t="n">
        <v>1</v>
      </c>
    </row>
    <row r="1519" spans="1:8">
      <c r="A1519" t="s">
        <v>4</v>
      </c>
      <c r="B1519" s="4" t="s">
        <v>5</v>
      </c>
      <c r="C1519" s="4" t="s">
        <v>14</v>
      </c>
      <c r="D1519" s="4" t="s">
        <v>10</v>
      </c>
    </row>
    <row r="1520" spans="1:8">
      <c r="A1520" t="n">
        <v>11611</v>
      </c>
      <c r="B1520" s="22" t="n">
        <v>58</v>
      </c>
      <c r="C1520" s="7" t="n">
        <v>255</v>
      </c>
      <c r="D1520" s="7" t="n">
        <v>0</v>
      </c>
    </row>
    <row r="1521" spans="1:9">
      <c r="A1521" t="s">
        <v>4</v>
      </c>
      <c r="B1521" s="4" t="s">
        <v>5</v>
      </c>
      <c r="C1521" s="4" t="s">
        <v>14</v>
      </c>
      <c r="D1521" s="4" t="s">
        <v>10</v>
      </c>
      <c r="E1521" s="4" t="s">
        <v>6</v>
      </c>
    </row>
    <row r="1522" spans="1:9">
      <c r="A1522" t="n">
        <v>11615</v>
      </c>
      <c r="B1522" s="33" t="n">
        <v>51</v>
      </c>
      <c r="C1522" s="7" t="n">
        <v>4</v>
      </c>
      <c r="D1522" s="7" t="n">
        <v>22</v>
      </c>
      <c r="E1522" s="7" t="s">
        <v>124</v>
      </c>
    </row>
    <row r="1523" spans="1:9">
      <c r="A1523" t="s">
        <v>4</v>
      </c>
      <c r="B1523" s="4" t="s">
        <v>5</v>
      </c>
      <c r="C1523" s="4" t="s">
        <v>10</v>
      </c>
    </row>
    <row r="1524" spans="1:9">
      <c r="A1524" t="n">
        <v>11629</v>
      </c>
      <c r="B1524" s="29" t="n">
        <v>16</v>
      </c>
      <c r="C1524" s="7" t="n">
        <v>0</v>
      </c>
    </row>
    <row r="1525" spans="1:9">
      <c r="A1525" t="s">
        <v>4</v>
      </c>
      <c r="B1525" s="4" t="s">
        <v>5</v>
      </c>
      <c r="C1525" s="4" t="s">
        <v>10</v>
      </c>
      <c r="D1525" s="4" t="s">
        <v>14</v>
      </c>
      <c r="E1525" s="4" t="s">
        <v>9</v>
      </c>
      <c r="F1525" s="4" t="s">
        <v>83</v>
      </c>
      <c r="G1525" s="4" t="s">
        <v>14</v>
      </c>
      <c r="H1525" s="4" t="s">
        <v>14</v>
      </c>
      <c r="I1525" s="4" t="s">
        <v>14</v>
      </c>
      <c r="J1525" s="4" t="s">
        <v>9</v>
      </c>
      <c r="K1525" s="4" t="s">
        <v>83</v>
      </c>
      <c r="L1525" s="4" t="s">
        <v>14</v>
      </c>
      <c r="M1525" s="4" t="s">
        <v>14</v>
      </c>
    </row>
    <row r="1526" spans="1:9">
      <c r="A1526" t="n">
        <v>11632</v>
      </c>
      <c r="B1526" s="44" t="n">
        <v>26</v>
      </c>
      <c r="C1526" s="7" t="n">
        <v>22</v>
      </c>
      <c r="D1526" s="7" t="n">
        <v>17</v>
      </c>
      <c r="E1526" s="7" t="n">
        <v>30393</v>
      </c>
      <c r="F1526" s="7" t="s">
        <v>182</v>
      </c>
      <c r="G1526" s="7" t="n">
        <v>2</v>
      </c>
      <c r="H1526" s="7" t="n">
        <v>3</v>
      </c>
      <c r="I1526" s="7" t="n">
        <v>17</v>
      </c>
      <c r="J1526" s="7" t="n">
        <v>30394</v>
      </c>
      <c r="K1526" s="7" t="s">
        <v>183</v>
      </c>
      <c r="L1526" s="7" t="n">
        <v>2</v>
      </c>
      <c r="M1526" s="7" t="n">
        <v>0</v>
      </c>
    </row>
    <row r="1527" spans="1:9">
      <c r="A1527" t="s">
        <v>4</v>
      </c>
      <c r="B1527" s="4" t="s">
        <v>5</v>
      </c>
    </row>
    <row r="1528" spans="1:9">
      <c r="A1528" t="n">
        <v>11794</v>
      </c>
      <c r="B1528" s="45" t="n">
        <v>28</v>
      </c>
    </row>
    <row r="1529" spans="1:9">
      <c r="A1529" t="s">
        <v>4</v>
      </c>
      <c r="B1529" s="4" t="s">
        <v>5</v>
      </c>
      <c r="C1529" s="4" t="s">
        <v>14</v>
      </c>
      <c r="D1529" s="4" t="s">
        <v>10</v>
      </c>
      <c r="E1529" s="4" t="s">
        <v>6</v>
      </c>
      <c r="F1529" s="4" t="s">
        <v>6</v>
      </c>
      <c r="G1529" s="4" t="s">
        <v>6</v>
      </c>
      <c r="H1529" s="4" t="s">
        <v>6</v>
      </c>
    </row>
    <row r="1530" spans="1:9">
      <c r="A1530" t="n">
        <v>11795</v>
      </c>
      <c r="B1530" s="33" t="n">
        <v>51</v>
      </c>
      <c r="C1530" s="7" t="n">
        <v>3</v>
      </c>
      <c r="D1530" s="7" t="n">
        <v>22</v>
      </c>
      <c r="E1530" s="7" t="s">
        <v>184</v>
      </c>
      <c r="F1530" s="7" t="s">
        <v>62</v>
      </c>
      <c r="G1530" s="7" t="s">
        <v>61</v>
      </c>
      <c r="H1530" s="7" t="s">
        <v>62</v>
      </c>
    </row>
    <row r="1531" spans="1:9">
      <c r="A1531" t="s">
        <v>4</v>
      </c>
      <c r="B1531" s="4" t="s">
        <v>5</v>
      </c>
      <c r="C1531" s="4" t="s">
        <v>10</v>
      </c>
      <c r="D1531" s="4" t="s">
        <v>14</v>
      </c>
      <c r="E1531" s="4" t="s">
        <v>6</v>
      </c>
      <c r="F1531" s="4" t="s">
        <v>20</v>
      </c>
      <c r="G1531" s="4" t="s">
        <v>20</v>
      </c>
      <c r="H1531" s="4" t="s">
        <v>20</v>
      </c>
    </row>
    <row r="1532" spans="1:9">
      <c r="A1532" t="n">
        <v>11808</v>
      </c>
      <c r="B1532" s="36" t="n">
        <v>48</v>
      </c>
      <c r="C1532" s="7" t="n">
        <v>22</v>
      </c>
      <c r="D1532" s="7" t="n">
        <v>0</v>
      </c>
      <c r="E1532" s="7" t="s">
        <v>72</v>
      </c>
      <c r="F1532" s="7" t="n">
        <v>0.5</v>
      </c>
      <c r="G1532" s="7" t="n">
        <v>1</v>
      </c>
      <c r="H1532" s="7" t="n">
        <v>0</v>
      </c>
    </row>
    <row r="1533" spans="1:9">
      <c r="A1533" t="s">
        <v>4</v>
      </c>
      <c r="B1533" s="4" t="s">
        <v>5</v>
      </c>
      <c r="C1533" s="4" t="s">
        <v>10</v>
      </c>
    </row>
    <row r="1534" spans="1:9">
      <c r="A1534" t="n">
        <v>11834</v>
      </c>
      <c r="B1534" s="29" t="n">
        <v>16</v>
      </c>
      <c r="C1534" s="7" t="n">
        <v>600</v>
      </c>
    </row>
    <row r="1535" spans="1:9">
      <c r="A1535" t="s">
        <v>4</v>
      </c>
      <c r="B1535" s="4" t="s">
        <v>5</v>
      </c>
      <c r="C1535" s="4" t="s">
        <v>14</v>
      </c>
      <c r="D1535" s="4" t="s">
        <v>10</v>
      </c>
      <c r="E1535" s="4" t="s">
        <v>20</v>
      </c>
      <c r="F1535" s="4" t="s">
        <v>10</v>
      </c>
      <c r="G1535" s="4" t="s">
        <v>9</v>
      </c>
      <c r="H1535" s="4" t="s">
        <v>9</v>
      </c>
      <c r="I1535" s="4" t="s">
        <v>10</v>
      </c>
      <c r="J1535" s="4" t="s">
        <v>10</v>
      </c>
      <c r="K1535" s="4" t="s">
        <v>9</v>
      </c>
      <c r="L1535" s="4" t="s">
        <v>9</v>
      </c>
      <c r="M1535" s="4" t="s">
        <v>9</v>
      </c>
      <c r="N1535" s="4" t="s">
        <v>9</v>
      </c>
      <c r="O1535" s="4" t="s">
        <v>6</v>
      </c>
    </row>
    <row r="1536" spans="1:9">
      <c r="A1536" t="n">
        <v>11837</v>
      </c>
      <c r="B1536" s="13" t="n">
        <v>50</v>
      </c>
      <c r="C1536" s="7" t="n">
        <v>0</v>
      </c>
      <c r="D1536" s="7" t="n">
        <v>10193</v>
      </c>
      <c r="E1536" s="7" t="n">
        <v>1</v>
      </c>
      <c r="F1536" s="7" t="n">
        <v>0</v>
      </c>
      <c r="G1536" s="7" t="n">
        <v>0</v>
      </c>
      <c r="H1536" s="7" t="n">
        <v>0</v>
      </c>
      <c r="I1536" s="7" t="n">
        <v>0</v>
      </c>
      <c r="J1536" s="7" t="n">
        <v>65533</v>
      </c>
      <c r="K1536" s="7" t="n">
        <v>0</v>
      </c>
      <c r="L1536" s="7" t="n">
        <v>0</v>
      </c>
      <c r="M1536" s="7" t="n">
        <v>0</v>
      </c>
      <c r="N1536" s="7" t="n">
        <v>0</v>
      </c>
      <c r="O1536" s="7" t="s">
        <v>13</v>
      </c>
    </row>
    <row r="1537" spans="1:15">
      <c r="A1537" t="s">
        <v>4</v>
      </c>
      <c r="B1537" s="4" t="s">
        <v>5</v>
      </c>
      <c r="C1537" s="4" t="s">
        <v>10</v>
      </c>
    </row>
    <row r="1538" spans="1:15">
      <c r="A1538" t="n">
        <v>11876</v>
      </c>
      <c r="B1538" s="29" t="n">
        <v>16</v>
      </c>
      <c r="C1538" s="7" t="n">
        <v>1400</v>
      </c>
    </row>
    <row r="1539" spans="1:15">
      <c r="A1539" t="s">
        <v>4</v>
      </c>
      <c r="B1539" s="4" t="s">
        <v>5</v>
      </c>
      <c r="C1539" s="4" t="s">
        <v>14</v>
      </c>
      <c r="D1539" s="4" t="s">
        <v>10</v>
      </c>
      <c r="E1539" s="4" t="s">
        <v>14</v>
      </c>
    </row>
    <row r="1540" spans="1:15">
      <c r="A1540" t="n">
        <v>11879</v>
      </c>
      <c r="B1540" s="17" t="n">
        <v>49</v>
      </c>
      <c r="C1540" s="7" t="n">
        <v>1</v>
      </c>
      <c r="D1540" s="7" t="n">
        <v>4000</v>
      </c>
      <c r="E1540" s="7" t="n">
        <v>0</v>
      </c>
    </row>
    <row r="1541" spans="1:15">
      <c r="A1541" t="s">
        <v>4</v>
      </c>
      <c r="B1541" s="4" t="s">
        <v>5</v>
      </c>
      <c r="C1541" s="4" t="s">
        <v>14</v>
      </c>
      <c r="D1541" s="4" t="s">
        <v>10</v>
      </c>
      <c r="E1541" s="4" t="s">
        <v>20</v>
      </c>
    </row>
    <row r="1542" spans="1:15">
      <c r="A1542" t="n">
        <v>11884</v>
      </c>
      <c r="B1542" s="22" t="n">
        <v>58</v>
      </c>
      <c r="C1542" s="7" t="n">
        <v>101</v>
      </c>
      <c r="D1542" s="7" t="n">
        <v>300</v>
      </c>
      <c r="E1542" s="7" t="n">
        <v>1</v>
      </c>
    </row>
    <row r="1543" spans="1:15">
      <c r="A1543" t="s">
        <v>4</v>
      </c>
      <c r="B1543" s="4" t="s">
        <v>5</v>
      </c>
      <c r="C1543" s="4" t="s">
        <v>14</v>
      </c>
      <c r="D1543" s="4" t="s">
        <v>10</v>
      </c>
    </row>
    <row r="1544" spans="1:15">
      <c r="A1544" t="n">
        <v>11892</v>
      </c>
      <c r="B1544" s="22" t="n">
        <v>58</v>
      </c>
      <c r="C1544" s="7" t="n">
        <v>254</v>
      </c>
      <c r="D1544" s="7" t="n">
        <v>0</v>
      </c>
    </row>
    <row r="1545" spans="1:15">
      <c r="A1545" t="s">
        <v>4</v>
      </c>
      <c r="B1545" s="4" t="s">
        <v>5</v>
      </c>
      <c r="C1545" s="4" t="s">
        <v>14</v>
      </c>
      <c r="D1545" s="4" t="s">
        <v>14</v>
      </c>
      <c r="E1545" s="4" t="s">
        <v>20</v>
      </c>
      <c r="F1545" s="4" t="s">
        <v>20</v>
      </c>
      <c r="G1545" s="4" t="s">
        <v>20</v>
      </c>
      <c r="H1545" s="4" t="s">
        <v>10</v>
      </c>
    </row>
    <row r="1546" spans="1:15">
      <c r="A1546" t="n">
        <v>11896</v>
      </c>
      <c r="B1546" s="40" t="n">
        <v>45</v>
      </c>
      <c r="C1546" s="7" t="n">
        <v>2</v>
      </c>
      <c r="D1546" s="7" t="n">
        <v>3</v>
      </c>
      <c r="E1546" s="7" t="n">
        <v>-5.92999982833862</v>
      </c>
      <c r="F1546" s="7" t="n">
        <v>1.14999997615814</v>
      </c>
      <c r="G1546" s="7" t="n">
        <v>0.230000004172325</v>
      </c>
      <c r="H1546" s="7" t="n">
        <v>0</v>
      </c>
    </row>
    <row r="1547" spans="1:15">
      <c r="A1547" t="s">
        <v>4</v>
      </c>
      <c r="B1547" s="4" t="s">
        <v>5</v>
      </c>
      <c r="C1547" s="4" t="s">
        <v>14</v>
      </c>
      <c r="D1547" s="4" t="s">
        <v>14</v>
      </c>
      <c r="E1547" s="4" t="s">
        <v>20</v>
      </c>
      <c r="F1547" s="4" t="s">
        <v>20</v>
      </c>
      <c r="G1547" s="4" t="s">
        <v>20</v>
      </c>
      <c r="H1547" s="4" t="s">
        <v>10</v>
      </c>
      <c r="I1547" s="4" t="s">
        <v>14</v>
      </c>
    </row>
    <row r="1548" spans="1:15">
      <c r="A1548" t="n">
        <v>11913</v>
      </c>
      <c r="B1548" s="40" t="n">
        <v>45</v>
      </c>
      <c r="C1548" s="7" t="n">
        <v>4</v>
      </c>
      <c r="D1548" s="7" t="n">
        <v>3</v>
      </c>
      <c r="E1548" s="7" t="n">
        <v>28.8700008392334</v>
      </c>
      <c r="F1548" s="7" t="n">
        <v>148.169998168945</v>
      </c>
      <c r="G1548" s="7" t="n">
        <v>0</v>
      </c>
      <c r="H1548" s="7" t="n">
        <v>0</v>
      </c>
      <c r="I1548" s="7" t="n">
        <v>1</v>
      </c>
    </row>
    <row r="1549" spans="1:15">
      <c r="A1549" t="s">
        <v>4</v>
      </c>
      <c r="B1549" s="4" t="s">
        <v>5</v>
      </c>
      <c r="C1549" s="4" t="s">
        <v>14</v>
      </c>
      <c r="D1549" s="4" t="s">
        <v>14</v>
      </c>
      <c r="E1549" s="4" t="s">
        <v>20</v>
      </c>
      <c r="F1549" s="4" t="s">
        <v>10</v>
      </c>
    </row>
    <row r="1550" spans="1:15">
      <c r="A1550" t="n">
        <v>11931</v>
      </c>
      <c r="B1550" s="40" t="n">
        <v>45</v>
      </c>
      <c r="C1550" s="7" t="n">
        <v>5</v>
      </c>
      <c r="D1550" s="7" t="n">
        <v>3</v>
      </c>
      <c r="E1550" s="7" t="n">
        <v>11.3000001907349</v>
      </c>
      <c r="F1550" s="7" t="n">
        <v>0</v>
      </c>
    </row>
    <row r="1551" spans="1:15">
      <c r="A1551" t="s">
        <v>4</v>
      </c>
      <c r="B1551" s="4" t="s">
        <v>5</v>
      </c>
      <c r="C1551" s="4" t="s">
        <v>14</v>
      </c>
      <c r="D1551" s="4" t="s">
        <v>14</v>
      </c>
      <c r="E1551" s="4" t="s">
        <v>20</v>
      </c>
      <c r="F1551" s="4" t="s">
        <v>10</v>
      </c>
    </row>
    <row r="1552" spans="1:15">
      <c r="A1552" t="n">
        <v>11940</v>
      </c>
      <c r="B1552" s="40" t="n">
        <v>45</v>
      </c>
      <c r="C1552" s="7" t="n">
        <v>11</v>
      </c>
      <c r="D1552" s="7" t="n">
        <v>3</v>
      </c>
      <c r="E1552" s="7" t="n">
        <v>18</v>
      </c>
      <c r="F1552" s="7" t="n">
        <v>0</v>
      </c>
    </row>
    <row r="1553" spans="1:9">
      <c r="A1553" t="s">
        <v>4</v>
      </c>
      <c r="B1553" s="4" t="s">
        <v>5</v>
      </c>
      <c r="C1553" s="4" t="s">
        <v>10</v>
      </c>
      <c r="D1553" s="4" t="s">
        <v>20</v>
      </c>
      <c r="E1553" s="4" t="s">
        <v>20</v>
      </c>
      <c r="F1553" s="4" t="s">
        <v>20</v>
      </c>
      <c r="G1553" s="4" t="s">
        <v>20</v>
      </c>
    </row>
    <row r="1554" spans="1:9">
      <c r="A1554" t="n">
        <v>11949</v>
      </c>
      <c r="B1554" s="39" t="n">
        <v>46</v>
      </c>
      <c r="C1554" s="7" t="n">
        <v>7009</v>
      </c>
      <c r="D1554" s="7" t="n">
        <v>-18.6499996185303</v>
      </c>
      <c r="E1554" s="7" t="n">
        <v>0</v>
      </c>
      <c r="F1554" s="7" t="n">
        <v>-0.779999971389771</v>
      </c>
      <c r="G1554" s="7" t="n">
        <v>90</v>
      </c>
    </row>
    <row r="1555" spans="1:9">
      <c r="A1555" t="s">
        <v>4</v>
      </c>
      <c r="B1555" s="4" t="s">
        <v>5</v>
      </c>
      <c r="C1555" s="4" t="s">
        <v>10</v>
      </c>
      <c r="D1555" s="4" t="s">
        <v>14</v>
      </c>
      <c r="E1555" s="4" t="s">
        <v>6</v>
      </c>
      <c r="F1555" s="4" t="s">
        <v>20</v>
      </c>
      <c r="G1555" s="4" t="s">
        <v>20</v>
      </c>
      <c r="H1555" s="4" t="s">
        <v>20</v>
      </c>
    </row>
    <row r="1556" spans="1:9">
      <c r="A1556" t="n">
        <v>11968</v>
      </c>
      <c r="B1556" s="36" t="n">
        <v>48</v>
      </c>
      <c r="C1556" s="7" t="n">
        <v>7009</v>
      </c>
      <c r="D1556" s="7" t="n">
        <v>0</v>
      </c>
      <c r="E1556" s="7" t="s">
        <v>71</v>
      </c>
      <c r="F1556" s="7" t="n">
        <v>-1</v>
      </c>
      <c r="G1556" s="7" t="n">
        <v>1</v>
      </c>
      <c r="H1556" s="7" t="n">
        <v>0</v>
      </c>
    </row>
    <row r="1557" spans="1:9">
      <c r="A1557" t="s">
        <v>4</v>
      </c>
      <c r="B1557" s="4" t="s">
        <v>5</v>
      </c>
      <c r="C1557" s="4" t="s">
        <v>10</v>
      </c>
      <c r="D1557" s="4" t="s">
        <v>14</v>
      </c>
      <c r="E1557" s="4" t="s">
        <v>6</v>
      </c>
      <c r="F1557" s="4" t="s">
        <v>20</v>
      </c>
      <c r="G1557" s="4" t="s">
        <v>20</v>
      </c>
      <c r="H1557" s="4" t="s">
        <v>20</v>
      </c>
    </row>
    <row r="1558" spans="1:9">
      <c r="A1558" t="n">
        <v>11996</v>
      </c>
      <c r="B1558" s="36" t="n">
        <v>48</v>
      </c>
      <c r="C1558" s="7" t="n">
        <v>17</v>
      </c>
      <c r="D1558" s="7" t="n">
        <v>0</v>
      </c>
      <c r="E1558" s="7" t="s">
        <v>185</v>
      </c>
      <c r="F1558" s="7" t="n">
        <v>0</v>
      </c>
      <c r="G1558" s="7" t="n">
        <v>1</v>
      </c>
      <c r="H1558" s="7" t="n">
        <v>0</v>
      </c>
    </row>
    <row r="1559" spans="1:9">
      <c r="A1559" t="s">
        <v>4</v>
      </c>
      <c r="B1559" s="4" t="s">
        <v>5</v>
      </c>
      <c r="C1559" s="4" t="s">
        <v>14</v>
      </c>
      <c r="D1559" s="4" t="s">
        <v>14</v>
      </c>
      <c r="E1559" s="4" t="s">
        <v>20</v>
      </c>
      <c r="F1559" s="4" t="s">
        <v>20</v>
      </c>
      <c r="G1559" s="4" t="s">
        <v>20</v>
      </c>
      <c r="H1559" s="4" t="s">
        <v>10</v>
      </c>
    </row>
    <row r="1560" spans="1:9">
      <c r="A1560" t="n">
        <v>12022</v>
      </c>
      <c r="B1560" s="40" t="n">
        <v>45</v>
      </c>
      <c r="C1560" s="7" t="n">
        <v>2</v>
      </c>
      <c r="D1560" s="7" t="n">
        <v>3</v>
      </c>
      <c r="E1560" s="7" t="n">
        <v>-6.5</v>
      </c>
      <c r="F1560" s="7" t="n">
        <v>1.80999994277954</v>
      </c>
      <c r="G1560" s="7" t="n">
        <v>0.28999999165535</v>
      </c>
      <c r="H1560" s="7" t="n">
        <v>4000</v>
      </c>
    </row>
    <row r="1561" spans="1:9">
      <c r="A1561" t="s">
        <v>4</v>
      </c>
      <c r="B1561" s="4" t="s">
        <v>5</v>
      </c>
      <c r="C1561" s="4" t="s">
        <v>14</v>
      </c>
      <c r="D1561" s="4" t="s">
        <v>14</v>
      </c>
      <c r="E1561" s="4" t="s">
        <v>20</v>
      </c>
      <c r="F1561" s="4" t="s">
        <v>20</v>
      </c>
      <c r="G1561" s="4" t="s">
        <v>20</v>
      </c>
      <c r="H1561" s="4" t="s">
        <v>10</v>
      </c>
      <c r="I1561" s="4" t="s">
        <v>14</v>
      </c>
    </row>
    <row r="1562" spans="1:9">
      <c r="A1562" t="n">
        <v>12039</v>
      </c>
      <c r="B1562" s="40" t="n">
        <v>45</v>
      </c>
      <c r="C1562" s="7" t="n">
        <v>4</v>
      </c>
      <c r="D1562" s="7" t="n">
        <v>3</v>
      </c>
      <c r="E1562" s="7" t="n">
        <v>357.670013427734</v>
      </c>
      <c r="F1562" s="7" t="n">
        <v>44.7999992370605</v>
      </c>
      <c r="G1562" s="7" t="n">
        <v>10</v>
      </c>
      <c r="H1562" s="7" t="n">
        <v>4000</v>
      </c>
      <c r="I1562" s="7" t="n">
        <v>1</v>
      </c>
    </row>
    <row r="1563" spans="1:9">
      <c r="A1563" t="s">
        <v>4</v>
      </c>
      <c r="B1563" s="4" t="s">
        <v>5</v>
      </c>
      <c r="C1563" s="4" t="s">
        <v>14</v>
      </c>
      <c r="D1563" s="4" t="s">
        <v>14</v>
      </c>
      <c r="E1563" s="4" t="s">
        <v>20</v>
      </c>
      <c r="F1563" s="4" t="s">
        <v>10</v>
      </c>
    </row>
    <row r="1564" spans="1:9">
      <c r="A1564" t="n">
        <v>12057</v>
      </c>
      <c r="B1564" s="40" t="n">
        <v>45</v>
      </c>
      <c r="C1564" s="7" t="n">
        <v>5</v>
      </c>
      <c r="D1564" s="7" t="n">
        <v>3</v>
      </c>
      <c r="E1564" s="7" t="n">
        <v>14.6000003814697</v>
      </c>
      <c r="F1564" s="7" t="n">
        <v>4000</v>
      </c>
    </row>
    <row r="1565" spans="1:9">
      <c r="A1565" t="s">
        <v>4</v>
      </c>
      <c r="B1565" s="4" t="s">
        <v>5</v>
      </c>
      <c r="C1565" s="4" t="s">
        <v>14</v>
      </c>
      <c r="D1565" s="4" t="s">
        <v>14</v>
      </c>
      <c r="E1565" s="4" t="s">
        <v>20</v>
      </c>
      <c r="F1565" s="4" t="s">
        <v>10</v>
      </c>
    </row>
    <row r="1566" spans="1:9">
      <c r="A1566" t="n">
        <v>12066</v>
      </c>
      <c r="B1566" s="40" t="n">
        <v>45</v>
      </c>
      <c r="C1566" s="7" t="n">
        <v>11</v>
      </c>
      <c r="D1566" s="7" t="n">
        <v>3</v>
      </c>
      <c r="E1566" s="7" t="n">
        <v>18</v>
      </c>
      <c r="F1566" s="7" t="n">
        <v>4000</v>
      </c>
    </row>
    <row r="1567" spans="1:9">
      <c r="A1567" t="s">
        <v>4</v>
      </c>
      <c r="B1567" s="4" t="s">
        <v>5</v>
      </c>
      <c r="C1567" s="4" t="s">
        <v>10</v>
      </c>
      <c r="D1567" s="4" t="s">
        <v>14</v>
      </c>
      <c r="E1567" s="4" t="s">
        <v>6</v>
      </c>
      <c r="F1567" s="4" t="s">
        <v>20</v>
      </c>
      <c r="G1567" s="4" t="s">
        <v>20</v>
      </c>
      <c r="H1567" s="4" t="s">
        <v>20</v>
      </c>
    </row>
    <row r="1568" spans="1:9">
      <c r="A1568" t="n">
        <v>12075</v>
      </c>
      <c r="B1568" s="36" t="n">
        <v>48</v>
      </c>
      <c r="C1568" s="7" t="n">
        <v>22</v>
      </c>
      <c r="D1568" s="7" t="n">
        <v>0</v>
      </c>
      <c r="E1568" s="7" t="s">
        <v>33</v>
      </c>
      <c r="F1568" s="7" t="n">
        <v>1</v>
      </c>
      <c r="G1568" s="7" t="n">
        <v>1</v>
      </c>
      <c r="H1568" s="7" t="n">
        <v>0</v>
      </c>
    </row>
    <row r="1569" spans="1:9">
      <c r="A1569" t="s">
        <v>4</v>
      </c>
      <c r="B1569" s="4" t="s">
        <v>5</v>
      </c>
      <c r="C1569" s="4" t="s">
        <v>14</v>
      </c>
      <c r="D1569" s="4" t="s">
        <v>14</v>
      </c>
      <c r="E1569" s="4" t="s">
        <v>14</v>
      </c>
      <c r="F1569" s="4" t="s">
        <v>14</v>
      </c>
    </row>
    <row r="1570" spans="1:9">
      <c r="A1570" t="n">
        <v>12099</v>
      </c>
      <c r="B1570" s="20" t="n">
        <v>14</v>
      </c>
      <c r="C1570" s="7" t="n">
        <v>0</v>
      </c>
      <c r="D1570" s="7" t="n">
        <v>64</v>
      </c>
      <c r="E1570" s="7" t="n">
        <v>0</v>
      </c>
      <c r="F1570" s="7" t="n">
        <v>0</v>
      </c>
    </row>
    <row r="1571" spans="1:9">
      <c r="A1571" t="s">
        <v>4</v>
      </c>
      <c r="B1571" s="4" t="s">
        <v>5</v>
      </c>
      <c r="C1571" s="4" t="s">
        <v>10</v>
      </c>
      <c r="D1571" s="4" t="s">
        <v>14</v>
      </c>
      <c r="E1571" s="4" t="s">
        <v>6</v>
      </c>
      <c r="F1571" s="4" t="s">
        <v>20</v>
      </c>
      <c r="G1571" s="4" t="s">
        <v>20</v>
      </c>
      <c r="H1571" s="4" t="s">
        <v>20</v>
      </c>
    </row>
    <row r="1572" spans="1:9">
      <c r="A1572" t="n">
        <v>12104</v>
      </c>
      <c r="B1572" s="36" t="n">
        <v>48</v>
      </c>
      <c r="C1572" s="7" t="n">
        <v>61491</v>
      </c>
      <c r="D1572" s="7" t="n">
        <v>0</v>
      </c>
      <c r="E1572" s="7" t="s">
        <v>63</v>
      </c>
      <c r="F1572" s="7" t="n">
        <v>-1</v>
      </c>
      <c r="G1572" s="7" t="n">
        <v>1</v>
      </c>
      <c r="H1572" s="7" t="n">
        <v>0</v>
      </c>
    </row>
    <row r="1573" spans="1:9">
      <c r="A1573" t="s">
        <v>4</v>
      </c>
      <c r="B1573" s="4" t="s">
        <v>5</v>
      </c>
      <c r="C1573" s="4" t="s">
        <v>10</v>
      </c>
      <c r="D1573" s="4" t="s">
        <v>14</v>
      </c>
      <c r="E1573" s="4" t="s">
        <v>6</v>
      </c>
      <c r="F1573" s="4" t="s">
        <v>20</v>
      </c>
      <c r="G1573" s="4" t="s">
        <v>20</v>
      </c>
      <c r="H1573" s="4" t="s">
        <v>20</v>
      </c>
    </row>
    <row r="1574" spans="1:9">
      <c r="A1574" t="n">
        <v>12130</v>
      </c>
      <c r="B1574" s="36" t="n">
        <v>48</v>
      </c>
      <c r="C1574" s="7" t="n">
        <v>61492</v>
      </c>
      <c r="D1574" s="7" t="n">
        <v>0</v>
      </c>
      <c r="E1574" s="7" t="s">
        <v>63</v>
      </c>
      <c r="F1574" s="7" t="n">
        <v>-1</v>
      </c>
      <c r="G1574" s="7" t="n">
        <v>1</v>
      </c>
      <c r="H1574" s="7" t="n">
        <v>0</v>
      </c>
    </row>
    <row r="1575" spans="1:9">
      <c r="A1575" t="s">
        <v>4</v>
      </c>
      <c r="B1575" s="4" t="s">
        <v>5</v>
      </c>
      <c r="C1575" s="4" t="s">
        <v>10</v>
      </c>
      <c r="D1575" s="4" t="s">
        <v>14</v>
      </c>
      <c r="E1575" s="4" t="s">
        <v>6</v>
      </c>
      <c r="F1575" s="4" t="s">
        <v>20</v>
      </c>
      <c r="G1575" s="4" t="s">
        <v>20</v>
      </c>
      <c r="H1575" s="4" t="s">
        <v>20</v>
      </c>
    </row>
    <row r="1576" spans="1:9">
      <c r="A1576" t="n">
        <v>12156</v>
      </c>
      <c r="B1576" s="36" t="n">
        <v>48</v>
      </c>
      <c r="C1576" s="7" t="n">
        <v>61493</v>
      </c>
      <c r="D1576" s="7" t="n">
        <v>0</v>
      </c>
      <c r="E1576" s="7" t="s">
        <v>63</v>
      </c>
      <c r="F1576" s="7" t="n">
        <v>-1</v>
      </c>
      <c r="G1576" s="7" t="n">
        <v>1</v>
      </c>
      <c r="H1576" s="7" t="n">
        <v>0</v>
      </c>
    </row>
    <row r="1577" spans="1:9">
      <c r="A1577" t="s">
        <v>4</v>
      </c>
      <c r="B1577" s="4" t="s">
        <v>5</v>
      </c>
      <c r="C1577" s="4" t="s">
        <v>10</v>
      </c>
      <c r="D1577" s="4" t="s">
        <v>14</v>
      </c>
      <c r="E1577" s="4" t="s">
        <v>6</v>
      </c>
      <c r="F1577" s="4" t="s">
        <v>20</v>
      </c>
      <c r="G1577" s="4" t="s">
        <v>20</v>
      </c>
      <c r="H1577" s="4" t="s">
        <v>20</v>
      </c>
    </row>
    <row r="1578" spans="1:9">
      <c r="A1578" t="n">
        <v>12182</v>
      </c>
      <c r="B1578" s="36" t="n">
        <v>48</v>
      </c>
      <c r="C1578" s="7" t="n">
        <v>61494</v>
      </c>
      <c r="D1578" s="7" t="n">
        <v>0</v>
      </c>
      <c r="E1578" s="7" t="s">
        <v>63</v>
      </c>
      <c r="F1578" s="7" t="n">
        <v>-1</v>
      </c>
      <c r="G1578" s="7" t="n">
        <v>1</v>
      </c>
      <c r="H1578" s="7" t="n">
        <v>0</v>
      </c>
    </row>
    <row r="1579" spans="1:9">
      <c r="A1579" t="s">
        <v>4</v>
      </c>
      <c r="B1579" s="4" t="s">
        <v>5</v>
      </c>
      <c r="C1579" s="4" t="s">
        <v>10</v>
      </c>
    </row>
    <row r="1580" spans="1:9">
      <c r="A1580" t="n">
        <v>12208</v>
      </c>
      <c r="B1580" s="29" t="n">
        <v>16</v>
      </c>
      <c r="C1580" s="7" t="n">
        <v>1000</v>
      </c>
    </row>
    <row r="1581" spans="1:9">
      <c r="A1581" t="s">
        <v>4</v>
      </c>
      <c r="B1581" s="4" t="s">
        <v>5</v>
      </c>
      <c r="C1581" s="4" t="s">
        <v>9</v>
      </c>
    </row>
    <row r="1582" spans="1:9">
      <c r="A1582" t="n">
        <v>12211</v>
      </c>
      <c r="B1582" s="50" t="n">
        <v>15</v>
      </c>
      <c r="C1582" s="7" t="n">
        <v>16384</v>
      </c>
    </row>
    <row r="1583" spans="1:9">
      <c r="A1583" t="s">
        <v>4</v>
      </c>
      <c r="B1583" s="4" t="s">
        <v>5</v>
      </c>
      <c r="C1583" s="4" t="s">
        <v>14</v>
      </c>
      <c r="D1583" s="4" t="s">
        <v>10</v>
      </c>
      <c r="E1583" s="4" t="s">
        <v>20</v>
      </c>
      <c r="F1583" s="4" t="s">
        <v>10</v>
      </c>
      <c r="G1583" s="4" t="s">
        <v>9</v>
      </c>
      <c r="H1583" s="4" t="s">
        <v>9</v>
      </c>
      <c r="I1583" s="4" t="s">
        <v>10</v>
      </c>
      <c r="J1583" s="4" t="s">
        <v>10</v>
      </c>
      <c r="K1583" s="4" t="s">
        <v>9</v>
      </c>
      <c r="L1583" s="4" t="s">
        <v>9</v>
      </c>
      <c r="M1583" s="4" t="s">
        <v>9</v>
      </c>
      <c r="N1583" s="4" t="s">
        <v>9</v>
      </c>
      <c r="O1583" s="4" t="s">
        <v>6</v>
      </c>
    </row>
    <row r="1584" spans="1:9">
      <c r="A1584" t="n">
        <v>12216</v>
      </c>
      <c r="B1584" s="13" t="n">
        <v>50</v>
      </c>
      <c r="C1584" s="7" t="n">
        <v>0</v>
      </c>
      <c r="D1584" s="7" t="n">
        <v>2038</v>
      </c>
      <c r="E1584" s="7" t="n">
        <v>1</v>
      </c>
      <c r="F1584" s="7" t="n">
        <v>0</v>
      </c>
      <c r="G1584" s="7" t="n">
        <v>0</v>
      </c>
      <c r="H1584" s="7" t="n">
        <v>0</v>
      </c>
      <c r="I1584" s="7" t="n">
        <v>0</v>
      </c>
      <c r="J1584" s="7" t="n">
        <v>65533</v>
      </c>
      <c r="K1584" s="7" t="n">
        <v>0</v>
      </c>
      <c r="L1584" s="7" t="n">
        <v>0</v>
      </c>
      <c r="M1584" s="7" t="n">
        <v>0</v>
      </c>
      <c r="N1584" s="7" t="n">
        <v>0</v>
      </c>
      <c r="O1584" s="7" t="s">
        <v>13</v>
      </c>
    </row>
    <row r="1585" spans="1:15">
      <c r="A1585" t="s">
        <v>4</v>
      </c>
      <c r="B1585" s="4" t="s">
        <v>5</v>
      </c>
      <c r="C1585" s="4" t="s">
        <v>10</v>
      </c>
      <c r="D1585" s="4" t="s">
        <v>9</v>
      </c>
      <c r="E1585" s="4" t="s">
        <v>9</v>
      </c>
      <c r="F1585" s="4" t="s">
        <v>9</v>
      </c>
      <c r="G1585" s="4" t="s">
        <v>9</v>
      </c>
      <c r="H1585" s="4" t="s">
        <v>10</v>
      </c>
      <c r="I1585" s="4" t="s">
        <v>14</v>
      </c>
    </row>
    <row r="1586" spans="1:15">
      <c r="A1586" t="n">
        <v>12255</v>
      </c>
      <c r="B1586" s="32" t="n">
        <v>66</v>
      </c>
      <c r="C1586" s="7" t="n">
        <v>1660</v>
      </c>
      <c r="D1586" s="7" t="n">
        <v>1065353216</v>
      </c>
      <c r="E1586" s="7" t="n">
        <v>1065353216</v>
      </c>
      <c r="F1586" s="7" t="n">
        <v>1065353216</v>
      </c>
      <c r="G1586" s="7" t="n">
        <v>1065353216</v>
      </c>
      <c r="H1586" s="7" t="n">
        <v>1000</v>
      </c>
      <c r="I1586" s="7" t="n">
        <v>3</v>
      </c>
    </row>
    <row r="1587" spans="1:15">
      <c r="A1587" t="s">
        <v>4</v>
      </c>
      <c r="B1587" s="4" t="s">
        <v>5</v>
      </c>
      <c r="C1587" s="4" t="s">
        <v>10</v>
      </c>
      <c r="D1587" s="4" t="s">
        <v>9</v>
      </c>
      <c r="E1587" s="4" t="s">
        <v>9</v>
      </c>
      <c r="F1587" s="4" t="s">
        <v>9</v>
      </c>
      <c r="G1587" s="4" t="s">
        <v>9</v>
      </c>
      <c r="H1587" s="4" t="s">
        <v>10</v>
      </c>
      <c r="I1587" s="4" t="s">
        <v>14</v>
      </c>
    </row>
    <row r="1588" spans="1:15">
      <c r="A1588" t="n">
        <v>12277</v>
      </c>
      <c r="B1588" s="32" t="n">
        <v>66</v>
      </c>
      <c r="C1588" s="7" t="n">
        <v>1661</v>
      </c>
      <c r="D1588" s="7" t="n">
        <v>1065353216</v>
      </c>
      <c r="E1588" s="7" t="n">
        <v>1065353216</v>
      </c>
      <c r="F1588" s="7" t="n">
        <v>1065353216</v>
      </c>
      <c r="G1588" s="7" t="n">
        <v>1065353216</v>
      </c>
      <c r="H1588" s="7" t="n">
        <v>1000</v>
      </c>
      <c r="I1588" s="7" t="n">
        <v>3</v>
      </c>
    </row>
    <row r="1589" spans="1:15">
      <c r="A1589" t="s">
        <v>4</v>
      </c>
      <c r="B1589" s="4" t="s">
        <v>5</v>
      </c>
      <c r="C1589" s="4" t="s">
        <v>14</v>
      </c>
      <c r="D1589" s="4" t="s">
        <v>10</v>
      </c>
      <c r="E1589" s="4" t="s">
        <v>10</v>
      </c>
      <c r="F1589" s="4" t="s">
        <v>10</v>
      </c>
      <c r="G1589" s="4" t="s">
        <v>10</v>
      </c>
      <c r="H1589" s="4" t="s">
        <v>10</v>
      </c>
      <c r="I1589" s="4" t="s">
        <v>6</v>
      </c>
      <c r="J1589" s="4" t="s">
        <v>20</v>
      </c>
      <c r="K1589" s="4" t="s">
        <v>20</v>
      </c>
      <c r="L1589" s="4" t="s">
        <v>20</v>
      </c>
      <c r="M1589" s="4" t="s">
        <v>9</v>
      </c>
      <c r="N1589" s="4" t="s">
        <v>9</v>
      </c>
      <c r="O1589" s="4" t="s">
        <v>20</v>
      </c>
      <c r="P1589" s="4" t="s">
        <v>20</v>
      </c>
      <c r="Q1589" s="4" t="s">
        <v>20</v>
      </c>
      <c r="R1589" s="4" t="s">
        <v>20</v>
      </c>
      <c r="S1589" s="4" t="s">
        <v>14</v>
      </c>
    </row>
    <row r="1590" spans="1:15">
      <c r="A1590" t="n">
        <v>12299</v>
      </c>
      <c r="B1590" s="30" t="n">
        <v>39</v>
      </c>
      <c r="C1590" s="7" t="n">
        <v>12</v>
      </c>
      <c r="D1590" s="7" t="n">
        <v>65533</v>
      </c>
      <c r="E1590" s="7" t="n">
        <v>204</v>
      </c>
      <c r="F1590" s="7" t="n">
        <v>0</v>
      </c>
      <c r="G1590" s="7" t="n">
        <v>1660</v>
      </c>
      <c r="H1590" s="7" t="n">
        <v>12</v>
      </c>
      <c r="I1590" s="7" t="s">
        <v>126</v>
      </c>
      <c r="J1590" s="7" t="n">
        <v>0</v>
      </c>
      <c r="K1590" s="7" t="n">
        <v>0</v>
      </c>
      <c r="L1590" s="7" t="n">
        <v>0</v>
      </c>
      <c r="M1590" s="7" t="n">
        <v>0</v>
      </c>
      <c r="N1590" s="7" t="n">
        <v>0</v>
      </c>
      <c r="O1590" s="7" t="n">
        <v>0</v>
      </c>
      <c r="P1590" s="7" t="n">
        <v>1</v>
      </c>
      <c r="Q1590" s="7" t="n">
        <v>1</v>
      </c>
      <c r="R1590" s="7" t="n">
        <v>1</v>
      </c>
      <c r="S1590" s="7" t="n">
        <v>255</v>
      </c>
    </row>
    <row r="1591" spans="1:15">
      <c r="A1591" t="s">
        <v>4</v>
      </c>
      <c r="B1591" s="4" t="s">
        <v>5</v>
      </c>
      <c r="C1591" s="4" t="s">
        <v>14</v>
      </c>
      <c r="D1591" s="4" t="s">
        <v>10</v>
      </c>
      <c r="E1591" s="4" t="s">
        <v>10</v>
      </c>
      <c r="F1591" s="4" t="s">
        <v>10</v>
      </c>
      <c r="G1591" s="4" t="s">
        <v>10</v>
      </c>
      <c r="H1591" s="4" t="s">
        <v>10</v>
      </c>
      <c r="I1591" s="4" t="s">
        <v>6</v>
      </c>
      <c r="J1591" s="4" t="s">
        <v>20</v>
      </c>
      <c r="K1591" s="4" t="s">
        <v>20</v>
      </c>
      <c r="L1591" s="4" t="s">
        <v>20</v>
      </c>
      <c r="M1591" s="4" t="s">
        <v>9</v>
      </c>
      <c r="N1591" s="4" t="s">
        <v>9</v>
      </c>
      <c r="O1591" s="4" t="s">
        <v>20</v>
      </c>
      <c r="P1591" s="4" t="s">
        <v>20</v>
      </c>
      <c r="Q1591" s="4" t="s">
        <v>20</v>
      </c>
      <c r="R1591" s="4" t="s">
        <v>20</v>
      </c>
      <c r="S1591" s="4" t="s">
        <v>14</v>
      </c>
    </row>
    <row r="1592" spans="1:15">
      <c r="A1592" t="n">
        <v>12360</v>
      </c>
      <c r="B1592" s="30" t="n">
        <v>39</v>
      </c>
      <c r="C1592" s="7" t="n">
        <v>12</v>
      </c>
      <c r="D1592" s="7" t="n">
        <v>65533</v>
      </c>
      <c r="E1592" s="7" t="n">
        <v>204</v>
      </c>
      <c r="F1592" s="7" t="n">
        <v>0</v>
      </c>
      <c r="G1592" s="7" t="n">
        <v>1661</v>
      </c>
      <c r="H1592" s="7" t="n">
        <v>12</v>
      </c>
      <c r="I1592" s="7" t="s">
        <v>126</v>
      </c>
      <c r="J1592" s="7" t="n">
        <v>0</v>
      </c>
      <c r="K1592" s="7" t="n">
        <v>0</v>
      </c>
      <c r="L1592" s="7" t="n">
        <v>0</v>
      </c>
      <c r="M1592" s="7" t="n">
        <v>0</v>
      </c>
      <c r="N1592" s="7" t="n">
        <v>0</v>
      </c>
      <c r="O1592" s="7" t="n">
        <v>0</v>
      </c>
      <c r="P1592" s="7" t="n">
        <v>1</v>
      </c>
      <c r="Q1592" s="7" t="n">
        <v>1</v>
      </c>
      <c r="R1592" s="7" t="n">
        <v>1</v>
      </c>
      <c r="S1592" s="7" t="n">
        <v>255</v>
      </c>
    </row>
    <row r="1593" spans="1:15">
      <c r="A1593" t="s">
        <v>4</v>
      </c>
      <c r="B1593" s="4" t="s">
        <v>5</v>
      </c>
      <c r="C1593" s="4" t="s">
        <v>14</v>
      </c>
      <c r="D1593" s="4" t="s">
        <v>10</v>
      </c>
      <c r="E1593" s="4" t="s">
        <v>20</v>
      </c>
      <c r="F1593" s="4" t="s">
        <v>10</v>
      </c>
      <c r="G1593" s="4" t="s">
        <v>9</v>
      </c>
      <c r="H1593" s="4" t="s">
        <v>9</v>
      </c>
      <c r="I1593" s="4" t="s">
        <v>10</v>
      </c>
      <c r="J1593" s="4" t="s">
        <v>10</v>
      </c>
      <c r="K1593" s="4" t="s">
        <v>9</v>
      </c>
      <c r="L1593" s="4" t="s">
        <v>9</v>
      </c>
      <c r="M1593" s="4" t="s">
        <v>9</v>
      </c>
      <c r="N1593" s="4" t="s">
        <v>9</v>
      </c>
      <c r="O1593" s="4" t="s">
        <v>6</v>
      </c>
    </row>
    <row r="1594" spans="1:15">
      <c r="A1594" t="n">
        <v>12421</v>
      </c>
      <c r="B1594" s="13" t="n">
        <v>50</v>
      </c>
      <c r="C1594" s="7" t="n">
        <v>0</v>
      </c>
      <c r="D1594" s="7" t="n">
        <v>15754</v>
      </c>
      <c r="E1594" s="7" t="n">
        <v>0.699999988079071</v>
      </c>
      <c r="F1594" s="7" t="n">
        <v>400</v>
      </c>
      <c r="G1594" s="7" t="n">
        <v>0</v>
      </c>
      <c r="H1594" s="7" t="n">
        <v>-1069547520</v>
      </c>
      <c r="I1594" s="7" t="n">
        <v>0</v>
      </c>
      <c r="J1594" s="7" t="n">
        <v>65533</v>
      </c>
      <c r="K1594" s="7" t="n">
        <v>0</v>
      </c>
      <c r="L1594" s="7" t="n">
        <v>0</v>
      </c>
      <c r="M1594" s="7" t="n">
        <v>0</v>
      </c>
      <c r="N1594" s="7" t="n">
        <v>0</v>
      </c>
      <c r="O1594" s="7" t="s">
        <v>13</v>
      </c>
    </row>
    <row r="1595" spans="1:15">
      <c r="A1595" t="s">
        <v>4</v>
      </c>
      <c r="B1595" s="4" t="s">
        <v>5</v>
      </c>
      <c r="C1595" s="4" t="s">
        <v>10</v>
      </c>
    </row>
    <row r="1596" spans="1:15">
      <c r="A1596" t="n">
        <v>12460</v>
      </c>
      <c r="B1596" s="29" t="n">
        <v>16</v>
      </c>
      <c r="C1596" s="7" t="n">
        <v>3000</v>
      </c>
    </row>
    <row r="1597" spans="1:15">
      <c r="A1597" t="s">
        <v>4</v>
      </c>
      <c r="B1597" s="4" t="s">
        <v>5</v>
      </c>
      <c r="C1597" s="4" t="s">
        <v>14</v>
      </c>
      <c r="D1597" s="4" t="s">
        <v>14</v>
      </c>
    </row>
    <row r="1598" spans="1:15">
      <c r="A1598" t="n">
        <v>12463</v>
      </c>
      <c r="B1598" s="17" t="n">
        <v>49</v>
      </c>
      <c r="C1598" s="7" t="n">
        <v>2</v>
      </c>
      <c r="D1598" s="7" t="n">
        <v>0</v>
      </c>
    </row>
    <row r="1599" spans="1:15">
      <c r="A1599" t="s">
        <v>4</v>
      </c>
      <c r="B1599" s="4" t="s">
        <v>5</v>
      </c>
      <c r="C1599" s="4" t="s">
        <v>14</v>
      </c>
      <c r="D1599" s="4" t="s">
        <v>10</v>
      </c>
      <c r="E1599" s="4" t="s">
        <v>9</v>
      </c>
      <c r="F1599" s="4" t="s">
        <v>10</v>
      </c>
      <c r="G1599" s="4" t="s">
        <v>9</v>
      </c>
      <c r="H1599" s="4" t="s">
        <v>14</v>
      </c>
    </row>
    <row r="1600" spans="1:15">
      <c r="A1600" t="n">
        <v>12466</v>
      </c>
      <c r="B1600" s="17" t="n">
        <v>49</v>
      </c>
      <c r="C1600" s="7" t="n">
        <v>0</v>
      </c>
      <c r="D1600" s="7" t="n">
        <v>424</v>
      </c>
      <c r="E1600" s="7" t="n">
        <v>1061997773</v>
      </c>
      <c r="F1600" s="7" t="n">
        <v>0</v>
      </c>
      <c r="G1600" s="7" t="n">
        <v>0</v>
      </c>
      <c r="H1600" s="7" t="n">
        <v>0</v>
      </c>
    </row>
    <row r="1601" spans="1:19">
      <c r="A1601" t="s">
        <v>4</v>
      </c>
      <c r="B1601" s="4" t="s">
        <v>5</v>
      </c>
      <c r="C1601" s="4" t="s">
        <v>14</v>
      </c>
      <c r="D1601" s="4" t="s">
        <v>10</v>
      </c>
      <c r="E1601" s="4" t="s">
        <v>10</v>
      </c>
      <c r="F1601" s="4" t="s">
        <v>14</v>
      </c>
    </row>
    <row r="1602" spans="1:19">
      <c r="A1602" t="n">
        <v>12481</v>
      </c>
      <c r="B1602" s="42" t="n">
        <v>25</v>
      </c>
      <c r="C1602" s="7" t="n">
        <v>1</v>
      </c>
      <c r="D1602" s="7" t="n">
        <v>60</v>
      </c>
      <c r="E1602" s="7" t="n">
        <v>640</v>
      </c>
      <c r="F1602" s="7" t="n">
        <v>2</v>
      </c>
    </row>
    <row r="1603" spans="1:19">
      <c r="A1603" t="s">
        <v>4</v>
      </c>
      <c r="B1603" s="4" t="s">
        <v>5</v>
      </c>
      <c r="C1603" s="4" t="s">
        <v>14</v>
      </c>
      <c r="D1603" s="4" t="s">
        <v>10</v>
      </c>
      <c r="E1603" s="4" t="s">
        <v>6</v>
      </c>
    </row>
    <row r="1604" spans="1:19">
      <c r="A1604" t="n">
        <v>12488</v>
      </c>
      <c r="B1604" s="33" t="n">
        <v>51</v>
      </c>
      <c r="C1604" s="7" t="n">
        <v>4</v>
      </c>
      <c r="D1604" s="7" t="n">
        <v>0</v>
      </c>
      <c r="E1604" s="7" t="s">
        <v>186</v>
      </c>
    </row>
    <row r="1605" spans="1:19">
      <c r="A1605" t="s">
        <v>4</v>
      </c>
      <c r="B1605" s="4" t="s">
        <v>5</v>
      </c>
      <c r="C1605" s="4" t="s">
        <v>10</v>
      </c>
    </row>
    <row r="1606" spans="1:19">
      <c r="A1606" t="n">
        <v>12502</v>
      </c>
      <c r="B1606" s="29" t="n">
        <v>16</v>
      </c>
      <c r="C1606" s="7" t="n">
        <v>0</v>
      </c>
    </row>
    <row r="1607" spans="1:19">
      <c r="A1607" t="s">
        <v>4</v>
      </c>
      <c r="B1607" s="4" t="s">
        <v>5</v>
      </c>
      <c r="C1607" s="4" t="s">
        <v>10</v>
      </c>
      <c r="D1607" s="4" t="s">
        <v>14</v>
      </c>
      <c r="E1607" s="4" t="s">
        <v>9</v>
      </c>
      <c r="F1607" s="4" t="s">
        <v>83</v>
      </c>
      <c r="G1607" s="4" t="s">
        <v>14</v>
      </c>
      <c r="H1607" s="4" t="s">
        <v>14</v>
      </c>
    </row>
    <row r="1608" spans="1:19">
      <c r="A1608" t="n">
        <v>12505</v>
      </c>
      <c r="B1608" s="44" t="n">
        <v>26</v>
      </c>
      <c r="C1608" s="7" t="n">
        <v>0</v>
      </c>
      <c r="D1608" s="7" t="n">
        <v>17</v>
      </c>
      <c r="E1608" s="7" t="n">
        <v>53959</v>
      </c>
      <c r="F1608" s="7" t="s">
        <v>187</v>
      </c>
      <c r="G1608" s="7" t="n">
        <v>2</v>
      </c>
      <c r="H1608" s="7" t="n">
        <v>0</v>
      </c>
    </row>
    <row r="1609" spans="1:19">
      <c r="A1609" t="s">
        <v>4</v>
      </c>
      <c r="B1609" s="4" t="s">
        <v>5</v>
      </c>
    </row>
    <row r="1610" spans="1:19">
      <c r="A1610" t="n">
        <v>12524</v>
      </c>
      <c r="B1610" s="45" t="n">
        <v>28</v>
      </c>
    </row>
    <row r="1611" spans="1:19">
      <c r="A1611" t="s">
        <v>4</v>
      </c>
      <c r="B1611" s="4" t="s">
        <v>5</v>
      </c>
      <c r="C1611" s="4" t="s">
        <v>14</v>
      </c>
      <c r="D1611" s="21" t="s">
        <v>30</v>
      </c>
      <c r="E1611" s="4" t="s">
        <v>5</v>
      </c>
      <c r="F1611" s="4" t="s">
        <v>14</v>
      </c>
      <c r="G1611" s="4" t="s">
        <v>10</v>
      </c>
      <c r="H1611" s="21" t="s">
        <v>31</v>
      </c>
      <c r="I1611" s="4" t="s">
        <v>14</v>
      </c>
      <c r="J1611" s="4" t="s">
        <v>18</v>
      </c>
    </row>
    <row r="1612" spans="1:19">
      <c r="A1612" t="n">
        <v>12525</v>
      </c>
      <c r="B1612" s="10" t="n">
        <v>5</v>
      </c>
      <c r="C1612" s="7" t="n">
        <v>28</v>
      </c>
      <c r="D1612" s="21" t="s">
        <v>3</v>
      </c>
      <c r="E1612" s="27" t="n">
        <v>64</v>
      </c>
      <c r="F1612" s="7" t="n">
        <v>5</v>
      </c>
      <c r="G1612" s="7" t="n">
        <v>1</v>
      </c>
      <c r="H1612" s="21" t="s">
        <v>3</v>
      </c>
      <c r="I1612" s="7" t="n">
        <v>1</v>
      </c>
      <c r="J1612" s="11" t="n">
        <f t="normal" ca="1">A1624</f>
        <v>0</v>
      </c>
    </row>
    <row r="1613" spans="1:19">
      <c r="A1613" t="s">
        <v>4</v>
      </c>
      <c r="B1613" s="4" t="s">
        <v>5</v>
      </c>
      <c r="C1613" s="4" t="s">
        <v>14</v>
      </c>
      <c r="D1613" s="4" t="s">
        <v>10</v>
      </c>
      <c r="E1613" s="4" t="s">
        <v>10</v>
      </c>
      <c r="F1613" s="4" t="s">
        <v>14</v>
      </c>
    </row>
    <row r="1614" spans="1:19">
      <c r="A1614" t="n">
        <v>12536</v>
      </c>
      <c r="B1614" s="42" t="n">
        <v>25</v>
      </c>
      <c r="C1614" s="7" t="n">
        <v>1</v>
      </c>
      <c r="D1614" s="7" t="n">
        <v>260</v>
      </c>
      <c r="E1614" s="7" t="n">
        <v>640</v>
      </c>
      <c r="F1614" s="7" t="n">
        <v>1</v>
      </c>
    </row>
    <row r="1615" spans="1:19">
      <c r="A1615" t="s">
        <v>4</v>
      </c>
      <c r="B1615" s="4" t="s">
        <v>5</v>
      </c>
      <c r="C1615" s="4" t="s">
        <v>14</v>
      </c>
      <c r="D1615" s="4" t="s">
        <v>10</v>
      </c>
      <c r="E1615" s="4" t="s">
        <v>6</v>
      </c>
    </row>
    <row r="1616" spans="1:19">
      <c r="A1616" t="n">
        <v>12543</v>
      </c>
      <c r="B1616" s="33" t="n">
        <v>51</v>
      </c>
      <c r="C1616" s="7" t="n">
        <v>4</v>
      </c>
      <c r="D1616" s="7" t="n">
        <v>1</v>
      </c>
      <c r="E1616" s="7" t="s">
        <v>131</v>
      </c>
    </row>
    <row r="1617" spans="1:10">
      <c r="A1617" t="s">
        <v>4</v>
      </c>
      <c r="B1617" s="4" t="s">
        <v>5</v>
      </c>
      <c r="C1617" s="4" t="s">
        <v>10</v>
      </c>
    </row>
    <row r="1618" spans="1:10">
      <c r="A1618" t="n">
        <v>12556</v>
      </c>
      <c r="B1618" s="29" t="n">
        <v>16</v>
      </c>
      <c r="C1618" s="7" t="n">
        <v>0</v>
      </c>
    </row>
    <row r="1619" spans="1:10">
      <c r="A1619" t="s">
        <v>4</v>
      </c>
      <c r="B1619" s="4" t="s">
        <v>5</v>
      </c>
      <c r="C1619" s="4" t="s">
        <v>10</v>
      </c>
      <c r="D1619" s="4" t="s">
        <v>14</v>
      </c>
      <c r="E1619" s="4" t="s">
        <v>9</v>
      </c>
      <c r="F1619" s="4" t="s">
        <v>83</v>
      </c>
      <c r="G1619" s="4" t="s">
        <v>14</v>
      </c>
      <c r="H1619" s="4" t="s">
        <v>14</v>
      </c>
    </row>
    <row r="1620" spans="1:10">
      <c r="A1620" t="n">
        <v>12559</v>
      </c>
      <c r="B1620" s="44" t="n">
        <v>26</v>
      </c>
      <c r="C1620" s="7" t="n">
        <v>1</v>
      </c>
      <c r="D1620" s="7" t="n">
        <v>17</v>
      </c>
      <c r="E1620" s="7" t="n">
        <v>1426</v>
      </c>
      <c r="F1620" s="7" t="s">
        <v>188</v>
      </c>
      <c r="G1620" s="7" t="n">
        <v>2</v>
      </c>
      <c r="H1620" s="7" t="n">
        <v>0</v>
      </c>
    </row>
    <row r="1621" spans="1:10">
      <c r="A1621" t="s">
        <v>4</v>
      </c>
      <c r="B1621" s="4" t="s">
        <v>5</v>
      </c>
    </row>
    <row r="1622" spans="1:10">
      <c r="A1622" t="n">
        <v>12641</v>
      </c>
      <c r="B1622" s="45" t="n">
        <v>28</v>
      </c>
    </row>
    <row r="1623" spans="1:10">
      <c r="A1623" t="s">
        <v>4</v>
      </c>
      <c r="B1623" s="4" t="s">
        <v>5</v>
      </c>
      <c r="C1623" s="4" t="s">
        <v>14</v>
      </c>
      <c r="D1623" s="21" t="s">
        <v>30</v>
      </c>
      <c r="E1623" s="4" t="s">
        <v>5</v>
      </c>
      <c r="F1623" s="4" t="s">
        <v>14</v>
      </c>
      <c r="G1623" s="4" t="s">
        <v>10</v>
      </c>
      <c r="H1623" s="21" t="s">
        <v>31</v>
      </c>
      <c r="I1623" s="4" t="s">
        <v>14</v>
      </c>
      <c r="J1623" s="4" t="s">
        <v>18</v>
      </c>
    </row>
    <row r="1624" spans="1:10">
      <c r="A1624" t="n">
        <v>12642</v>
      </c>
      <c r="B1624" s="10" t="n">
        <v>5</v>
      </c>
      <c r="C1624" s="7" t="n">
        <v>28</v>
      </c>
      <c r="D1624" s="21" t="s">
        <v>3</v>
      </c>
      <c r="E1624" s="27" t="n">
        <v>64</v>
      </c>
      <c r="F1624" s="7" t="n">
        <v>5</v>
      </c>
      <c r="G1624" s="7" t="n">
        <v>11</v>
      </c>
      <c r="H1624" s="21" t="s">
        <v>3</v>
      </c>
      <c r="I1624" s="7" t="n">
        <v>1</v>
      </c>
      <c r="J1624" s="11" t="n">
        <f t="normal" ca="1">A1636</f>
        <v>0</v>
      </c>
    </row>
    <row r="1625" spans="1:10">
      <c r="A1625" t="s">
        <v>4</v>
      </c>
      <c r="B1625" s="4" t="s">
        <v>5</v>
      </c>
      <c r="C1625" s="4" t="s">
        <v>14</v>
      </c>
      <c r="D1625" s="4" t="s">
        <v>10</v>
      </c>
      <c r="E1625" s="4" t="s">
        <v>10</v>
      </c>
      <c r="F1625" s="4" t="s">
        <v>14</v>
      </c>
    </row>
    <row r="1626" spans="1:10">
      <c r="A1626" t="n">
        <v>12653</v>
      </c>
      <c r="B1626" s="42" t="n">
        <v>25</v>
      </c>
      <c r="C1626" s="7" t="n">
        <v>1</v>
      </c>
      <c r="D1626" s="7" t="n">
        <v>260</v>
      </c>
      <c r="E1626" s="7" t="n">
        <v>640</v>
      </c>
      <c r="F1626" s="7" t="n">
        <v>2</v>
      </c>
    </row>
    <row r="1627" spans="1:10">
      <c r="A1627" t="s">
        <v>4</v>
      </c>
      <c r="B1627" s="4" t="s">
        <v>5</v>
      </c>
      <c r="C1627" s="4" t="s">
        <v>14</v>
      </c>
      <c r="D1627" s="4" t="s">
        <v>10</v>
      </c>
      <c r="E1627" s="4" t="s">
        <v>6</v>
      </c>
    </row>
    <row r="1628" spans="1:10">
      <c r="A1628" t="n">
        <v>12660</v>
      </c>
      <c r="B1628" s="33" t="n">
        <v>51</v>
      </c>
      <c r="C1628" s="7" t="n">
        <v>4</v>
      </c>
      <c r="D1628" s="7" t="n">
        <v>11</v>
      </c>
      <c r="E1628" s="7" t="s">
        <v>131</v>
      </c>
    </row>
    <row r="1629" spans="1:10">
      <c r="A1629" t="s">
        <v>4</v>
      </c>
      <c r="B1629" s="4" t="s">
        <v>5</v>
      </c>
      <c r="C1629" s="4" t="s">
        <v>10</v>
      </c>
    </row>
    <row r="1630" spans="1:10">
      <c r="A1630" t="n">
        <v>12673</v>
      </c>
      <c r="B1630" s="29" t="n">
        <v>16</v>
      </c>
      <c r="C1630" s="7" t="n">
        <v>0</v>
      </c>
    </row>
    <row r="1631" spans="1:10">
      <c r="A1631" t="s">
        <v>4</v>
      </c>
      <c r="B1631" s="4" t="s">
        <v>5</v>
      </c>
      <c r="C1631" s="4" t="s">
        <v>10</v>
      </c>
      <c r="D1631" s="4" t="s">
        <v>14</v>
      </c>
      <c r="E1631" s="4" t="s">
        <v>9</v>
      </c>
      <c r="F1631" s="4" t="s">
        <v>83</v>
      </c>
      <c r="G1631" s="4" t="s">
        <v>14</v>
      </c>
      <c r="H1631" s="4" t="s">
        <v>14</v>
      </c>
    </row>
    <row r="1632" spans="1:10">
      <c r="A1632" t="n">
        <v>12676</v>
      </c>
      <c r="B1632" s="44" t="n">
        <v>26</v>
      </c>
      <c r="C1632" s="7" t="n">
        <v>11</v>
      </c>
      <c r="D1632" s="7" t="n">
        <v>17</v>
      </c>
      <c r="E1632" s="7" t="n">
        <v>10395</v>
      </c>
      <c r="F1632" s="7" t="s">
        <v>189</v>
      </c>
      <c r="G1632" s="7" t="n">
        <v>2</v>
      </c>
      <c r="H1632" s="7" t="n">
        <v>0</v>
      </c>
    </row>
    <row r="1633" spans="1:10">
      <c r="A1633" t="s">
        <v>4</v>
      </c>
      <c r="B1633" s="4" t="s">
        <v>5</v>
      </c>
    </row>
    <row r="1634" spans="1:10">
      <c r="A1634" t="n">
        <v>12720</v>
      </c>
      <c r="B1634" s="45" t="n">
        <v>28</v>
      </c>
    </row>
    <row r="1635" spans="1:10">
      <c r="A1635" t="s">
        <v>4</v>
      </c>
      <c r="B1635" s="4" t="s">
        <v>5</v>
      </c>
      <c r="C1635" s="4" t="s">
        <v>10</v>
      </c>
      <c r="D1635" s="4" t="s">
        <v>14</v>
      </c>
    </row>
    <row r="1636" spans="1:10">
      <c r="A1636" t="n">
        <v>12721</v>
      </c>
      <c r="B1636" s="46" t="n">
        <v>89</v>
      </c>
      <c r="C1636" s="7" t="n">
        <v>65533</v>
      </c>
      <c r="D1636" s="7" t="n">
        <v>1</v>
      </c>
    </row>
    <row r="1637" spans="1:10">
      <c r="A1637" t="s">
        <v>4</v>
      </c>
      <c r="B1637" s="4" t="s">
        <v>5</v>
      </c>
      <c r="C1637" s="4" t="s">
        <v>14</v>
      </c>
      <c r="D1637" s="4" t="s">
        <v>10</v>
      </c>
      <c r="E1637" s="4" t="s">
        <v>10</v>
      </c>
      <c r="F1637" s="4" t="s">
        <v>14</v>
      </c>
    </row>
    <row r="1638" spans="1:10">
      <c r="A1638" t="n">
        <v>12725</v>
      </c>
      <c r="B1638" s="42" t="n">
        <v>25</v>
      </c>
      <c r="C1638" s="7" t="n">
        <v>1</v>
      </c>
      <c r="D1638" s="7" t="n">
        <v>65535</v>
      </c>
      <c r="E1638" s="7" t="n">
        <v>65535</v>
      </c>
      <c r="F1638" s="7" t="n">
        <v>0</v>
      </c>
    </row>
    <row r="1639" spans="1:10">
      <c r="A1639" t="s">
        <v>4</v>
      </c>
      <c r="B1639" s="4" t="s">
        <v>5</v>
      </c>
      <c r="C1639" s="4" t="s">
        <v>14</v>
      </c>
      <c r="D1639" s="4" t="s">
        <v>10</v>
      </c>
      <c r="E1639" s="4" t="s">
        <v>20</v>
      </c>
    </row>
    <row r="1640" spans="1:10">
      <c r="A1640" t="n">
        <v>12732</v>
      </c>
      <c r="B1640" s="22" t="n">
        <v>58</v>
      </c>
      <c r="C1640" s="7" t="n">
        <v>101</v>
      </c>
      <c r="D1640" s="7" t="n">
        <v>300</v>
      </c>
      <c r="E1640" s="7" t="n">
        <v>1</v>
      </c>
    </row>
    <row r="1641" spans="1:10">
      <c r="A1641" t="s">
        <v>4</v>
      </c>
      <c r="B1641" s="4" t="s">
        <v>5</v>
      </c>
      <c r="C1641" s="4" t="s">
        <v>14</v>
      </c>
      <c r="D1641" s="4" t="s">
        <v>10</v>
      </c>
    </row>
    <row r="1642" spans="1:10">
      <c r="A1642" t="n">
        <v>12740</v>
      </c>
      <c r="B1642" s="22" t="n">
        <v>58</v>
      </c>
      <c r="C1642" s="7" t="n">
        <v>254</v>
      </c>
      <c r="D1642" s="7" t="n">
        <v>0</v>
      </c>
    </row>
    <row r="1643" spans="1:10">
      <c r="A1643" t="s">
        <v>4</v>
      </c>
      <c r="B1643" s="4" t="s">
        <v>5</v>
      </c>
      <c r="C1643" s="4" t="s">
        <v>14</v>
      </c>
      <c r="D1643" s="4" t="s">
        <v>14</v>
      </c>
      <c r="E1643" s="4" t="s">
        <v>20</v>
      </c>
      <c r="F1643" s="4" t="s">
        <v>20</v>
      </c>
      <c r="G1643" s="4" t="s">
        <v>20</v>
      </c>
      <c r="H1643" s="4" t="s">
        <v>10</v>
      </c>
    </row>
    <row r="1644" spans="1:10">
      <c r="A1644" t="n">
        <v>12744</v>
      </c>
      <c r="B1644" s="40" t="n">
        <v>45</v>
      </c>
      <c r="C1644" s="7" t="n">
        <v>2</v>
      </c>
      <c r="D1644" s="7" t="n">
        <v>3</v>
      </c>
      <c r="E1644" s="7" t="n">
        <v>-19.1399993896484</v>
      </c>
      <c r="F1644" s="7" t="n">
        <v>1.50999999046326</v>
      </c>
      <c r="G1644" s="7" t="n">
        <v>-0.560000002384186</v>
      </c>
      <c r="H1644" s="7" t="n">
        <v>0</v>
      </c>
    </row>
    <row r="1645" spans="1:10">
      <c r="A1645" t="s">
        <v>4</v>
      </c>
      <c r="B1645" s="4" t="s">
        <v>5</v>
      </c>
      <c r="C1645" s="4" t="s">
        <v>14</v>
      </c>
      <c r="D1645" s="4" t="s">
        <v>14</v>
      </c>
      <c r="E1645" s="4" t="s">
        <v>20</v>
      </c>
      <c r="F1645" s="4" t="s">
        <v>20</v>
      </c>
      <c r="G1645" s="4" t="s">
        <v>20</v>
      </c>
      <c r="H1645" s="4" t="s">
        <v>10</v>
      </c>
      <c r="I1645" s="4" t="s">
        <v>14</v>
      </c>
    </row>
    <row r="1646" spans="1:10">
      <c r="A1646" t="n">
        <v>12761</v>
      </c>
      <c r="B1646" s="40" t="n">
        <v>45</v>
      </c>
      <c r="C1646" s="7" t="n">
        <v>4</v>
      </c>
      <c r="D1646" s="7" t="n">
        <v>3</v>
      </c>
      <c r="E1646" s="7" t="n">
        <v>353.779998779297</v>
      </c>
      <c r="F1646" s="7" t="n">
        <v>112.440002441406</v>
      </c>
      <c r="G1646" s="7" t="n">
        <v>5</v>
      </c>
      <c r="H1646" s="7" t="n">
        <v>0</v>
      </c>
      <c r="I1646" s="7" t="n">
        <v>1</v>
      </c>
    </row>
    <row r="1647" spans="1:10">
      <c r="A1647" t="s">
        <v>4</v>
      </c>
      <c r="B1647" s="4" t="s">
        <v>5</v>
      </c>
      <c r="C1647" s="4" t="s">
        <v>14</v>
      </c>
      <c r="D1647" s="4" t="s">
        <v>14</v>
      </c>
      <c r="E1647" s="4" t="s">
        <v>20</v>
      </c>
      <c r="F1647" s="4" t="s">
        <v>10</v>
      </c>
    </row>
    <row r="1648" spans="1:10">
      <c r="A1648" t="n">
        <v>12779</v>
      </c>
      <c r="B1648" s="40" t="n">
        <v>45</v>
      </c>
      <c r="C1648" s="7" t="n">
        <v>5</v>
      </c>
      <c r="D1648" s="7" t="n">
        <v>3</v>
      </c>
      <c r="E1648" s="7" t="n">
        <v>3.90000009536743</v>
      </c>
      <c r="F1648" s="7" t="n">
        <v>0</v>
      </c>
    </row>
    <row r="1649" spans="1:9">
      <c r="A1649" t="s">
        <v>4</v>
      </c>
      <c r="B1649" s="4" t="s">
        <v>5</v>
      </c>
      <c r="C1649" s="4" t="s">
        <v>14</v>
      </c>
      <c r="D1649" s="4" t="s">
        <v>14</v>
      </c>
      <c r="E1649" s="4" t="s">
        <v>20</v>
      </c>
      <c r="F1649" s="4" t="s">
        <v>10</v>
      </c>
    </row>
    <row r="1650" spans="1:9">
      <c r="A1650" t="n">
        <v>12788</v>
      </c>
      <c r="B1650" s="40" t="n">
        <v>45</v>
      </c>
      <c r="C1650" s="7" t="n">
        <v>11</v>
      </c>
      <c r="D1650" s="7" t="n">
        <v>3</v>
      </c>
      <c r="E1650" s="7" t="n">
        <v>26.1000003814697</v>
      </c>
      <c r="F1650" s="7" t="n">
        <v>0</v>
      </c>
    </row>
    <row r="1651" spans="1:9">
      <c r="A1651" t="s">
        <v>4</v>
      </c>
      <c r="B1651" s="4" t="s">
        <v>5</v>
      </c>
      <c r="C1651" s="4" t="s">
        <v>14</v>
      </c>
      <c r="D1651" s="4" t="s">
        <v>14</v>
      </c>
      <c r="E1651" s="4" t="s">
        <v>20</v>
      </c>
      <c r="F1651" s="4" t="s">
        <v>20</v>
      </c>
      <c r="G1651" s="4" t="s">
        <v>20</v>
      </c>
      <c r="H1651" s="4" t="s">
        <v>10</v>
      </c>
    </row>
    <row r="1652" spans="1:9">
      <c r="A1652" t="n">
        <v>12797</v>
      </c>
      <c r="B1652" s="40" t="n">
        <v>45</v>
      </c>
      <c r="C1652" s="7" t="n">
        <v>2</v>
      </c>
      <c r="D1652" s="7" t="n">
        <v>3</v>
      </c>
      <c r="E1652" s="7" t="n">
        <v>-18.7600002288818</v>
      </c>
      <c r="F1652" s="7" t="n">
        <v>1.42999994754791</v>
      </c>
      <c r="G1652" s="7" t="n">
        <v>-0.709999978542328</v>
      </c>
      <c r="H1652" s="7" t="n">
        <v>0</v>
      </c>
    </row>
    <row r="1653" spans="1:9">
      <c r="A1653" t="s">
        <v>4</v>
      </c>
      <c r="B1653" s="4" t="s">
        <v>5</v>
      </c>
      <c r="C1653" s="4" t="s">
        <v>14</v>
      </c>
      <c r="D1653" s="4" t="s">
        <v>14</v>
      </c>
      <c r="E1653" s="4" t="s">
        <v>20</v>
      </c>
      <c r="F1653" s="4" t="s">
        <v>20</v>
      </c>
      <c r="G1653" s="4" t="s">
        <v>20</v>
      </c>
      <c r="H1653" s="4" t="s">
        <v>10</v>
      </c>
      <c r="I1653" s="4" t="s">
        <v>14</v>
      </c>
    </row>
    <row r="1654" spans="1:9">
      <c r="A1654" t="n">
        <v>12814</v>
      </c>
      <c r="B1654" s="40" t="n">
        <v>45</v>
      </c>
      <c r="C1654" s="7" t="n">
        <v>4</v>
      </c>
      <c r="D1654" s="7" t="n">
        <v>3</v>
      </c>
      <c r="E1654" s="7" t="n">
        <v>351.209991455078</v>
      </c>
      <c r="F1654" s="7" t="n">
        <v>120.440002441406</v>
      </c>
      <c r="G1654" s="7" t="n">
        <v>5</v>
      </c>
      <c r="H1654" s="7" t="n">
        <v>0</v>
      </c>
      <c r="I1654" s="7" t="n">
        <v>0</v>
      </c>
    </row>
    <row r="1655" spans="1:9">
      <c r="A1655" t="s">
        <v>4</v>
      </c>
      <c r="B1655" s="4" t="s">
        <v>5</v>
      </c>
      <c r="C1655" s="4" t="s">
        <v>14</v>
      </c>
      <c r="D1655" s="4" t="s">
        <v>14</v>
      </c>
      <c r="E1655" s="4" t="s">
        <v>20</v>
      </c>
      <c r="F1655" s="4" t="s">
        <v>10</v>
      </c>
    </row>
    <row r="1656" spans="1:9">
      <c r="A1656" t="n">
        <v>12832</v>
      </c>
      <c r="B1656" s="40" t="n">
        <v>45</v>
      </c>
      <c r="C1656" s="7" t="n">
        <v>5</v>
      </c>
      <c r="D1656" s="7" t="n">
        <v>3</v>
      </c>
      <c r="E1656" s="7" t="n">
        <v>2.70000004768372</v>
      </c>
      <c r="F1656" s="7" t="n">
        <v>0</v>
      </c>
    </row>
    <row r="1657" spans="1:9">
      <c r="A1657" t="s">
        <v>4</v>
      </c>
      <c r="B1657" s="4" t="s">
        <v>5</v>
      </c>
      <c r="C1657" s="4" t="s">
        <v>14</v>
      </c>
      <c r="D1657" s="4" t="s">
        <v>14</v>
      </c>
      <c r="E1657" s="4" t="s">
        <v>20</v>
      </c>
      <c r="F1657" s="4" t="s">
        <v>10</v>
      </c>
    </row>
    <row r="1658" spans="1:9">
      <c r="A1658" t="n">
        <v>12841</v>
      </c>
      <c r="B1658" s="40" t="n">
        <v>45</v>
      </c>
      <c r="C1658" s="7" t="n">
        <v>11</v>
      </c>
      <c r="D1658" s="7" t="n">
        <v>3</v>
      </c>
      <c r="E1658" s="7" t="n">
        <v>26.1000003814697</v>
      </c>
      <c r="F1658" s="7" t="n">
        <v>0</v>
      </c>
    </row>
    <row r="1659" spans="1:9">
      <c r="A1659" t="s">
        <v>4</v>
      </c>
      <c r="B1659" s="4" t="s">
        <v>5</v>
      </c>
      <c r="C1659" s="4" t="s">
        <v>14</v>
      </c>
      <c r="D1659" s="4" t="s">
        <v>10</v>
      </c>
      <c r="E1659" s="4" t="s">
        <v>6</v>
      </c>
      <c r="F1659" s="4" t="s">
        <v>6</v>
      </c>
      <c r="G1659" s="4" t="s">
        <v>6</v>
      </c>
      <c r="H1659" s="4" t="s">
        <v>6</v>
      </c>
    </row>
    <row r="1660" spans="1:9">
      <c r="A1660" t="n">
        <v>12850</v>
      </c>
      <c r="B1660" s="33" t="n">
        <v>51</v>
      </c>
      <c r="C1660" s="7" t="n">
        <v>3</v>
      </c>
      <c r="D1660" s="7" t="n">
        <v>7009</v>
      </c>
      <c r="E1660" s="7" t="s">
        <v>190</v>
      </c>
      <c r="F1660" s="7" t="s">
        <v>60</v>
      </c>
      <c r="G1660" s="7" t="s">
        <v>61</v>
      </c>
      <c r="H1660" s="7" t="s">
        <v>62</v>
      </c>
    </row>
    <row r="1661" spans="1:9">
      <c r="A1661" t="s">
        <v>4</v>
      </c>
      <c r="B1661" s="4" t="s">
        <v>5</v>
      </c>
      <c r="C1661" s="4" t="s">
        <v>14</v>
      </c>
      <c r="D1661" s="4" t="s">
        <v>10</v>
      </c>
      <c r="E1661" s="4" t="s">
        <v>6</v>
      </c>
      <c r="F1661" s="4" t="s">
        <v>6</v>
      </c>
      <c r="G1661" s="4" t="s">
        <v>6</v>
      </c>
      <c r="H1661" s="4" t="s">
        <v>6</v>
      </c>
    </row>
    <row r="1662" spans="1:9">
      <c r="A1662" t="n">
        <v>12863</v>
      </c>
      <c r="B1662" s="33" t="n">
        <v>51</v>
      </c>
      <c r="C1662" s="7" t="n">
        <v>3</v>
      </c>
      <c r="D1662" s="7" t="n">
        <v>7010</v>
      </c>
      <c r="E1662" s="7" t="s">
        <v>190</v>
      </c>
      <c r="F1662" s="7" t="s">
        <v>60</v>
      </c>
      <c r="G1662" s="7" t="s">
        <v>61</v>
      </c>
      <c r="H1662" s="7" t="s">
        <v>62</v>
      </c>
    </row>
    <row r="1663" spans="1:9">
      <c r="A1663" t="s">
        <v>4</v>
      </c>
      <c r="B1663" s="4" t="s">
        <v>5</v>
      </c>
      <c r="C1663" s="4" t="s">
        <v>14</v>
      </c>
      <c r="D1663" s="4" t="s">
        <v>10</v>
      </c>
      <c r="E1663" s="4" t="s">
        <v>6</v>
      </c>
      <c r="F1663" s="4" t="s">
        <v>6</v>
      </c>
      <c r="G1663" s="4" t="s">
        <v>6</v>
      </c>
      <c r="H1663" s="4" t="s">
        <v>6</v>
      </c>
    </row>
    <row r="1664" spans="1:9">
      <c r="A1664" t="n">
        <v>12876</v>
      </c>
      <c r="B1664" s="33" t="n">
        <v>51</v>
      </c>
      <c r="C1664" s="7" t="n">
        <v>3</v>
      </c>
      <c r="D1664" s="7" t="n">
        <v>7011</v>
      </c>
      <c r="E1664" s="7" t="s">
        <v>146</v>
      </c>
      <c r="F1664" s="7" t="s">
        <v>60</v>
      </c>
      <c r="G1664" s="7" t="s">
        <v>61</v>
      </c>
      <c r="H1664" s="7" t="s">
        <v>62</v>
      </c>
    </row>
    <row r="1665" spans="1:9">
      <c r="A1665" t="s">
        <v>4</v>
      </c>
      <c r="B1665" s="4" t="s">
        <v>5</v>
      </c>
      <c r="C1665" s="4" t="s">
        <v>14</v>
      </c>
      <c r="D1665" s="4" t="s">
        <v>10</v>
      </c>
    </row>
    <row r="1666" spans="1:9">
      <c r="A1666" t="n">
        <v>12889</v>
      </c>
      <c r="B1666" s="22" t="n">
        <v>58</v>
      </c>
      <c r="C1666" s="7" t="n">
        <v>255</v>
      </c>
      <c r="D1666" s="7" t="n">
        <v>0</v>
      </c>
    </row>
    <row r="1667" spans="1:9">
      <c r="A1667" t="s">
        <v>4</v>
      </c>
      <c r="B1667" s="4" t="s">
        <v>5</v>
      </c>
      <c r="C1667" s="4" t="s">
        <v>14</v>
      </c>
      <c r="D1667" s="4" t="s">
        <v>10</v>
      </c>
      <c r="E1667" s="4" t="s">
        <v>6</v>
      </c>
    </row>
    <row r="1668" spans="1:9">
      <c r="A1668" t="n">
        <v>12893</v>
      </c>
      <c r="B1668" s="33" t="n">
        <v>51</v>
      </c>
      <c r="C1668" s="7" t="n">
        <v>4</v>
      </c>
      <c r="D1668" s="7" t="n">
        <v>17</v>
      </c>
      <c r="E1668" s="7" t="s">
        <v>113</v>
      </c>
    </row>
    <row r="1669" spans="1:9">
      <c r="A1669" t="s">
        <v>4</v>
      </c>
      <c r="B1669" s="4" t="s">
        <v>5</v>
      </c>
      <c r="C1669" s="4" t="s">
        <v>10</v>
      </c>
    </row>
    <row r="1670" spans="1:9">
      <c r="A1670" t="n">
        <v>12906</v>
      </c>
      <c r="B1670" s="29" t="n">
        <v>16</v>
      </c>
      <c r="C1670" s="7" t="n">
        <v>0</v>
      </c>
    </row>
    <row r="1671" spans="1:9">
      <c r="A1671" t="s">
        <v>4</v>
      </c>
      <c r="B1671" s="4" t="s">
        <v>5</v>
      </c>
      <c r="C1671" s="4" t="s">
        <v>10</v>
      </c>
      <c r="D1671" s="4" t="s">
        <v>14</v>
      </c>
      <c r="E1671" s="4" t="s">
        <v>9</v>
      </c>
      <c r="F1671" s="4" t="s">
        <v>83</v>
      </c>
      <c r="G1671" s="4" t="s">
        <v>14</v>
      </c>
      <c r="H1671" s="4" t="s">
        <v>14</v>
      </c>
    </row>
    <row r="1672" spans="1:9">
      <c r="A1672" t="n">
        <v>12909</v>
      </c>
      <c r="B1672" s="44" t="n">
        <v>26</v>
      </c>
      <c r="C1672" s="7" t="n">
        <v>17</v>
      </c>
      <c r="D1672" s="7" t="n">
        <v>17</v>
      </c>
      <c r="E1672" s="7" t="n">
        <v>16411</v>
      </c>
      <c r="F1672" s="7" t="s">
        <v>191</v>
      </c>
      <c r="G1672" s="7" t="n">
        <v>2</v>
      </c>
      <c r="H1672" s="7" t="n">
        <v>0</v>
      </c>
    </row>
    <row r="1673" spans="1:9">
      <c r="A1673" t="s">
        <v>4</v>
      </c>
      <c r="B1673" s="4" t="s">
        <v>5</v>
      </c>
    </row>
    <row r="1674" spans="1:9">
      <c r="A1674" t="n">
        <v>12939</v>
      </c>
      <c r="B1674" s="45" t="n">
        <v>28</v>
      </c>
    </row>
    <row r="1675" spans="1:9">
      <c r="A1675" t="s">
        <v>4</v>
      </c>
      <c r="B1675" s="4" t="s">
        <v>5</v>
      </c>
      <c r="C1675" s="4" t="s">
        <v>10</v>
      </c>
      <c r="D1675" s="4" t="s">
        <v>10</v>
      </c>
      <c r="E1675" s="4" t="s">
        <v>10</v>
      </c>
    </row>
    <row r="1676" spans="1:9">
      <c r="A1676" t="n">
        <v>12940</v>
      </c>
      <c r="B1676" s="51" t="n">
        <v>61</v>
      </c>
      <c r="C1676" s="7" t="n">
        <v>7009</v>
      </c>
      <c r="D1676" s="7" t="n">
        <v>7010</v>
      </c>
      <c r="E1676" s="7" t="n">
        <v>1000</v>
      </c>
    </row>
    <row r="1677" spans="1:9">
      <c r="A1677" t="s">
        <v>4</v>
      </c>
      <c r="B1677" s="4" t="s">
        <v>5</v>
      </c>
      <c r="C1677" s="4" t="s">
        <v>10</v>
      </c>
    </row>
    <row r="1678" spans="1:9">
      <c r="A1678" t="n">
        <v>12947</v>
      </c>
      <c r="B1678" s="29" t="n">
        <v>16</v>
      </c>
      <c r="C1678" s="7" t="n">
        <v>300</v>
      </c>
    </row>
    <row r="1679" spans="1:9">
      <c r="A1679" t="s">
        <v>4</v>
      </c>
      <c r="B1679" s="4" t="s">
        <v>5</v>
      </c>
      <c r="C1679" s="4" t="s">
        <v>14</v>
      </c>
      <c r="D1679" s="4" t="s">
        <v>10</v>
      </c>
      <c r="E1679" s="4" t="s">
        <v>6</v>
      </c>
    </row>
    <row r="1680" spans="1:9">
      <c r="A1680" t="n">
        <v>12950</v>
      </c>
      <c r="B1680" s="33" t="n">
        <v>51</v>
      </c>
      <c r="C1680" s="7" t="n">
        <v>4</v>
      </c>
      <c r="D1680" s="7" t="n">
        <v>7009</v>
      </c>
      <c r="E1680" s="7" t="s">
        <v>192</v>
      </c>
    </row>
    <row r="1681" spans="1:8">
      <c r="A1681" t="s">
        <v>4</v>
      </c>
      <c r="B1681" s="4" t="s">
        <v>5</v>
      </c>
      <c r="C1681" s="4" t="s">
        <v>10</v>
      </c>
    </row>
    <row r="1682" spans="1:8">
      <c r="A1682" t="n">
        <v>12964</v>
      </c>
      <c r="B1682" s="29" t="n">
        <v>16</v>
      </c>
      <c r="C1682" s="7" t="n">
        <v>0</v>
      </c>
    </row>
    <row r="1683" spans="1:8">
      <c r="A1683" t="s">
        <v>4</v>
      </c>
      <c r="B1683" s="4" t="s">
        <v>5</v>
      </c>
      <c r="C1683" s="4" t="s">
        <v>10</v>
      </c>
      <c r="D1683" s="4" t="s">
        <v>14</v>
      </c>
      <c r="E1683" s="4" t="s">
        <v>9</v>
      </c>
      <c r="F1683" s="4" t="s">
        <v>83</v>
      </c>
      <c r="G1683" s="4" t="s">
        <v>14</v>
      </c>
      <c r="H1683" s="4" t="s">
        <v>14</v>
      </c>
    </row>
    <row r="1684" spans="1:8">
      <c r="A1684" t="n">
        <v>12967</v>
      </c>
      <c r="B1684" s="44" t="n">
        <v>26</v>
      </c>
      <c r="C1684" s="7" t="n">
        <v>7009</v>
      </c>
      <c r="D1684" s="7" t="n">
        <v>17</v>
      </c>
      <c r="E1684" s="7" t="n">
        <v>64845</v>
      </c>
      <c r="F1684" s="7" t="s">
        <v>193</v>
      </c>
      <c r="G1684" s="7" t="n">
        <v>2</v>
      </c>
      <c r="H1684" s="7" t="n">
        <v>0</v>
      </c>
    </row>
    <row r="1685" spans="1:8">
      <c r="A1685" t="s">
        <v>4</v>
      </c>
      <c r="B1685" s="4" t="s">
        <v>5</v>
      </c>
    </row>
    <row r="1686" spans="1:8">
      <c r="A1686" t="n">
        <v>12995</v>
      </c>
      <c r="B1686" s="45" t="n">
        <v>28</v>
      </c>
    </row>
    <row r="1687" spans="1:8">
      <c r="A1687" t="s">
        <v>4</v>
      </c>
      <c r="B1687" s="4" t="s">
        <v>5</v>
      </c>
      <c r="C1687" s="4" t="s">
        <v>10</v>
      </c>
      <c r="D1687" s="4" t="s">
        <v>10</v>
      </c>
      <c r="E1687" s="4" t="s">
        <v>20</v>
      </c>
      <c r="F1687" s="4" t="s">
        <v>20</v>
      </c>
      <c r="G1687" s="4" t="s">
        <v>20</v>
      </c>
      <c r="H1687" s="4" t="s">
        <v>20</v>
      </c>
      <c r="I1687" s="4" t="s">
        <v>14</v>
      </c>
      <c r="J1687" s="4" t="s">
        <v>10</v>
      </c>
    </row>
    <row r="1688" spans="1:8">
      <c r="A1688" t="n">
        <v>12996</v>
      </c>
      <c r="B1688" s="41" t="n">
        <v>55</v>
      </c>
      <c r="C1688" s="7" t="n">
        <v>7010</v>
      </c>
      <c r="D1688" s="7" t="n">
        <v>65533</v>
      </c>
      <c r="E1688" s="7" t="n">
        <v>-20.7000007629395</v>
      </c>
      <c r="F1688" s="7" t="n">
        <v>0</v>
      </c>
      <c r="G1688" s="7" t="n">
        <v>0.370000004768372</v>
      </c>
      <c r="H1688" s="7" t="n">
        <v>0.800000011920929</v>
      </c>
      <c r="I1688" s="7" t="n">
        <v>1</v>
      </c>
      <c r="J1688" s="7" t="n">
        <v>1</v>
      </c>
    </row>
    <row r="1689" spans="1:8">
      <c r="A1689" t="s">
        <v>4</v>
      </c>
      <c r="B1689" s="4" t="s">
        <v>5</v>
      </c>
      <c r="C1689" s="4" t="s">
        <v>10</v>
      </c>
    </row>
    <row r="1690" spans="1:8">
      <c r="A1690" t="n">
        <v>13020</v>
      </c>
      <c r="B1690" s="29" t="n">
        <v>16</v>
      </c>
      <c r="C1690" s="7" t="n">
        <v>500</v>
      </c>
    </row>
    <row r="1691" spans="1:8">
      <c r="A1691" t="s">
        <v>4</v>
      </c>
      <c r="B1691" s="4" t="s">
        <v>5</v>
      </c>
      <c r="C1691" s="4" t="s">
        <v>10</v>
      </c>
      <c r="D1691" s="4" t="s">
        <v>10</v>
      </c>
      <c r="E1691" s="4" t="s">
        <v>20</v>
      </c>
      <c r="F1691" s="4" t="s">
        <v>20</v>
      </c>
      <c r="G1691" s="4" t="s">
        <v>20</v>
      </c>
      <c r="H1691" s="4" t="s">
        <v>20</v>
      </c>
      <c r="I1691" s="4" t="s">
        <v>14</v>
      </c>
      <c r="J1691" s="4" t="s">
        <v>10</v>
      </c>
    </row>
    <row r="1692" spans="1:8">
      <c r="A1692" t="n">
        <v>13023</v>
      </c>
      <c r="B1692" s="41" t="n">
        <v>55</v>
      </c>
      <c r="C1692" s="7" t="n">
        <v>7011</v>
      </c>
      <c r="D1692" s="7" t="n">
        <v>65533</v>
      </c>
      <c r="E1692" s="7" t="n">
        <v>-21</v>
      </c>
      <c r="F1692" s="7" t="n">
        <v>0</v>
      </c>
      <c r="G1692" s="7" t="n">
        <v>1.11000001430511</v>
      </c>
      <c r="H1692" s="7" t="n">
        <v>0.899999976158142</v>
      </c>
      <c r="I1692" s="7" t="n">
        <v>1</v>
      </c>
      <c r="J1692" s="7" t="n">
        <v>1</v>
      </c>
    </row>
    <row r="1693" spans="1:8">
      <c r="A1693" t="s">
        <v>4</v>
      </c>
      <c r="B1693" s="4" t="s">
        <v>5</v>
      </c>
      <c r="C1693" s="4" t="s">
        <v>14</v>
      </c>
      <c r="D1693" s="4" t="s">
        <v>10</v>
      </c>
      <c r="E1693" s="4" t="s">
        <v>6</v>
      </c>
      <c r="F1693" s="4" t="s">
        <v>6</v>
      </c>
      <c r="G1693" s="4" t="s">
        <v>6</v>
      </c>
      <c r="H1693" s="4" t="s">
        <v>6</v>
      </c>
    </row>
    <row r="1694" spans="1:8">
      <c r="A1694" t="n">
        <v>13047</v>
      </c>
      <c r="B1694" s="33" t="n">
        <v>51</v>
      </c>
      <c r="C1694" s="7" t="n">
        <v>3</v>
      </c>
      <c r="D1694" s="7" t="n">
        <v>7009</v>
      </c>
      <c r="E1694" s="7" t="s">
        <v>194</v>
      </c>
      <c r="F1694" s="7" t="s">
        <v>60</v>
      </c>
      <c r="G1694" s="7" t="s">
        <v>61</v>
      </c>
      <c r="H1694" s="7" t="s">
        <v>62</v>
      </c>
    </row>
    <row r="1695" spans="1:8">
      <c r="A1695" t="s">
        <v>4</v>
      </c>
      <c r="B1695" s="4" t="s">
        <v>5</v>
      </c>
      <c r="C1695" s="4" t="s">
        <v>10</v>
      </c>
      <c r="D1695" s="4" t="s">
        <v>10</v>
      </c>
      <c r="E1695" s="4" t="s">
        <v>10</v>
      </c>
    </row>
    <row r="1696" spans="1:8">
      <c r="A1696" t="n">
        <v>13061</v>
      </c>
      <c r="B1696" s="51" t="n">
        <v>61</v>
      </c>
      <c r="C1696" s="7" t="n">
        <v>7009</v>
      </c>
      <c r="D1696" s="7" t="n">
        <v>17</v>
      </c>
      <c r="E1696" s="7" t="n">
        <v>1000</v>
      </c>
    </row>
    <row r="1697" spans="1:10">
      <c r="A1697" t="s">
        <v>4</v>
      </c>
      <c r="B1697" s="4" t="s">
        <v>5</v>
      </c>
      <c r="C1697" s="4" t="s">
        <v>10</v>
      </c>
    </row>
    <row r="1698" spans="1:10">
      <c r="A1698" t="n">
        <v>13068</v>
      </c>
      <c r="B1698" s="29" t="n">
        <v>16</v>
      </c>
      <c r="C1698" s="7" t="n">
        <v>500</v>
      </c>
    </row>
    <row r="1699" spans="1:10">
      <c r="A1699" t="s">
        <v>4</v>
      </c>
      <c r="B1699" s="4" t="s">
        <v>5</v>
      </c>
      <c r="C1699" s="4" t="s">
        <v>10</v>
      </c>
      <c r="D1699" s="4" t="s">
        <v>10</v>
      </c>
      <c r="E1699" s="4" t="s">
        <v>20</v>
      </c>
      <c r="F1699" s="4" t="s">
        <v>20</v>
      </c>
      <c r="G1699" s="4" t="s">
        <v>20</v>
      </c>
      <c r="H1699" s="4" t="s">
        <v>20</v>
      </c>
      <c r="I1699" s="4" t="s">
        <v>14</v>
      </c>
      <c r="J1699" s="4" t="s">
        <v>10</v>
      </c>
    </row>
    <row r="1700" spans="1:10">
      <c r="A1700" t="n">
        <v>13071</v>
      </c>
      <c r="B1700" s="41" t="n">
        <v>55</v>
      </c>
      <c r="C1700" s="7" t="n">
        <v>17</v>
      </c>
      <c r="D1700" s="7" t="n">
        <v>65533</v>
      </c>
      <c r="E1700" s="7" t="n">
        <v>-19.6200008392334</v>
      </c>
      <c r="F1700" s="7" t="n">
        <v>0</v>
      </c>
      <c r="G1700" s="7" t="n">
        <v>-1.58000004291534</v>
      </c>
      <c r="H1700" s="7" t="n">
        <v>0.699999988079071</v>
      </c>
      <c r="I1700" s="7" t="n">
        <v>1</v>
      </c>
      <c r="J1700" s="7" t="n">
        <v>1</v>
      </c>
    </row>
    <row r="1701" spans="1:10">
      <c r="A1701" t="s">
        <v>4</v>
      </c>
      <c r="B1701" s="4" t="s">
        <v>5</v>
      </c>
      <c r="C1701" s="4" t="s">
        <v>10</v>
      </c>
    </row>
    <row r="1702" spans="1:10">
      <c r="A1702" t="n">
        <v>13095</v>
      </c>
      <c r="B1702" s="29" t="n">
        <v>16</v>
      </c>
      <c r="C1702" s="7" t="n">
        <v>1000</v>
      </c>
    </row>
    <row r="1703" spans="1:10">
      <c r="A1703" t="s">
        <v>4</v>
      </c>
      <c r="B1703" s="4" t="s">
        <v>5</v>
      </c>
      <c r="C1703" s="4" t="s">
        <v>10</v>
      </c>
      <c r="D1703" s="4" t="s">
        <v>14</v>
      </c>
    </row>
    <row r="1704" spans="1:10">
      <c r="A1704" t="n">
        <v>13098</v>
      </c>
      <c r="B1704" s="46" t="n">
        <v>89</v>
      </c>
      <c r="C1704" s="7" t="n">
        <v>65533</v>
      </c>
      <c r="D1704" s="7" t="n">
        <v>1</v>
      </c>
    </row>
    <row r="1705" spans="1:10">
      <c r="A1705" t="s">
        <v>4</v>
      </c>
      <c r="B1705" s="4" t="s">
        <v>5</v>
      </c>
      <c r="C1705" s="4" t="s">
        <v>14</v>
      </c>
      <c r="D1705" s="4" t="s">
        <v>10</v>
      </c>
      <c r="E1705" s="4" t="s">
        <v>20</v>
      </c>
    </row>
    <row r="1706" spans="1:10">
      <c r="A1706" t="n">
        <v>13102</v>
      </c>
      <c r="B1706" s="22" t="n">
        <v>58</v>
      </c>
      <c r="C1706" s="7" t="n">
        <v>101</v>
      </c>
      <c r="D1706" s="7" t="n">
        <v>300</v>
      </c>
      <c r="E1706" s="7" t="n">
        <v>1</v>
      </c>
    </row>
    <row r="1707" spans="1:10">
      <c r="A1707" t="s">
        <v>4</v>
      </c>
      <c r="B1707" s="4" t="s">
        <v>5</v>
      </c>
      <c r="C1707" s="4" t="s">
        <v>14</v>
      </c>
      <c r="D1707" s="4" t="s">
        <v>10</v>
      </c>
    </row>
    <row r="1708" spans="1:10">
      <c r="A1708" t="n">
        <v>13110</v>
      </c>
      <c r="B1708" s="22" t="n">
        <v>58</v>
      </c>
      <c r="C1708" s="7" t="n">
        <v>254</v>
      </c>
      <c r="D1708" s="7" t="n">
        <v>0</v>
      </c>
    </row>
    <row r="1709" spans="1:10">
      <c r="A1709" t="s">
        <v>4</v>
      </c>
      <c r="B1709" s="4" t="s">
        <v>5</v>
      </c>
      <c r="C1709" s="4" t="s">
        <v>14</v>
      </c>
      <c r="D1709" s="4" t="s">
        <v>14</v>
      </c>
      <c r="E1709" s="4" t="s">
        <v>20</v>
      </c>
      <c r="F1709" s="4" t="s">
        <v>20</v>
      </c>
      <c r="G1709" s="4" t="s">
        <v>20</v>
      </c>
      <c r="H1709" s="4" t="s">
        <v>10</v>
      </c>
    </row>
    <row r="1710" spans="1:10">
      <c r="A1710" t="n">
        <v>13114</v>
      </c>
      <c r="B1710" s="40" t="n">
        <v>45</v>
      </c>
      <c r="C1710" s="7" t="n">
        <v>2</v>
      </c>
      <c r="D1710" s="7" t="n">
        <v>3</v>
      </c>
      <c r="E1710" s="7" t="n">
        <v>-2.77999997138977</v>
      </c>
      <c r="F1710" s="7" t="n">
        <v>1.30999994277954</v>
      </c>
      <c r="G1710" s="7" t="n">
        <v>0.0199999995529652</v>
      </c>
      <c r="H1710" s="7" t="n">
        <v>0</v>
      </c>
    </row>
    <row r="1711" spans="1:10">
      <c r="A1711" t="s">
        <v>4</v>
      </c>
      <c r="B1711" s="4" t="s">
        <v>5</v>
      </c>
      <c r="C1711" s="4" t="s">
        <v>14</v>
      </c>
      <c r="D1711" s="4" t="s">
        <v>14</v>
      </c>
      <c r="E1711" s="4" t="s">
        <v>20</v>
      </c>
      <c r="F1711" s="4" t="s">
        <v>20</v>
      </c>
      <c r="G1711" s="4" t="s">
        <v>20</v>
      </c>
      <c r="H1711" s="4" t="s">
        <v>10</v>
      </c>
      <c r="I1711" s="4" t="s">
        <v>14</v>
      </c>
    </row>
    <row r="1712" spans="1:10">
      <c r="A1712" t="n">
        <v>13131</v>
      </c>
      <c r="B1712" s="40" t="n">
        <v>45</v>
      </c>
      <c r="C1712" s="7" t="n">
        <v>4</v>
      </c>
      <c r="D1712" s="7" t="n">
        <v>3</v>
      </c>
      <c r="E1712" s="7" t="n">
        <v>7.55999994277954</v>
      </c>
      <c r="F1712" s="7" t="n">
        <v>77.120002746582</v>
      </c>
      <c r="G1712" s="7" t="n">
        <v>340</v>
      </c>
      <c r="H1712" s="7" t="n">
        <v>0</v>
      </c>
      <c r="I1712" s="7" t="n">
        <v>1</v>
      </c>
    </row>
    <row r="1713" spans="1:10">
      <c r="A1713" t="s">
        <v>4</v>
      </c>
      <c r="B1713" s="4" t="s">
        <v>5</v>
      </c>
      <c r="C1713" s="4" t="s">
        <v>14</v>
      </c>
      <c r="D1713" s="4" t="s">
        <v>14</v>
      </c>
      <c r="E1713" s="4" t="s">
        <v>20</v>
      </c>
      <c r="F1713" s="4" t="s">
        <v>10</v>
      </c>
    </row>
    <row r="1714" spans="1:10">
      <c r="A1714" t="n">
        <v>13149</v>
      </c>
      <c r="B1714" s="40" t="n">
        <v>45</v>
      </c>
      <c r="C1714" s="7" t="n">
        <v>5</v>
      </c>
      <c r="D1714" s="7" t="n">
        <v>3</v>
      </c>
      <c r="E1714" s="7" t="n">
        <v>16.3999996185303</v>
      </c>
      <c r="F1714" s="7" t="n">
        <v>0</v>
      </c>
    </row>
    <row r="1715" spans="1:10">
      <c r="A1715" t="s">
        <v>4</v>
      </c>
      <c r="B1715" s="4" t="s">
        <v>5</v>
      </c>
      <c r="C1715" s="4" t="s">
        <v>14</v>
      </c>
      <c r="D1715" s="4" t="s">
        <v>14</v>
      </c>
      <c r="E1715" s="4" t="s">
        <v>20</v>
      </c>
      <c r="F1715" s="4" t="s">
        <v>10</v>
      </c>
    </row>
    <row r="1716" spans="1:10">
      <c r="A1716" t="n">
        <v>13158</v>
      </c>
      <c r="B1716" s="40" t="n">
        <v>45</v>
      </c>
      <c r="C1716" s="7" t="n">
        <v>11</v>
      </c>
      <c r="D1716" s="7" t="n">
        <v>3</v>
      </c>
      <c r="E1716" s="7" t="n">
        <v>17.3999996185303</v>
      </c>
      <c r="F1716" s="7" t="n">
        <v>0</v>
      </c>
    </row>
    <row r="1717" spans="1:10">
      <c r="A1717" t="s">
        <v>4</v>
      </c>
      <c r="B1717" s="4" t="s">
        <v>5</v>
      </c>
      <c r="C1717" s="4" t="s">
        <v>14</v>
      </c>
      <c r="D1717" s="4" t="s">
        <v>14</v>
      </c>
      <c r="E1717" s="4" t="s">
        <v>20</v>
      </c>
      <c r="F1717" s="4" t="s">
        <v>20</v>
      </c>
      <c r="G1717" s="4" t="s">
        <v>20</v>
      </c>
      <c r="H1717" s="4" t="s">
        <v>10</v>
      </c>
    </row>
    <row r="1718" spans="1:10">
      <c r="A1718" t="n">
        <v>13167</v>
      </c>
      <c r="B1718" s="40" t="n">
        <v>45</v>
      </c>
      <c r="C1718" s="7" t="n">
        <v>2</v>
      </c>
      <c r="D1718" s="7" t="n">
        <v>3</v>
      </c>
      <c r="E1718" s="7" t="n">
        <v>-2.77999997138977</v>
      </c>
      <c r="F1718" s="7" t="n">
        <v>0.649999976158142</v>
      </c>
      <c r="G1718" s="7" t="n">
        <v>0.0199999995529652</v>
      </c>
      <c r="H1718" s="7" t="n">
        <v>20000</v>
      </c>
    </row>
    <row r="1719" spans="1:10">
      <c r="A1719" t="s">
        <v>4</v>
      </c>
      <c r="B1719" s="4" t="s">
        <v>5</v>
      </c>
      <c r="C1719" s="4" t="s">
        <v>14</v>
      </c>
      <c r="D1719" s="4" t="s">
        <v>14</v>
      </c>
      <c r="E1719" s="4" t="s">
        <v>20</v>
      </c>
      <c r="F1719" s="4" t="s">
        <v>20</v>
      </c>
      <c r="G1719" s="4" t="s">
        <v>20</v>
      </c>
      <c r="H1719" s="4" t="s">
        <v>10</v>
      </c>
      <c r="I1719" s="4" t="s">
        <v>14</v>
      </c>
    </row>
    <row r="1720" spans="1:10">
      <c r="A1720" t="n">
        <v>13184</v>
      </c>
      <c r="B1720" s="40" t="n">
        <v>45</v>
      </c>
      <c r="C1720" s="7" t="n">
        <v>4</v>
      </c>
      <c r="D1720" s="7" t="n">
        <v>3</v>
      </c>
      <c r="E1720" s="7" t="n">
        <v>16.7099990844727</v>
      </c>
      <c r="F1720" s="7" t="n">
        <v>81.2399978637695</v>
      </c>
      <c r="G1720" s="7" t="n">
        <v>340</v>
      </c>
      <c r="H1720" s="7" t="n">
        <v>20000</v>
      </c>
      <c r="I1720" s="7" t="n">
        <v>1</v>
      </c>
    </row>
    <row r="1721" spans="1:10">
      <c r="A1721" t="s">
        <v>4</v>
      </c>
      <c r="B1721" s="4" t="s">
        <v>5</v>
      </c>
      <c r="C1721" s="4" t="s">
        <v>14</v>
      </c>
      <c r="D1721" s="4" t="s">
        <v>10</v>
      </c>
    </row>
    <row r="1722" spans="1:10">
      <c r="A1722" t="n">
        <v>13202</v>
      </c>
      <c r="B1722" s="22" t="n">
        <v>58</v>
      </c>
      <c r="C1722" s="7" t="n">
        <v>255</v>
      </c>
      <c r="D1722" s="7" t="n">
        <v>0</v>
      </c>
    </row>
    <row r="1723" spans="1:10">
      <c r="A1723" t="s">
        <v>4</v>
      </c>
      <c r="B1723" s="4" t="s">
        <v>5</v>
      </c>
      <c r="C1723" s="4" t="s">
        <v>10</v>
      </c>
      <c r="D1723" s="4" t="s">
        <v>10</v>
      </c>
      <c r="E1723" s="4" t="s">
        <v>10</v>
      </c>
    </row>
    <row r="1724" spans="1:10">
      <c r="A1724" t="n">
        <v>13206</v>
      </c>
      <c r="B1724" s="51" t="n">
        <v>61</v>
      </c>
      <c r="C1724" s="7" t="n">
        <v>7009</v>
      </c>
      <c r="D1724" s="7" t="n">
        <v>65533</v>
      </c>
      <c r="E1724" s="7" t="n">
        <v>1000</v>
      </c>
    </row>
    <row r="1725" spans="1:10">
      <c r="A1725" t="s">
        <v>4</v>
      </c>
      <c r="B1725" s="4" t="s">
        <v>5</v>
      </c>
      <c r="C1725" s="4" t="s">
        <v>10</v>
      </c>
      <c r="D1725" s="4" t="s">
        <v>14</v>
      </c>
      <c r="E1725" s="4" t="s">
        <v>6</v>
      </c>
      <c r="F1725" s="4" t="s">
        <v>20</v>
      </c>
      <c r="G1725" s="4" t="s">
        <v>20</v>
      </c>
      <c r="H1725" s="4" t="s">
        <v>20</v>
      </c>
    </row>
    <row r="1726" spans="1:10">
      <c r="A1726" t="n">
        <v>13213</v>
      </c>
      <c r="B1726" s="36" t="n">
        <v>48</v>
      </c>
      <c r="C1726" s="7" t="n">
        <v>22</v>
      </c>
      <c r="D1726" s="7" t="n">
        <v>0</v>
      </c>
      <c r="E1726" s="7" t="s">
        <v>76</v>
      </c>
      <c r="F1726" s="7" t="n">
        <v>1</v>
      </c>
      <c r="G1726" s="7" t="n">
        <v>1</v>
      </c>
      <c r="H1726" s="7" t="n">
        <v>0</v>
      </c>
    </row>
    <row r="1727" spans="1:10">
      <c r="A1727" t="s">
        <v>4</v>
      </c>
      <c r="B1727" s="4" t="s">
        <v>5</v>
      </c>
      <c r="C1727" s="4" t="s">
        <v>10</v>
      </c>
      <c r="D1727" s="4" t="s">
        <v>14</v>
      </c>
      <c r="E1727" s="4" t="s">
        <v>6</v>
      </c>
      <c r="F1727" s="4" t="s">
        <v>20</v>
      </c>
      <c r="G1727" s="4" t="s">
        <v>20</v>
      </c>
      <c r="H1727" s="4" t="s">
        <v>20</v>
      </c>
    </row>
    <row r="1728" spans="1:10">
      <c r="A1728" t="n">
        <v>13242</v>
      </c>
      <c r="B1728" s="36" t="n">
        <v>48</v>
      </c>
      <c r="C1728" s="7" t="n">
        <v>7031</v>
      </c>
      <c r="D1728" s="7" t="n">
        <v>0</v>
      </c>
      <c r="E1728" s="7" t="s">
        <v>77</v>
      </c>
      <c r="F1728" s="7" t="n">
        <v>1</v>
      </c>
      <c r="G1728" s="7" t="n">
        <v>1</v>
      </c>
      <c r="H1728" s="7" t="n">
        <v>0</v>
      </c>
    </row>
    <row r="1729" spans="1:9">
      <c r="A1729" t="s">
        <v>4</v>
      </c>
      <c r="B1729" s="4" t="s">
        <v>5</v>
      </c>
      <c r="C1729" s="4" t="s">
        <v>14</v>
      </c>
      <c r="D1729" s="4" t="s">
        <v>10</v>
      </c>
      <c r="E1729" s="4" t="s">
        <v>20</v>
      </c>
      <c r="F1729" s="4" t="s">
        <v>10</v>
      </c>
      <c r="G1729" s="4" t="s">
        <v>9</v>
      </c>
      <c r="H1729" s="4" t="s">
        <v>9</v>
      </c>
      <c r="I1729" s="4" t="s">
        <v>10</v>
      </c>
      <c r="J1729" s="4" t="s">
        <v>10</v>
      </c>
      <c r="K1729" s="4" t="s">
        <v>9</v>
      </c>
      <c r="L1729" s="4" t="s">
        <v>9</v>
      </c>
      <c r="M1729" s="4" t="s">
        <v>9</v>
      </c>
      <c r="N1729" s="4" t="s">
        <v>9</v>
      </c>
      <c r="O1729" s="4" t="s">
        <v>6</v>
      </c>
    </row>
    <row r="1730" spans="1:9">
      <c r="A1730" t="n">
        <v>13268</v>
      </c>
      <c r="B1730" s="13" t="n">
        <v>50</v>
      </c>
      <c r="C1730" s="7" t="n">
        <v>0</v>
      </c>
      <c r="D1730" s="7" t="n">
        <v>4033</v>
      </c>
      <c r="E1730" s="7" t="n">
        <v>0.5</v>
      </c>
      <c r="F1730" s="7" t="n">
        <v>0</v>
      </c>
      <c r="G1730" s="7" t="n">
        <v>0</v>
      </c>
      <c r="H1730" s="7" t="n">
        <v>0</v>
      </c>
      <c r="I1730" s="7" t="n">
        <v>0</v>
      </c>
      <c r="J1730" s="7" t="n">
        <v>65533</v>
      </c>
      <c r="K1730" s="7" t="n">
        <v>0</v>
      </c>
      <c r="L1730" s="7" t="n">
        <v>0</v>
      </c>
      <c r="M1730" s="7" t="n">
        <v>0</v>
      </c>
      <c r="N1730" s="7" t="n">
        <v>0</v>
      </c>
      <c r="O1730" s="7" t="s">
        <v>13</v>
      </c>
    </row>
    <row r="1731" spans="1:9">
      <c r="A1731" t="s">
        <v>4</v>
      </c>
      <c r="B1731" s="4" t="s">
        <v>5</v>
      </c>
      <c r="C1731" s="4" t="s">
        <v>10</v>
      </c>
    </row>
    <row r="1732" spans="1:9">
      <c r="A1732" t="n">
        <v>13307</v>
      </c>
      <c r="B1732" s="29" t="n">
        <v>16</v>
      </c>
      <c r="C1732" s="7" t="n">
        <v>500</v>
      </c>
    </row>
    <row r="1733" spans="1:9">
      <c r="A1733" t="s">
        <v>4</v>
      </c>
      <c r="B1733" s="4" t="s">
        <v>5</v>
      </c>
      <c r="C1733" s="4" t="s">
        <v>14</v>
      </c>
      <c r="D1733" s="4" t="s">
        <v>10</v>
      </c>
      <c r="E1733" s="4" t="s">
        <v>20</v>
      </c>
      <c r="F1733" s="4" t="s">
        <v>10</v>
      </c>
      <c r="G1733" s="4" t="s">
        <v>9</v>
      </c>
      <c r="H1733" s="4" t="s">
        <v>9</v>
      </c>
      <c r="I1733" s="4" t="s">
        <v>10</v>
      </c>
      <c r="J1733" s="4" t="s">
        <v>10</v>
      </c>
      <c r="K1733" s="4" t="s">
        <v>9</v>
      </c>
      <c r="L1733" s="4" t="s">
        <v>9</v>
      </c>
      <c r="M1733" s="4" t="s">
        <v>9</v>
      </c>
      <c r="N1733" s="4" t="s">
        <v>9</v>
      </c>
      <c r="O1733" s="4" t="s">
        <v>6</v>
      </c>
    </row>
    <row r="1734" spans="1:9">
      <c r="A1734" t="n">
        <v>13310</v>
      </c>
      <c r="B1734" s="13" t="n">
        <v>50</v>
      </c>
      <c r="C1734" s="7" t="n">
        <v>0</v>
      </c>
      <c r="D1734" s="7" t="n">
        <v>2214</v>
      </c>
      <c r="E1734" s="7" t="n">
        <v>1</v>
      </c>
      <c r="F1734" s="7" t="n">
        <v>0</v>
      </c>
      <c r="G1734" s="7" t="n">
        <v>0</v>
      </c>
      <c r="H1734" s="7" t="n">
        <v>0</v>
      </c>
      <c r="I1734" s="7" t="n">
        <v>0</v>
      </c>
      <c r="J1734" s="7" t="n">
        <v>65533</v>
      </c>
      <c r="K1734" s="7" t="n">
        <v>0</v>
      </c>
      <c r="L1734" s="7" t="n">
        <v>0</v>
      </c>
      <c r="M1734" s="7" t="n">
        <v>0</v>
      </c>
      <c r="N1734" s="7" t="n">
        <v>0</v>
      </c>
      <c r="O1734" s="7" t="s">
        <v>13</v>
      </c>
    </row>
    <row r="1735" spans="1:9">
      <c r="A1735" t="s">
        <v>4</v>
      </c>
      <c r="B1735" s="4" t="s">
        <v>5</v>
      </c>
      <c r="C1735" s="4" t="s">
        <v>14</v>
      </c>
      <c r="D1735" s="4" t="s">
        <v>10</v>
      </c>
      <c r="E1735" s="4" t="s">
        <v>6</v>
      </c>
    </row>
    <row r="1736" spans="1:9">
      <c r="A1736" t="n">
        <v>13349</v>
      </c>
      <c r="B1736" s="33" t="n">
        <v>51</v>
      </c>
      <c r="C1736" s="7" t="n">
        <v>4</v>
      </c>
      <c r="D1736" s="7" t="n">
        <v>7031</v>
      </c>
      <c r="E1736" s="7" t="s">
        <v>135</v>
      </c>
    </row>
    <row r="1737" spans="1:9">
      <c r="A1737" t="s">
        <v>4</v>
      </c>
      <c r="B1737" s="4" t="s">
        <v>5</v>
      </c>
      <c r="C1737" s="4" t="s">
        <v>10</v>
      </c>
    </row>
    <row r="1738" spans="1:9">
      <c r="A1738" t="n">
        <v>13362</v>
      </c>
      <c r="B1738" s="29" t="n">
        <v>16</v>
      </c>
      <c r="C1738" s="7" t="n">
        <v>0</v>
      </c>
    </row>
    <row r="1739" spans="1:9">
      <c r="A1739" t="s">
        <v>4</v>
      </c>
      <c r="B1739" s="4" t="s">
        <v>5</v>
      </c>
      <c r="C1739" s="4" t="s">
        <v>10</v>
      </c>
      <c r="D1739" s="4" t="s">
        <v>83</v>
      </c>
      <c r="E1739" s="4" t="s">
        <v>14</v>
      </c>
      <c r="F1739" s="4" t="s">
        <v>14</v>
      </c>
    </row>
    <row r="1740" spans="1:9">
      <c r="A1740" t="n">
        <v>13365</v>
      </c>
      <c r="B1740" s="44" t="n">
        <v>26</v>
      </c>
      <c r="C1740" s="7" t="n">
        <v>7031</v>
      </c>
      <c r="D1740" s="7" t="s">
        <v>195</v>
      </c>
      <c r="E1740" s="7" t="n">
        <v>2</v>
      </c>
      <c r="F1740" s="7" t="n">
        <v>0</v>
      </c>
    </row>
    <row r="1741" spans="1:9">
      <c r="A1741" t="s">
        <v>4</v>
      </c>
      <c r="B1741" s="4" t="s">
        <v>5</v>
      </c>
    </row>
    <row r="1742" spans="1:9">
      <c r="A1742" t="n">
        <v>13389</v>
      </c>
      <c r="B1742" s="45" t="n">
        <v>28</v>
      </c>
    </row>
    <row r="1743" spans="1:9">
      <c r="A1743" t="s">
        <v>4</v>
      </c>
      <c r="B1743" s="4" t="s">
        <v>5</v>
      </c>
      <c r="C1743" s="4" t="s">
        <v>14</v>
      </c>
      <c r="D1743" s="4" t="s">
        <v>14</v>
      </c>
      <c r="E1743" s="4" t="s">
        <v>14</v>
      </c>
      <c r="F1743" s="4" t="s">
        <v>14</v>
      </c>
    </row>
    <row r="1744" spans="1:9">
      <c r="A1744" t="n">
        <v>13390</v>
      </c>
      <c r="B1744" s="20" t="n">
        <v>14</v>
      </c>
      <c r="C1744" s="7" t="n">
        <v>0</v>
      </c>
      <c r="D1744" s="7" t="n">
        <v>1</v>
      </c>
      <c r="E1744" s="7" t="n">
        <v>0</v>
      </c>
      <c r="F1744" s="7" t="n">
        <v>0</v>
      </c>
    </row>
    <row r="1745" spans="1:15">
      <c r="A1745" t="s">
        <v>4</v>
      </c>
      <c r="B1745" s="4" t="s">
        <v>5</v>
      </c>
      <c r="C1745" s="4" t="s">
        <v>14</v>
      </c>
      <c r="D1745" s="4" t="s">
        <v>10</v>
      </c>
      <c r="E1745" s="4" t="s">
        <v>6</v>
      </c>
    </row>
    <row r="1746" spans="1:15">
      <c r="A1746" t="n">
        <v>13395</v>
      </c>
      <c r="B1746" s="33" t="n">
        <v>51</v>
      </c>
      <c r="C1746" s="7" t="n">
        <v>4</v>
      </c>
      <c r="D1746" s="7" t="n">
        <v>22</v>
      </c>
      <c r="E1746" s="7" t="s">
        <v>196</v>
      </c>
    </row>
    <row r="1747" spans="1:15">
      <c r="A1747" t="s">
        <v>4</v>
      </c>
      <c r="B1747" s="4" t="s">
        <v>5</v>
      </c>
      <c r="C1747" s="4" t="s">
        <v>10</v>
      </c>
    </row>
    <row r="1748" spans="1:15">
      <c r="A1748" t="n">
        <v>13409</v>
      </c>
      <c r="B1748" s="29" t="n">
        <v>16</v>
      </c>
      <c r="C1748" s="7" t="n">
        <v>0</v>
      </c>
    </row>
    <row r="1749" spans="1:15">
      <c r="A1749" t="s">
        <v>4</v>
      </c>
      <c r="B1749" s="4" t="s">
        <v>5</v>
      </c>
      <c r="C1749" s="4" t="s">
        <v>10</v>
      </c>
      <c r="D1749" s="4" t="s">
        <v>14</v>
      </c>
      <c r="E1749" s="4" t="s">
        <v>9</v>
      </c>
      <c r="F1749" s="4" t="s">
        <v>83</v>
      </c>
      <c r="G1749" s="4" t="s">
        <v>14</v>
      </c>
      <c r="H1749" s="4" t="s">
        <v>14</v>
      </c>
    </row>
    <row r="1750" spans="1:15">
      <c r="A1750" t="n">
        <v>13412</v>
      </c>
      <c r="B1750" s="44" t="n">
        <v>26</v>
      </c>
      <c r="C1750" s="7" t="n">
        <v>22</v>
      </c>
      <c r="D1750" s="7" t="n">
        <v>17</v>
      </c>
      <c r="E1750" s="7" t="n">
        <v>30395</v>
      </c>
      <c r="F1750" s="7" t="s">
        <v>197</v>
      </c>
      <c r="G1750" s="7" t="n">
        <v>2</v>
      </c>
      <c r="H1750" s="7" t="n">
        <v>0</v>
      </c>
    </row>
    <row r="1751" spans="1:15">
      <c r="A1751" t="s">
        <v>4</v>
      </c>
      <c r="B1751" s="4" t="s">
        <v>5</v>
      </c>
    </row>
    <row r="1752" spans="1:15">
      <c r="A1752" t="n">
        <v>13464</v>
      </c>
      <c r="B1752" s="45" t="n">
        <v>28</v>
      </c>
    </row>
    <row r="1753" spans="1:15">
      <c r="A1753" t="s">
        <v>4</v>
      </c>
      <c r="B1753" s="4" t="s">
        <v>5</v>
      </c>
      <c r="C1753" s="4" t="s">
        <v>10</v>
      </c>
      <c r="D1753" s="4" t="s">
        <v>14</v>
      </c>
    </row>
    <row r="1754" spans="1:15">
      <c r="A1754" t="n">
        <v>13465</v>
      </c>
      <c r="B1754" s="46" t="n">
        <v>89</v>
      </c>
      <c r="C1754" s="7" t="n">
        <v>65533</v>
      </c>
      <c r="D1754" s="7" t="n">
        <v>1</v>
      </c>
    </row>
    <row r="1755" spans="1:15">
      <c r="A1755" t="s">
        <v>4</v>
      </c>
      <c r="B1755" s="4" t="s">
        <v>5</v>
      </c>
      <c r="C1755" s="4" t="s">
        <v>14</v>
      </c>
      <c r="D1755" s="4" t="s">
        <v>10</v>
      </c>
      <c r="E1755" s="4" t="s">
        <v>20</v>
      </c>
    </row>
    <row r="1756" spans="1:15">
      <c r="A1756" t="n">
        <v>13469</v>
      </c>
      <c r="B1756" s="22" t="n">
        <v>58</v>
      </c>
      <c r="C1756" s="7" t="n">
        <v>101</v>
      </c>
      <c r="D1756" s="7" t="n">
        <v>300</v>
      </c>
      <c r="E1756" s="7" t="n">
        <v>1</v>
      </c>
    </row>
    <row r="1757" spans="1:15">
      <c r="A1757" t="s">
        <v>4</v>
      </c>
      <c r="B1757" s="4" t="s">
        <v>5</v>
      </c>
      <c r="C1757" s="4" t="s">
        <v>14</v>
      </c>
      <c r="D1757" s="4" t="s">
        <v>10</v>
      </c>
    </row>
    <row r="1758" spans="1:15">
      <c r="A1758" t="n">
        <v>13477</v>
      </c>
      <c r="B1758" s="22" t="n">
        <v>58</v>
      </c>
      <c r="C1758" s="7" t="n">
        <v>254</v>
      </c>
      <c r="D1758" s="7" t="n">
        <v>0</v>
      </c>
    </row>
    <row r="1759" spans="1:15">
      <c r="A1759" t="s">
        <v>4</v>
      </c>
      <c r="B1759" s="4" t="s">
        <v>5</v>
      </c>
      <c r="C1759" s="4" t="s">
        <v>14</v>
      </c>
      <c r="D1759" s="4" t="s">
        <v>14</v>
      </c>
      <c r="E1759" s="4" t="s">
        <v>20</v>
      </c>
      <c r="F1759" s="4" t="s">
        <v>20</v>
      </c>
      <c r="G1759" s="4" t="s">
        <v>20</v>
      </c>
      <c r="H1759" s="4" t="s">
        <v>10</v>
      </c>
    </row>
    <row r="1760" spans="1:15">
      <c r="A1760" t="n">
        <v>13481</v>
      </c>
      <c r="B1760" s="40" t="n">
        <v>45</v>
      </c>
      <c r="C1760" s="7" t="n">
        <v>2</v>
      </c>
      <c r="D1760" s="7" t="n">
        <v>3</v>
      </c>
      <c r="E1760" s="7" t="n">
        <v>-6.1100001335144</v>
      </c>
      <c r="F1760" s="7" t="n">
        <v>1.25</v>
      </c>
      <c r="G1760" s="7" t="n">
        <v>0.00999999977648258</v>
      </c>
      <c r="H1760" s="7" t="n">
        <v>0</v>
      </c>
    </row>
    <row r="1761" spans="1:8">
      <c r="A1761" t="s">
        <v>4</v>
      </c>
      <c r="B1761" s="4" t="s">
        <v>5</v>
      </c>
      <c r="C1761" s="4" t="s">
        <v>14</v>
      </c>
      <c r="D1761" s="4" t="s">
        <v>14</v>
      </c>
      <c r="E1761" s="4" t="s">
        <v>20</v>
      </c>
      <c r="F1761" s="4" t="s">
        <v>20</v>
      </c>
      <c r="G1761" s="4" t="s">
        <v>20</v>
      </c>
      <c r="H1761" s="4" t="s">
        <v>10</v>
      </c>
      <c r="I1761" s="4" t="s">
        <v>14</v>
      </c>
    </row>
    <row r="1762" spans="1:8">
      <c r="A1762" t="n">
        <v>13498</v>
      </c>
      <c r="B1762" s="40" t="n">
        <v>45</v>
      </c>
      <c r="C1762" s="7" t="n">
        <v>4</v>
      </c>
      <c r="D1762" s="7" t="n">
        <v>3</v>
      </c>
      <c r="E1762" s="7" t="n">
        <v>339.149993896484</v>
      </c>
      <c r="F1762" s="7" t="n">
        <v>72.0899963378906</v>
      </c>
      <c r="G1762" s="7" t="n">
        <v>5</v>
      </c>
      <c r="H1762" s="7" t="n">
        <v>0</v>
      </c>
      <c r="I1762" s="7" t="n">
        <v>0</v>
      </c>
    </row>
    <row r="1763" spans="1:8">
      <c r="A1763" t="s">
        <v>4</v>
      </c>
      <c r="B1763" s="4" t="s">
        <v>5</v>
      </c>
      <c r="C1763" s="4" t="s">
        <v>14</v>
      </c>
      <c r="D1763" s="4" t="s">
        <v>14</v>
      </c>
      <c r="E1763" s="4" t="s">
        <v>20</v>
      </c>
      <c r="F1763" s="4" t="s">
        <v>10</v>
      </c>
    </row>
    <row r="1764" spans="1:8">
      <c r="A1764" t="n">
        <v>13516</v>
      </c>
      <c r="B1764" s="40" t="n">
        <v>45</v>
      </c>
      <c r="C1764" s="7" t="n">
        <v>5</v>
      </c>
      <c r="D1764" s="7" t="n">
        <v>3</v>
      </c>
      <c r="E1764" s="7" t="n">
        <v>2.70000004768372</v>
      </c>
      <c r="F1764" s="7" t="n">
        <v>0</v>
      </c>
    </row>
    <row r="1765" spans="1:8">
      <c r="A1765" t="s">
        <v>4</v>
      </c>
      <c r="B1765" s="4" t="s">
        <v>5</v>
      </c>
      <c r="C1765" s="4" t="s">
        <v>14</v>
      </c>
      <c r="D1765" s="4" t="s">
        <v>14</v>
      </c>
      <c r="E1765" s="4" t="s">
        <v>20</v>
      </c>
      <c r="F1765" s="4" t="s">
        <v>10</v>
      </c>
    </row>
    <row r="1766" spans="1:8">
      <c r="A1766" t="n">
        <v>13525</v>
      </c>
      <c r="B1766" s="40" t="n">
        <v>45</v>
      </c>
      <c r="C1766" s="7" t="n">
        <v>11</v>
      </c>
      <c r="D1766" s="7" t="n">
        <v>3</v>
      </c>
      <c r="E1766" s="7" t="n">
        <v>17.3999996185303</v>
      </c>
      <c r="F1766" s="7" t="n">
        <v>0</v>
      </c>
    </row>
    <row r="1767" spans="1:8">
      <c r="A1767" t="s">
        <v>4</v>
      </c>
      <c r="B1767" s="4" t="s">
        <v>5</v>
      </c>
      <c r="C1767" s="4" t="s">
        <v>14</v>
      </c>
      <c r="D1767" s="4" t="s">
        <v>14</v>
      </c>
      <c r="E1767" s="4" t="s">
        <v>20</v>
      </c>
      <c r="F1767" s="4" t="s">
        <v>20</v>
      </c>
      <c r="G1767" s="4" t="s">
        <v>20</v>
      </c>
      <c r="H1767" s="4" t="s">
        <v>10</v>
      </c>
      <c r="I1767" s="4" t="s">
        <v>14</v>
      </c>
    </row>
    <row r="1768" spans="1:8">
      <c r="A1768" t="n">
        <v>13534</v>
      </c>
      <c r="B1768" s="40" t="n">
        <v>45</v>
      </c>
      <c r="C1768" s="7" t="n">
        <v>4</v>
      </c>
      <c r="D1768" s="7" t="n">
        <v>3</v>
      </c>
      <c r="E1768" s="7" t="n">
        <v>339.149993896484</v>
      </c>
      <c r="F1768" s="7" t="n">
        <v>72.0899963378906</v>
      </c>
      <c r="G1768" s="7" t="n">
        <v>10</v>
      </c>
      <c r="H1768" s="7" t="n">
        <v>1300</v>
      </c>
      <c r="I1768" s="7" t="n">
        <v>0</v>
      </c>
    </row>
    <row r="1769" spans="1:8">
      <c r="A1769" t="s">
        <v>4</v>
      </c>
      <c r="B1769" s="4" t="s">
        <v>5</v>
      </c>
      <c r="C1769" s="4" t="s">
        <v>14</v>
      </c>
      <c r="D1769" s="4" t="s">
        <v>14</v>
      </c>
      <c r="E1769" s="4" t="s">
        <v>20</v>
      </c>
      <c r="F1769" s="4" t="s">
        <v>10</v>
      </c>
    </row>
    <row r="1770" spans="1:8">
      <c r="A1770" t="n">
        <v>13552</v>
      </c>
      <c r="B1770" s="40" t="n">
        <v>45</v>
      </c>
      <c r="C1770" s="7" t="n">
        <v>5</v>
      </c>
      <c r="D1770" s="7" t="n">
        <v>3</v>
      </c>
      <c r="E1770" s="7" t="n">
        <v>2.40000009536743</v>
      </c>
      <c r="F1770" s="7" t="n">
        <v>1300</v>
      </c>
    </row>
    <row r="1771" spans="1:8">
      <c r="A1771" t="s">
        <v>4</v>
      </c>
      <c r="B1771" s="4" t="s">
        <v>5</v>
      </c>
      <c r="C1771" s="4" t="s">
        <v>14</v>
      </c>
      <c r="D1771" s="4" t="s">
        <v>10</v>
      </c>
    </row>
    <row r="1772" spans="1:8">
      <c r="A1772" t="n">
        <v>13561</v>
      </c>
      <c r="B1772" s="40" t="n">
        <v>45</v>
      </c>
      <c r="C1772" s="7" t="n">
        <v>7</v>
      </c>
      <c r="D1772" s="7" t="n">
        <v>255</v>
      </c>
    </row>
    <row r="1773" spans="1:8">
      <c r="A1773" t="s">
        <v>4</v>
      </c>
      <c r="B1773" s="4" t="s">
        <v>5</v>
      </c>
      <c r="C1773" s="4" t="s">
        <v>9</v>
      </c>
    </row>
    <row r="1774" spans="1:8">
      <c r="A1774" t="n">
        <v>13565</v>
      </c>
      <c r="B1774" s="50" t="n">
        <v>15</v>
      </c>
      <c r="C1774" s="7" t="n">
        <v>256</v>
      </c>
    </row>
    <row r="1775" spans="1:8">
      <c r="A1775" t="s">
        <v>4</v>
      </c>
      <c r="B1775" s="4" t="s">
        <v>5</v>
      </c>
      <c r="C1775" s="4" t="s">
        <v>14</v>
      </c>
      <c r="D1775" s="4" t="s">
        <v>10</v>
      </c>
      <c r="E1775" s="4" t="s">
        <v>6</v>
      </c>
    </row>
    <row r="1776" spans="1:8">
      <c r="A1776" t="n">
        <v>13570</v>
      </c>
      <c r="B1776" s="33" t="n">
        <v>51</v>
      </c>
      <c r="C1776" s="7" t="n">
        <v>4</v>
      </c>
      <c r="D1776" s="7" t="n">
        <v>22</v>
      </c>
      <c r="E1776" s="7" t="s">
        <v>164</v>
      </c>
    </row>
    <row r="1777" spans="1:9">
      <c r="A1777" t="s">
        <v>4</v>
      </c>
      <c r="B1777" s="4" t="s">
        <v>5</v>
      </c>
      <c r="C1777" s="4" t="s">
        <v>10</v>
      </c>
    </row>
    <row r="1778" spans="1:9">
      <c r="A1778" t="n">
        <v>13583</v>
      </c>
      <c r="B1778" s="29" t="n">
        <v>16</v>
      </c>
      <c r="C1778" s="7" t="n">
        <v>0</v>
      </c>
    </row>
    <row r="1779" spans="1:9">
      <c r="A1779" t="s">
        <v>4</v>
      </c>
      <c r="B1779" s="4" t="s">
        <v>5</v>
      </c>
      <c r="C1779" s="4" t="s">
        <v>10</v>
      </c>
      <c r="D1779" s="4" t="s">
        <v>14</v>
      </c>
      <c r="E1779" s="4" t="s">
        <v>9</v>
      </c>
      <c r="F1779" s="4" t="s">
        <v>83</v>
      </c>
      <c r="G1779" s="4" t="s">
        <v>14</v>
      </c>
      <c r="H1779" s="4" t="s">
        <v>14</v>
      </c>
    </row>
    <row r="1780" spans="1:9">
      <c r="A1780" t="n">
        <v>13586</v>
      </c>
      <c r="B1780" s="44" t="n">
        <v>26</v>
      </c>
      <c r="C1780" s="7" t="n">
        <v>22</v>
      </c>
      <c r="D1780" s="7" t="n">
        <v>17</v>
      </c>
      <c r="E1780" s="7" t="n">
        <v>30396</v>
      </c>
      <c r="F1780" s="7" t="s">
        <v>198</v>
      </c>
      <c r="G1780" s="7" t="n">
        <v>2</v>
      </c>
      <c r="H1780" s="7" t="n">
        <v>0</v>
      </c>
    </row>
    <row r="1781" spans="1:9">
      <c r="A1781" t="s">
        <v>4</v>
      </c>
      <c r="B1781" s="4" t="s">
        <v>5</v>
      </c>
    </row>
    <row r="1782" spans="1:9">
      <c r="A1782" t="n">
        <v>13620</v>
      </c>
      <c r="B1782" s="45" t="n">
        <v>28</v>
      </c>
    </row>
    <row r="1783" spans="1:9">
      <c r="A1783" t="s">
        <v>4</v>
      </c>
      <c r="B1783" s="4" t="s">
        <v>5</v>
      </c>
      <c r="C1783" s="4" t="s">
        <v>10</v>
      </c>
      <c r="D1783" s="4" t="s">
        <v>14</v>
      </c>
    </row>
    <row r="1784" spans="1:9">
      <c r="A1784" t="n">
        <v>13621</v>
      </c>
      <c r="B1784" s="46" t="n">
        <v>89</v>
      </c>
      <c r="C1784" s="7" t="n">
        <v>65533</v>
      </c>
      <c r="D1784" s="7" t="n">
        <v>1</v>
      </c>
    </row>
    <row r="1785" spans="1:9">
      <c r="A1785" t="s">
        <v>4</v>
      </c>
      <c r="B1785" s="4" t="s">
        <v>5</v>
      </c>
      <c r="C1785" s="4" t="s">
        <v>14</v>
      </c>
      <c r="D1785" s="21" t="s">
        <v>30</v>
      </c>
      <c r="E1785" s="4" t="s">
        <v>5</v>
      </c>
      <c r="F1785" s="4" t="s">
        <v>14</v>
      </c>
      <c r="G1785" s="4" t="s">
        <v>10</v>
      </c>
      <c r="H1785" s="21" t="s">
        <v>31</v>
      </c>
      <c r="I1785" s="4" t="s">
        <v>14</v>
      </c>
      <c r="J1785" s="4" t="s">
        <v>18</v>
      </c>
    </row>
    <row r="1786" spans="1:9">
      <c r="A1786" t="n">
        <v>13625</v>
      </c>
      <c r="B1786" s="10" t="n">
        <v>5</v>
      </c>
      <c r="C1786" s="7" t="n">
        <v>28</v>
      </c>
      <c r="D1786" s="21" t="s">
        <v>3</v>
      </c>
      <c r="E1786" s="27" t="n">
        <v>64</v>
      </c>
      <c r="F1786" s="7" t="n">
        <v>5</v>
      </c>
      <c r="G1786" s="7" t="n">
        <v>9</v>
      </c>
      <c r="H1786" s="21" t="s">
        <v>3</v>
      </c>
      <c r="I1786" s="7" t="n">
        <v>1</v>
      </c>
      <c r="J1786" s="11" t="n">
        <f t="normal" ca="1">A1874</f>
        <v>0</v>
      </c>
    </row>
    <row r="1787" spans="1:9">
      <c r="A1787" t="s">
        <v>4</v>
      </c>
      <c r="B1787" s="4" t="s">
        <v>5</v>
      </c>
      <c r="C1787" s="4" t="s">
        <v>14</v>
      </c>
      <c r="D1787" s="4" t="s">
        <v>10</v>
      </c>
      <c r="E1787" s="4" t="s">
        <v>20</v>
      </c>
    </row>
    <row r="1788" spans="1:9">
      <c r="A1788" t="n">
        <v>13636</v>
      </c>
      <c r="B1788" s="22" t="n">
        <v>58</v>
      </c>
      <c r="C1788" s="7" t="n">
        <v>101</v>
      </c>
      <c r="D1788" s="7" t="n">
        <v>300</v>
      </c>
      <c r="E1788" s="7" t="n">
        <v>1</v>
      </c>
    </row>
    <row r="1789" spans="1:9">
      <c r="A1789" t="s">
        <v>4</v>
      </c>
      <c r="B1789" s="4" t="s">
        <v>5</v>
      </c>
      <c r="C1789" s="4" t="s">
        <v>14</v>
      </c>
      <c r="D1789" s="4" t="s">
        <v>10</v>
      </c>
    </row>
    <row r="1790" spans="1:9">
      <c r="A1790" t="n">
        <v>13644</v>
      </c>
      <c r="B1790" s="22" t="n">
        <v>58</v>
      </c>
      <c r="C1790" s="7" t="n">
        <v>254</v>
      </c>
      <c r="D1790" s="7" t="n">
        <v>0</v>
      </c>
    </row>
    <row r="1791" spans="1:9">
      <c r="A1791" t="s">
        <v>4</v>
      </c>
      <c r="B1791" s="4" t="s">
        <v>5</v>
      </c>
      <c r="C1791" s="4" t="s">
        <v>14</v>
      </c>
      <c r="D1791" s="4" t="s">
        <v>14</v>
      </c>
      <c r="E1791" s="4" t="s">
        <v>10</v>
      </c>
      <c r="F1791" s="4" t="s">
        <v>6</v>
      </c>
      <c r="G1791" s="4" t="s">
        <v>20</v>
      </c>
      <c r="H1791" s="4" t="s">
        <v>20</v>
      </c>
      <c r="I1791" s="4" t="s">
        <v>20</v>
      </c>
      <c r="J1791" s="4" t="s">
        <v>10</v>
      </c>
    </row>
    <row r="1792" spans="1:9">
      <c r="A1792" t="n">
        <v>13648</v>
      </c>
      <c r="B1792" s="40" t="n">
        <v>45</v>
      </c>
      <c r="C1792" s="7" t="n">
        <v>3</v>
      </c>
      <c r="D1792" s="7" t="n">
        <v>3</v>
      </c>
      <c r="E1792" s="7" t="n">
        <v>9</v>
      </c>
      <c r="F1792" s="7" t="s">
        <v>13</v>
      </c>
      <c r="G1792" s="7" t="n">
        <v>0</v>
      </c>
      <c r="H1792" s="7" t="n">
        <v>1.17999994754791</v>
      </c>
      <c r="I1792" s="7" t="n">
        <v>0</v>
      </c>
      <c r="J1792" s="7" t="n">
        <v>0</v>
      </c>
    </row>
    <row r="1793" spans="1:10">
      <c r="A1793" t="s">
        <v>4</v>
      </c>
      <c r="B1793" s="4" t="s">
        <v>5</v>
      </c>
      <c r="C1793" s="4" t="s">
        <v>14</v>
      </c>
      <c r="D1793" s="4" t="s">
        <v>14</v>
      </c>
      <c r="E1793" s="4" t="s">
        <v>20</v>
      </c>
      <c r="F1793" s="4" t="s">
        <v>20</v>
      </c>
      <c r="G1793" s="4" t="s">
        <v>20</v>
      </c>
      <c r="H1793" s="4" t="s">
        <v>10</v>
      </c>
      <c r="I1793" s="4" t="s">
        <v>14</v>
      </c>
    </row>
    <row r="1794" spans="1:10">
      <c r="A1794" t="n">
        <v>13668</v>
      </c>
      <c r="B1794" s="40" t="n">
        <v>45</v>
      </c>
      <c r="C1794" s="7" t="n">
        <v>4</v>
      </c>
      <c r="D1794" s="7" t="n">
        <v>3</v>
      </c>
      <c r="E1794" s="7" t="n">
        <v>357.140014648438</v>
      </c>
      <c r="F1794" s="7" t="n">
        <v>289.480010986328</v>
      </c>
      <c r="G1794" s="7" t="n">
        <v>10</v>
      </c>
      <c r="H1794" s="7" t="n">
        <v>0</v>
      </c>
      <c r="I1794" s="7" t="n">
        <v>0</v>
      </c>
    </row>
    <row r="1795" spans="1:10">
      <c r="A1795" t="s">
        <v>4</v>
      </c>
      <c r="B1795" s="4" t="s">
        <v>5</v>
      </c>
      <c r="C1795" s="4" t="s">
        <v>14</v>
      </c>
      <c r="D1795" s="4" t="s">
        <v>14</v>
      </c>
      <c r="E1795" s="4" t="s">
        <v>20</v>
      </c>
      <c r="F1795" s="4" t="s">
        <v>10</v>
      </c>
    </row>
    <row r="1796" spans="1:10">
      <c r="A1796" t="n">
        <v>13686</v>
      </c>
      <c r="B1796" s="40" t="n">
        <v>45</v>
      </c>
      <c r="C1796" s="7" t="n">
        <v>5</v>
      </c>
      <c r="D1796" s="7" t="n">
        <v>3</v>
      </c>
      <c r="E1796" s="7" t="n">
        <v>2.79999995231628</v>
      </c>
      <c r="F1796" s="7" t="n">
        <v>0</v>
      </c>
    </row>
    <row r="1797" spans="1:10">
      <c r="A1797" t="s">
        <v>4</v>
      </c>
      <c r="B1797" s="4" t="s">
        <v>5</v>
      </c>
      <c r="C1797" s="4" t="s">
        <v>14</v>
      </c>
      <c r="D1797" s="4" t="s">
        <v>14</v>
      </c>
      <c r="E1797" s="4" t="s">
        <v>20</v>
      </c>
      <c r="F1797" s="4" t="s">
        <v>10</v>
      </c>
    </row>
    <row r="1798" spans="1:10">
      <c r="A1798" t="n">
        <v>13695</v>
      </c>
      <c r="B1798" s="40" t="n">
        <v>45</v>
      </c>
      <c r="C1798" s="7" t="n">
        <v>11</v>
      </c>
      <c r="D1798" s="7" t="n">
        <v>3</v>
      </c>
      <c r="E1798" s="7" t="n">
        <v>17.3999996185303</v>
      </c>
      <c r="F1798" s="7" t="n">
        <v>0</v>
      </c>
    </row>
    <row r="1799" spans="1:10">
      <c r="A1799" t="s">
        <v>4</v>
      </c>
      <c r="B1799" s="4" t="s">
        <v>5</v>
      </c>
      <c r="C1799" s="4" t="s">
        <v>10</v>
      </c>
      <c r="D1799" s="4" t="s">
        <v>9</v>
      </c>
    </row>
    <row r="1800" spans="1:10">
      <c r="A1800" t="n">
        <v>13704</v>
      </c>
      <c r="B1800" s="55" t="n">
        <v>43</v>
      </c>
      <c r="C1800" s="7" t="n">
        <v>0</v>
      </c>
      <c r="D1800" s="7" t="n">
        <v>128</v>
      </c>
    </row>
    <row r="1801" spans="1:10">
      <c r="A1801" t="s">
        <v>4</v>
      </c>
      <c r="B1801" s="4" t="s">
        <v>5</v>
      </c>
      <c r="C1801" s="4" t="s">
        <v>10</v>
      </c>
      <c r="D1801" s="4" t="s">
        <v>9</v>
      </c>
    </row>
    <row r="1802" spans="1:10">
      <c r="A1802" t="n">
        <v>13711</v>
      </c>
      <c r="B1802" s="55" t="n">
        <v>43</v>
      </c>
      <c r="C1802" s="7" t="n">
        <v>4</v>
      </c>
      <c r="D1802" s="7" t="n">
        <v>128</v>
      </c>
    </row>
    <row r="1803" spans="1:10">
      <c r="A1803" t="s">
        <v>4</v>
      </c>
      <c r="B1803" s="4" t="s">
        <v>5</v>
      </c>
      <c r="C1803" s="4" t="s">
        <v>10</v>
      </c>
      <c r="D1803" s="4" t="s">
        <v>9</v>
      </c>
    </row>
    <row r="1804" spans="1:10">
      <c r="A1804" t="n">
        <v>13718</v>
      </c>
      <c r="B1804" s="55" t="n">
        <v>43</v>
      </c>
      <c r="C1804" s="7" t="n">
        <v>61491</v>
      </c>
      <c r="D1804" s="7" t="n">
        <v>128</v>
      </c>
    </row>
    <row r="1805" spans="1:10">
      <c r="A1805" t="s">
        <v>4</v>
      </c>
      <c r="B1805" s="4" t="s">
        <v>5</v>
      </c>
      <c r="C1805" s="4" t="s">
        <v>10</v>
      </c>
      <c r="D1805" s="4" t="s">
        <v>9</v>
      </c>
    </row>
    <row r="1806" spans="1:10">
      <c r="A1806" t="n">
        <v>13725</v>
      </c>
      <c r="B1806" s="55" t="n">
        <v>43</v>
      </c>
      <c r="C1806" s="7" t="n">
        <v>61492</v>
      </c>
      <c r="D1806" s="7" t="n">
        <v>128</v>
      </c>
    </row>
    <row r="1807" spans="1:10">
      <c r="A1807" t="s">
        <v>4</v>
      </c>
      <c r="B1807" s="4" t="s">
        <v>5</v>
      </c>
      <c r="C1807" s="4" t="s">
        <v>10</v>
      </c>
      <c r="D1807" s="4" t="s">
        <v>9</v>
      </c>
    </row>
    <row r="1808" spans="1:10">
      <c r="A1808" t="n">
        <v>13732</v>
      </c>
      <c r="B1808" s="55" t="n">
        <v>43</v>
      </c>
      <c r="C1808" s="7" t="n">
        <v>61493</v>
      </c>
      <c r="D1808" s="7" t="n">
        <v>128</v>
      </c>
    </row>
    <row r="1809" spans="1:9">
      <c r="A1809" t="s">
        <v>4</v>
      </c>
      <c r="B1809" s="4" t="s">
        <v>5</v>
      </c>
      <c r="C1809" s="4" t="s">
        <v>10</v>
      </c>
      <c r="D1809" s="4" t="s">
        <v>9</v>
      </c>
    </row>
    <row r="1810" spans="1:9">
      <c r="A1810" t="n">
        <v>13739</v>
      </c>
      <c r="B1810" s="55" t="n">
        <v>43</v>
      </c>
      <c r="C1810" s="7" t="n">
        <v>61494</v>
      </c>
      <c r="D1810" s="7" t="n">
        <v>128</v>
      </c>
    </row>
    <row r="1811" spans="1:9">
      <c r="A1811" t="s">
        <v>4</v>
      </c>
      <c r="B1811" s="4" t="s">
        <v>5</v>
      </c>
      <c r="C1811" s="4" t="s">
        <v>10</v>
      </c>
      <c r="D1811" s="4" t="s">
        <v>9</v>
      </c>
    </row>
    <row r="1812" spans="1:9">
      <c r="A1812" t="n">
        <v>13746</v>
      </c>
      <c r="B1812" s="56" t="n">
        <v>44</v>
      </c>
      <c r="C1812" s="7" t="n">
        <v>9</v>
      </c>
      <c r="D1812" s="7" t="n">
        <v>128</v>
      </c>
    </row>
    <row r="1813" spans="1:9">
      <c r="A1813" t="s">
        <v>4</v>
      </c>
      <c r="B1813" s="4" t="s">
        <v>5</v>
      </c>
      <c r="C1813" s="4" t="s">
        <v>14</v>
      </c>
      <c r="D1813" s="4" t="s">
        <v>10</v>
      </c>
      <c r="E1813" s="4" t="s">
        <v>14</v>
      </c>
      <c r="F1813" s="4" t="s">
        <v>14</v>
      </c>
      <c r="G1813" s="4" t="s">
        <v>9</v>
      </c>
      <c r="H1813" s="4" t="s">
        <v>14</v>
      </c>
      <c r="I1813" s="4" t="s">
        <v>14</v>
      </c>
      <c r="J1813" s="4" t="s">
        <v>18</v>
      </c>
    </row>
    <row r="1814" spans="1:9">
      <c r="A1814" t="n">
        <v>13753</v>
      </c>
      <c r="B1814" s="10" t="n">
        <v>5</v>
      </c>
      <c r="C1814" s="7" t="n">
        <v>33</v>
      </c>
      <c r="D1814" s="7" t="n">
        <v>61491</v>
      </c>
      <c r="E1814" s="7" t="n">
        <v>8</v>
      </c>
      <c r="F1814" s="7" t="n">
        <v>0</v>
      </c>
      <c r="G1814" s="7" t="n">
        <v>9</v>
      </c>
      <c r="H1814" s="7" t="n">
        <v>2</v>
      </c>
      <c r="I1814" s="7" t="n">
        <v>1</v>
      </c>
      <c r="J1814" s="11" t="n">
        <f t="normal" ca="1">A1820</f>
        <v>0</v>
      </c>
    </row>
    <row r="1815" spans="1:9">
      <c r="A1815" t="s">
        <v>4</v>
      </c>
      <c r="B1815" s="4" t="s">
        <v>5</v>
      </c>
      <c r="C1815" s="4" t="s">
        <v>10</v>
      </c>
      <c r="D1815" s="4" t="s">
        <v>20</v>
      </c>
      <c r="E1815" s="4" t="s">
        <v>20</v>
      </c>
      <c r="F1815" s="4" t="s">
        <v>20</v>
      </c>
      <c r="G1815" s="4" t="s">
        <v>20</v>
      </c>
    </row>
    <row r="1816" spans="1:9">
      <c r="A1816" t="n">
        <v>13769</v>
      </c>
      <c r="B1816" s="39" t="n">
        <v>46</v>
      </c>
      <c r="C1816" s="7" t="n">
        <v>7030</v>
      </c>
      <c r="D1816" s="7" t="n">
        <v>3.11999988555908</v>
      </c>
      <c r="E1816" s="7" t="n">
        <v>0</v>
      </c>
      <c r="F1816" s="7" t="n">
        <v>-2.01999998092651</v>
      </c>
      <c r="G1816" s="7" t="n">
        <v>-90</v>
      </c>
    </row>
    <row r="1817" spans="1:9">
      <c r="A1817" t="s">
        <v>4</v>
      </c>
      <c r="B1817" s="4" t="s">
        <v>5</v>
      </c>
      <c r="C1817" s="4" t="s">
        <v>18</v>
      </c>
    </row>
    <row r="1818" spans="1:9">
      <c r="A1818" t="n">
        <v>13788</v>
      </c>
      <c r="B1818" s="16" t="n">
        <v>3</v>
      </c>
      <c r="C1818" s="11" t="n">
        <f t="normal" ca="1">A1836</f>
        <v>0</v>
      </c>
    </row>
    <row r="1819" spans="1:9">
      <c r="A1819" t="s">
        <v>4</v>
      </c>
      <c r="B1819" s="4" t="s">
        <v>5</v>
      </c>
      <c r="C1819" s="4" t="s">
        <v>14</v>
      </c>
      <c r="D1819" s="4" t="s">
        <v>10</v>
      </c>
      <c r="E1819" s="4" t="s">
        <v>14</v>
      </c>
      <c r="F1819" s="4" t="s">
        <v>14</v>
      </c>
      <c r="G1819" s="4" t="s">
        <v>9</v>
      </c>
      <c r="H1819" s="4" t="s">
        <v>14</v>
      </c>
      <c r="I1819" s="4" t="s">
        <v>14</v>
      </c>
      <c r="J1819" s="4" t="s">
        <v>18</v>
      </c>
    </row>
    <row r="1820" spans="1:9">
      <c r="A1820" t="n">
        <v>13793</v>
      </c>
      <c r="B1820" s="10" t="n">
        <v>5</v>
      </c>
      <c r="C1820" s="7" t="n">
        <v>33</v>
      </c>
      <c r="D1820" s="7" t="n">
        <v>61492</v>
      </c>
      <c r="E1820" s="7" t="n">
        <v>8</v>
      </c>
      <c r="F1820" s="7" t="n">
        <v>0</v>
      </c>
      <c r="G1820" s="7" t="n">
        <v>9</v>
      </c>
      <c r="H1820" s="7" t="n">
        <v>2</v>
      </c>
      <c r="I1820" s="7" t="n">
        <v>1</v>
      </c>
      <c r="J1820" s="11" t="n">
        <f t="normal" ca="1">A1826</f>
        <v>0</v>
      </c>
    </row>
    <row r="1821" spans="1:9">
      <c r="A1821" t="s">
        <v>4</v>
      </c>
      <c r="B1821" s="4" t="s">
        <v>5</v>
      </c>
      <c r="C1821" s="4" t="s">
        <v>10</v>
      </c>
      <c r="D1821" s="4" t="s">
        <v>20</v>
      </c>
      <c r="E1821" s="4" t="s">
        <v>20</v>
      </c>
      <c r="F1821" s="4" t="s">
        <v>20</v>
      </c>
      <c r="G1821" s="4" t="s">
        <v>20</v>
      </c>
    </row>
    <row r="1822" spans="1:9">
      <c r="A1822" t="n">
        <v>13809</v>
      </c>
      <c r="B1822" s="39" t="n">
        <v>46</v>
      </c>
      <c r="C1822" s="7" t="n">
        <v>7030</v>
      </c>
      <c r="D1822" s="7" t="n">
        <v>3.11999988555908</v>
      </c>
      <c r="E1822" s="7" t="n">
        <v>0</v>
      </c>
      <c r="F1822" s="7" t="n">
        <v>0.980000019073486</v>
      </c>
      <c r="G1822" s="7" t="n">
        <v>-90</v>
      </c>
    </row>
    <row r="1823" spans="1:9">
      <c r="A1823" t="s">
        <v>4</v>
      </c>
      <c r="B1823" s="4" t="s">
        <v>5</v>
      </c>
      <c r="C1823" s="4" t="s">
        <v>18</v>
      </c>
    </row>
    <row r="1824" spans="1:9">
      <c r="A1824" t="n">
        <v>13828</v>
      </c>
      <c r="B1824" s="16" t="n">
        <v>3</v>
      </c>
      <c r="C1824" s="11" t="n">
        <f t="normal" ca="1">A1836</f>
        <v>0</v>
      </c>
    </row>
    <row r="1825" spans="1:10">
      <c r="A1825" t="s">
        <v>4</v>
      </c>
      <c r="B1825" s="4" t="s">
        <v>5</v>
      </c>
      <c r="C1825" s="4" t="s">
        <v>14</v>
      </c>
      <c r="D1825" s="4" t="s">
        <v>10</v>
      </c>
      <c r="E1825" s="4" t="s">
        <v>14</v>
      </c>
      <c r="F1825" s="4" t="s">
        <v>14</v>
      </c>
      <c r="G1825" s="4" t="s">
        <v>9</v>
      </c>
      <c r="H1825" s="4" t="s">
        <v>14</v>
      </c>
      <c r="I1825" s="4" t="s">
        <v>14</v>
      </c>
      <c r="J1825" s="4" t="s">
        <v>18</v>
      </c>
    </row>
    <row r="1826" spans="1:10">
      <c r="A1826" t="n">
        <v>13833</v>
      </c>
      <c r="B1826" s="10" t="n">
        <v>5</v>
      </c>
      <c r="C1826" s="7" t="n">
        <v>33</v>
      </c>
      <c r="D1826" s="7" t="n">
        <v>61493</v>
      </c>
      <c r="E1826" s="7" t="n">
        <v>8</v>
      </c>
      <c r="F1826" s="7" t="n">
        <v>0</v>
      </c>
      <c r="G1826" s="7" t="n">
        <v>9</v>
      </c>
      <c r="H1826" s="7" t="n">
        <v>2</v>
      </c>
      <c r="I1826" s="7" t="n">
        <v>1</v>
      </c>
      <c r="J1826" s="11" t="n">
        <f t="normal" ca="1">A1832</f>
        <v>0</v>
      </c>
    </row>
    <row r="1827" spans="1:10">
      <c r="A1827" t="s">
        <v>4</v>
      </c>
      <c r="B1827" s="4" t="s">
        <v>5</v>
      </c>
      <c r="C1827" s="4" t="s">
        <v>10</v>
      </c>
      <c r="D1827" s="4" t="s">
        <v>20</v>
      </c>
      <c r="E1827" s="4" t="s">
        <v>20</v>
      </c>
      <c r="F1827" s="4" t="s">
        <v>20</v>
      </c>
      <c r="G1827" s="4" t="s">
        <v>20</v>
      </c>
    </row>
    <row r="1828" spans="1:10">
      <c r="A1828" t="n">
        <v>13849</v>
      </c>
      <c r="B1828" s="39" t="n">
        <v>46</v>
      </c>
      <c r="C1828" s="7" t="n">
        <v>7030</v>
      </c>
      <c r="D1828" s="7" t="n">
        <v>4.11999988555908</v>
      </c>
      <c r="E1828" s="7" t="n">
        <v>0</v>
      </c>
      <c r="F1828" s="7" t="n">
        <v>-1.12000000476837</v>
      </c>
      <c r="G1828" s="7" t="n">
        <v>-90</v>
      </c>
    </row>
    <row r="1829" spans="1:10">
      <c r="A1829" t="s">
        <v>4</v>
      </c>
      <c r="B1829" s="4" t="s">
        <v>5</v>
      </c>
      <c r="C1829" s="4" t="s">
        <v>18</v>
      </c>
    </row>
    <row r="1830" spans="1:10">
      <c r="A1830" t="n">
        <v>13868</v>
      </c>
      <c r="B1830" s="16" t="n">
        <v>3</v>
      </c>
      <c r="C1830" s="11" t="n">
        <f t="normal" ca="1">A1836</f>
        <v>0</v>
      </c>
    </row>
    <row r="1831" spans="1:10">
      <c r="A1831" t="s">
        <v>4</v>
      </c>
      <c r="B1831" s="4" t="s">
        <v>5</v>
      </c>
      <c r="C1831" s="4" t="s">
        <v>14</v>
      </c>
      <c r="D1831" s="4" t="s">
        <v>10</v>
      </c>
      <c r="E1831" s="4" t="s">
        <v>14</v>
      </c>
      <c r="F1831" s="4" t="s">
        <v>14</v>
      </c>
      <c r="G1831" s="4" t="s">
        <v>9</v>
      </c>
      <c r="H1831" s="4" t="s">
        <v>14</v>
      </c>
      <c r="I1831" s="4" t="s">
        <v>14</v>
      </c>
      <c r="J1831" s="4" t="s">
        <v>18</v>
      </c>
    </row>
    <row r="1832" spans="1:10">
      <c r="A1832" t="n">
        <v>13873</v>
      </c>
      <c r="B1832" s="10" t="n">
        <v>5</v>
      </c>
      <c r="C1832" s="7" t="n">
        <v>33</v>
      </c>
      <c r="D1832" s="7" t="n">
        <v>61494</v>
      </c>
      <c r="E1832" s="7" t="n">
        <v>8</v>
      </c>
      <c r="F1832" s="7" t="n">
        <v>0</v>
      </c>
      <c r="G1832" s="7" t="n">
        <v>9</v>
      </c>
      <c r="H1832" s="7" t="n">
        <v>2</v>
      </c>
      <c r="I1832" s="7" t="n">
        <v>1</v>
      </c>
      <c r="J1832" s="11" t="n">
        <f t="normal" ca="1">A1836</f>
        <v>0</v>
      </c>
    </row>
    <row r="1833" spans="1:10">
      <c r="A1833" t="s">
        <v>4</v>
      </c>
      <c r="B1833" s="4" t="s">
        <v>5</v>
      </c>
      <c r="C1833" s="4" t="s">
        <v>10</v>
      </c>
      <c r="D1833" s="4" t="s">
        <v>20</v>
      </c>
      <c r="E1833" s="4" t="s">
        <v>20</v>
      </c>
      <c r="F1833" s="4" t="s">
        <v>20</v>
      </c>
      <c r="G1833" s="4" t="s">
        <v>20</v>
      </c>
    </row>
    <row r="1834" spans="1:10">
      <c r="A1834" t="n">
        <v>13889</v>
      </c>
      <c r="B1834" s="39" t="n">
        <v>46</v>
      </c>
      <c r="C1834" s="7" t="n">
        <v>7030</v>
      </c>
      <c r="D1834" s="7" t="n">
        <v>4.11999988555908</v>
      </c>
      <c r="E1834" s="7" t="n">
        <v>0</v>
      </c>
      <c r="F1834" s="7" t="n">
        <v>0.0799999982118607</v>
      </c>
      <c r="G1834" s="7" t="n">
        <v>-90</v>
      </c>
    </row>
    <row r="1835" spans="1:10">
      <c r="A1835" t="s">
        <v>4</v>
      </c>
      <c r="B1835" s="4" t="s">
        <v>5</v>
      </c>
      <c r="C1835" s="4" t="s">
        <v>14</v>
      </c>
      <c r="D1835" s="4" t="s">
        <v>10</v>
      </c>
    </row>
    <row r="1836" spans="1:10">
      <c r="A1836" t="n">
        <v>13908</v>
      </c>
      <c r="B1836" s="22" t="n">
        <v>58</v>
      </c>
      <c r="C1836" s="7" t="n">
        <v>255</v>
      </c>
      <c r="D1836" s="7" t="n">
        <v>0</v>
      </c>
    </row>
    <row r="1837" spans="1:10">
      <c r="A1837" t="s">
        <v>4</v>
      </c>
      <c r="B1837" s="4" t="s">
        <v>5</v>
      </c>
      <c r="C1837" s="4" t="s">
        <v>14</v>
      </c>
      <c r="D1837" s="4" t="s">
        <v>10</v>
      </c>
      <c r="E1837" s="4" t="s">
        <v>6</v>
      </c>
    </row>
    <row r="1838" spans="1:10">
      <c r="A1838" t="n">
        <v>13912</v>
      </c>
      <c r="B1838" s="33" t="n">
        <v>51</v>
      </c>
      <c r="C1838" s="7" t="n">
        <v>4</v>
      </c>
      <c r="D1838" s="7" t="n">
        <v>9</v>
      </c>
      <c r="E1838" s="7" t="s">
        <v>86</v>
      </c>
    </row>
    <row r="1839" spans="1:10">
      <c r="A1839" t="s">
        <v>4</v>
      </c>
      <c r="B1839" s="4" t="s">
        <v>5</v>
      </c>
      <c r="C1839" s="4" t="s">
        <v>10</v>
      </c>
    </row>
    <row r="1840" spans="1:10">
      <c r="A1840" t="n">
        <v>13926</v>
      </c>
      <c r="B1840" s="29" t="n">
        <v>16</v>
      </c>
      <c r="C1840" s="7" t="n">
        <v>0</v>
      </c>
    </row>
    <row r="1841" spans="1:10">
      <c r="A1841" t="s">
        <v>4</v>
      </c>
      <c r="B1841" s="4" t="s">
        <v>5</v>
      </c>
      <c r="C1841" s="4" t="s">
        <v>10</v>
      </c>
      <c r="D1841" s="4" t="s">
        <v>14</v>
      </c>
      <c r="E1841" s="4" t="s">
        <v>9</v>
      </c>
      <c r="F1841" s="4" t="s">
        <v>83</v>
      </c>
      <c r="G1841" s="4" t="s">
        <v>14</v>
      </c>
      <c r="H1841" s="4" t="s">
        <v>14</v>
      </c>
      <c r="I1841" s="4" t="s">
        <v>14</v>
      </c>
      <c r="J1841" s="4" t="s">
        <v>9</v>
      </c>
      <c r="K1841" s="4" t="s">
        <v>83</v>
      </c>
      <c r="L1841" s="4" t="s">
        <v>14</v>
      </c>
      <c r="M1841" s="4" t="s">
        <v>14</v>
      </c>
    </row>
    <row r="1842" spans="1:10">
      <c r="A1842" t="n">
        <v>13929</v>
      </c>
      <c r="B1842" s="44" t="n">
        <v>26</v>
      </c>
      <c r="C1842" s="7" t="n">
        <v>9</v>
      </c>
      <c r="D1842" s="7" t="n">
        <v>17</v>
      </c>
      <c r="E1842" s="7" t="n">
        <v>5379</v>
      </c>
      <c r="F1842" s="7" t="s">
        <v>199</v>
      </c>
      <c r="G1842" s="7" t="n">
        <v>2</v>
      </c>
      <c r="H1842" s="7" t="n">
        <v>3</v>
      </c>
      <c r="I1842" s="7" t="n">
        <v>17</v>
      </c>
      <c r="J1842" s="7" t="n">
        <v>5380</v>
      </c>
      <c r="K1842" s="7" t="s">
        <v>200</v>
      </c>
      <c r="L1842" s="7" t="n">
        <v>2</v>
      </c>
      <c r="M1842" s="7" t="n">
        <v>0</v>
      </c>
    </row>
    <row r="1843" spans="1:10">
      <c r="A1843" t="s">
        <v>4</v>
      </c>
      <c r="B1843" s="4" t="s">
        <v>5</v>
      </c>
    </row>
    <row r="1844" spans="1:10">
      <c r="A1844" t="n">
        <v>14015</v>
      </c>
      <c r="B1844" s="45" t="n">
        <v>28</v>
      </c>
    </row>
    <row r="1845" spans="1:10">
      <c r="A1845" t="s">
        <v>4</v>
      </c>
      <c r="B1845" s="4" t="s">
        <v>5</v>
      </c>
      <c r="C1845" s="4" t="s">
        <v>14</v>
      </c>
      <c r="D1845" s="4" t="s">
        <v>14</v>
      </c>
      <c r="E1845" s="4" t="s">
        <v>10</v>
      </c>
      <c r="F1845" s="4" t="s">
        <v>6</v>
      </c>
      <c r="G1845" s="4" t="s">
        <v>20</v>
      </c>
      <c r="H1845" s="4" t="s">
        <v>20</v>
      </c>
      <c r="I1845" s="4" t="s">
        <v>20</v>
      </c>
      <c r="J1845" s="4" t="s">
        <v>10</v>
      </c>
    </row>
    <row r="1846" spans="1:10">
      <c r="A1846" t="n">
        <v>14016</v>
      </c>
      <c r="B1846" s="40" t="n">
        <v>45</v>
      </c>
      <c r="C1846" s="7" t="n">
        <v>3</v>
      </c>
      <c r="D1846" s="7" t="n">
        <v>3</v>
      </c>
      <c r="E1846" s="7" t="n">
        <v>9</v>
      </c>
      <c r="F1846" s="7" t="s">
        <v>13</v>
      </c>
      <c r="G1846" s="7" t="n">
        <v>-0.0299999993294477</v>
      </c>
      <c r="H1846" s="7" t="n">
        <v>1.36000001430511</v>
      </c>
      <c r="I1846" s="7" t="n">
        <v>-0.0799999982118607</v>
      </c>
      <c r="J1846" s="7" t="n">
        <v>1000</v>
      </c>
    </row>
    <row r="1847" spans="1:10">
      <c r="A1847" t="s">
        <v>4</v>
      </c>
      <c r="B1847" s="4" t="s">
        <v>5</v>
      </c>
      <c r="C1847" s="4" t="s">
        <v>14</v>
      </c>
      <c r="D1847" s="4" t="s">
        <v>14</v>
      </c>
      <c r="E1847" s="4" t="s">
        <v>20</v>
      </c>
      <c r="F1847" s="4" t="s">
        <v>20</v>
      </c>
      <c r="G1847" s="4" t="s">
        <v>20</v>
      </c>
      <c r="H1847" s="4" t="s">
        <v>10</v>
      </c>
      <c r="I1847" s="4" t="s">
        <v>14</v>
      </c>
    </row>
    <row r="1848" spans="1:10">
      <c r="A1848" t="n">
        <v>14036</v>
      </c>
      <c r="B1848" s="40" t="n">
        <v>45</v>
      </c>
      <c r="C1848" s="7" t="n">
        <v>4</v>
      </c>
      <c r="D1848" s="7" t="n">
        <v>3</v>
      </c>
      <c r="E1848" s="7" t="n">
        <v>350.140014648438</v>
      </c>
      <c r="F1848" s="7" t="n">
        <v>289.480010986328</v>
      </c>
      <c r="G1848" s="7" t="n">
        <v>10</v>
      </c>
      <c r="H1848" s="7" t="n">
        <v>1000</v>
      </c>
      <c r="I1848" s="7" t="n">
        <v>0</v>
      </c>
    </row>
    <row r="1849" spans="1:10">
      <c r="A1849" t="s">
        <v>4</v>
      </c>
      <c r="B1849" s="4" t="s">
        <v>5</v>
      </c>
      <c r="C1849" s="4" t="s">
        <v>14</v>
      </c>
      <c r="D1849" s="4" t="s">
        <v>14</v>
      </c>
      <c r="E1849" s="4" t="s">
        <v>20</v>
      </c>
      <c r="F1849" s="4" t="s">
        <v>10</v>
      </c>
    </row>
    <row r="1850" spans="1:10">
      <c r="A1850" t="n">
        <v>14054</v>
      </c>
      <c r="B1850" s="40" t="n">
        <v>45</v>
      </c>
      <c r="C1850" s="7" t="n">
        <v>5</v>
      </c>
      <c r="D1850" s="7" t="n">
        <v>3</v>
      </c>
      <c r="E1850" s="7" t="n">
        <v>3.09999990463257</v>
      </c>
      <c r="F1850" s="7" t="n">
        <v>1000</v>
      </c>
    </row>
    <row r="1851" spans="1:10">
      <c r="A1851" t="s">
        <v>4</v>
      </c>
      <c r="B1851" s="4" t="s">
        <v>5</v>
      </c>
      <c r="C1851" s="4" t="s">
        <v>10</v>
      </c>
    </row>
    <row r="1852" spans="1:10">
      <c r="A1852" t="n">
        <v>14063</v>
      </c>
      <c r="B1852" s="29" t="n">
        <v>16</v>
      </c>
      <c r="C1852" s="7" t="n">
        <v>500</v>
      </c>
    </row>
    <row r="1853" spans="1:10">
      <c r="A1853" t="s">
        <v>4</v>
      </c>
      <c r="B1853" s="4" t="s">
        <v>5</v>
      </c>
      <c r="C1853" s="4" t="s">
        <v>10</v>
      </c>
      <c r="D1853" s="4" t="s">
        <v>9</v>
      </c>
      <c r="E1853" s="4" t="s">
        <v>9</v>
      </c>
      <c r="F1853" s="4" t="s">
        <v>9</v>
      </c>
      <c r="G1853" s="4" t="s">
        <v>9</v>
      </c>
      <c r="H1853" s="4" t="s">
        <v>10</v>
      </c>
      <c r="I1853" s="4" t="s">
        <v>14</v>
      </c>
    </row>
    <row r="1854" spans="1:10">
      <c r="A1854" t="n">
        <v>14066</v>
      </c>
      <c r="B1854" s="32" t="n">
        <v>66</v>
      </c>
      <c r="C1854" s="7" t="n">
        <v>7030</v>
      </c>
      <c r="D1854" s="7" t="n">
        <v>1065353216</v>
      </c>
      <c r="E1854" s="7" t="n">
        <v>1065353216</v>
      </c>
      <c r="F1854" s="7" t="n">
        <v>1065353216</v>
      </c>
      <c r="G1854" s="7" t="n">
        <v>1065353216</v>
      </c>
      <c r="H1854" s="7" t="n">
        <v>1000</v>
      </c>
      <c r="I1854" s="7" t="n">
        <v>3</v>
      </c>
    </row>
    <row r="1855" spans="1:10">
      <c r="A1855" t="s">
        <v>4</v>
      </c>
      <c r="B1855" s="4" t="s">
        <v>5</v>
      </c>
      <c r="C1855" s="4" t="s">
        <v>14</v>
      </c>
      <c r="D1855" s="4" t="s">
        <v>10</v>
      </c>
      <c r="E1855" s="4" t="s">
        <v>10</v>
      </c>
      <c r="F1855" s="4" t="s">
        <v>10</v>
      </c>
      <c r="G1855" s="4" t="s">
        <v>10</v>
      </c>
      <c r="H1855" s="4" t="s">
        <v>10</v>
      </c>
      <c r="I1855" s="4" t="s">
        <v>6</v>
      </c>
      <c r="J1855" s="4" t="s">
        <v>20</v>
      </c>
      <c r="K1855" s="4" t="s">
        <v>20</v>
      </c>
      <c r="L1855" s="4" t="s">
        <v>20</v>
      </c>
      <c r="M1855" s="4" t="s">
        <v>9</v>
      </c>
      <c r="N1855" s="4" t="s">
        <v>9</v>
      </c>
      <c r="O1855" s="4" t="s">
        <v>20</v>
      </c>
      <c r="P1855" s="4" t="s">
        <v>20</v>
      </c>
      <c r="Q1855" s="4" t="s">
        <v>20</v>
      </c>
      <c r="R1855" s="4" t="s">
        <v>20</v>
      </c>
      <c r="S1855" s="4" t="s">
        <v>14</v>
      </c>
    </row>
    <row r="1856" spans="1:10">
      <c r="A1856" t="n">
        <v>14088</v>
      </c>
      <c r="B1856" s="30" t="n">
        <v>39</v>
      </c>
      <c r="C1856" s="7" t="n">
        <v>12</v>
      </c>
      <c r="D1856" s="7" t="n">
        <v>65533</v>
      </c>
      <c r="E1856" s="7" t="n">
        <v>203</v>
      </c>
      <c r="F1856" s="7" t="n">
        <v>0</v>
      </c>
      <c r="G1856" s="7" t="n">
        <v>7030</v>
      </c>
      <c r="H1856" s="7" t="n">
        <v>12</v>
      </c>
      <c r="I1856" s="7" t="s">
        <v>126</v>
      </c>
      <c r="J1856" s="7" t="n">
        <v>0</v>
      </c>
      <c r="K1856" s="7" t="n">
        <v>0</v>
      </c>
      <c r="L1856" s="7" t="n">
        <v>0</v>
      </c>
      <c r="M1856" s="7" t="n">
        <v>0</v>
      </c>
      <c r="N1856" s="7" t="n">
        <v>0</v>
      </c>
      <c r="O1856" s="7" t="n">
        <v>0</v>
      </c>
      <c r="P1856" s="7" t="n">
        <v>1</v>
      </c>
      <c r="Q1856" s="7" t="n">
        <v>1</v>
      </c>
      <c r="R1856" s="7" t="n">
        <v>1</v>
      </c>
      <c r="S1856" s="7" t="n">
        <v>255</v>
      </c>
    </row>
    <row r="1857" spans="1:19">
      <c r="A1857" t="s">
        <v>4</v>
      </c>
      <c r="B1857" s="4" t="s">
        <v>5</v>
      </c>
      <c r="C1857" s="4" t="s">
        <v>14</v>
      </c>
      <c r="D1857" s="4" t="s">
        <v>10</v>
      </c>
    </row>
    <row r="1858" spans="1:19">
      <c r="A1858" t="n">
        <v>14149</v>
      </c>
      <c r="B1858" s="40" t="n">
        <v>45</v>
      </c>
      <c r="C1858" s="7" t="n">
        <v>7</v>
      </c>
      <c r="D1858" s="7" t="n">
        <v>255</v>
      </c>
    </row>
    <row r="1859" spans="1:19">
      <c r="A1859" t="s">
        <v>4</v>
      </c>
      <c r="B1859" s="4" t="s">
        <v>5</v>
      </c>
      <c r="C1859" s="4" t="s">
        <v>10</v>
      </c>
    </row>
    <row r="1860" spans="1:19">
      <c r="A1860" t="n">
        <v>14153</v>
      </c>
      <c r="B1860" s="29" t="n">
        <v>16</v>
      </c>
      <c r="C1860" s="7" t="n">
        <v>500</v>
      </c>
    </row>
    <row r="1861" spans="1:19">
      <c r="A1861" t="s">
        <v>4</v>
      </c>
      <c r="B1861" s="4" t="s">
        <v>5</v>
      </c>
      <c r="C1861" s="4" t="s">
        <v>14</v>
      </c>
      <c r="D1861" s="4" t="s">
        <v>10</v>
      </c>
      <c r="E1861" s="4" t="s">
        <v>20</v>
      </c>
      <c r="F1861" s="4" t="s">
        <v>10</v>
      </c>
      <c r="G1861" s="4" t="s">
        <v>9</v>
      </c>
      <c r="H1861" s="4" t="s">
        <v>9</v>
      </c>
      <c r="I1861" s="4" t="s">
        <v>10</v>
      </c>
      <c r="J1861" s="4" t="s">
        <v>10</v>
      </c>
      <c r="K1861" s="4" t="s">
        <v>9</v>
      </c>
      <c r="L1861" s="4" t="s">
        <v>9</v>
      </c>
      <c r="M1861" s="4" t="s">
        <v>9</v>
      </c>
      <c r="N1861" s="4" t="s">
        <v>9</v>
      </c>
      <c r="O1861" s="4" t="s">
        <v>6</v>
      </c>
    </row>
    <row r="1862" spans="1:19">
      <c r="A1862" t="n">
        <v>14156</v>
      </c>
      <c r="B1862" s="13" t="n">
        <v>50</v>
      </c>
      <c r="C1862" s="7" t="n">
        <v>0</v>
      </c>
      <c r="D1862" s="7" t="n">
        <v>2070</v>
      </c>
      <c r="E1862" s="7" t="n">
        <v>1</v>
      </c>
      <c r="F1862" s="7" t="n">
        <v>0</v>
      </c>
      <c r="G1862" s="7" t="n">
        <v>0</v>
      </c>
      <c r="H1862" s="7" t="n">
        <v>0</v>
      </c>
      <c r="I1862" s="7" t="n">
        <v>0</v>
      </c>
      <c r="J1862" s="7" t="n">
        <v>65533</v>
      </c>
      <c r="K1862" s="7" t="n">
        <v>0</v>
      </c>
      <c r="L1862" s="7" t="n">
        <v>0</v>
      </c>
      <c r="M1862" s="7" t="n">
        <v>0</v>
      </c>
      <c r="N1862" s="7" t="n">
        <v>0</v>
      </c>
      <c r="O1862" s="7" t="s">
        <v>13</v>
      </c>
    </row>
    <row r="1863" spans="1:19">
      <c r="A1863" t="s">
        <v>4</v>
      </c>
      <c r="B1863" s="4" t="s">
        <v>5</v>
      </c>
      <c r="C1863" s="4" t="s">
        <v>14</v>
      </c>
      <c r="D1863" s="4" t="s">
        <v>10</v>
      </c>
      <c r="E1863" s="4" t="s">
        <v>6</v>
      </c>
    </row>
    <row r="1864" spans="1:19">
      <c r="A1864" t="n">
        <v>14195</v>
      </c>
      <c r="B1864" s="33" t="n">
        <v>51</v>
      </c>
      <c r="C1864" s="7" t="n">
        <v>4</v>
      </c>
      <c r="D1864" s="7" t="n">
        <v>7030</v>
      </c>
      <c r="E1864" s="7" t="s">
        <v>135</v>
      </c>
    </row>
    <row r="1865" spans="1:19">
      <c r="A1865" t="s">
        <v>4</v>
      </c>
      <c r="B1865" s="4" t="s">
        <v>5</v>
      </c>
      <c r="C1865" s="4" t="s">
        <v>10</v>
      </c>
    </row>
    <row r="1866" spans="1:19">
      <c r="A1866" t="n">
        <v>14208</v>
      </c>
      <c r="B1866" s="29" t="n">
        <v>16</v>
      </c>
      <c r="C1866" s="7" t="n">
        <v>0</v>
      </c>
    </row>
    <row r="1867" spans="1:19">
      <c r="A1867" t="s">
        <v>4</v>
      </c>
      <c r="B1867" s="4" t="s">
        <v>5</v>
      </c>
      <c r="C1867" s="4" t="s">
        <v>10</v>
      </c>
      <c r="D1867" s="4" t="s">
        <v>83</v>
      </c>
      <c r="E1867" s="4" t="s">
        <v>14</v>
      </c>
      <c r="F1867" s="4" t="s">
        <v>14</v>
      </c>
    </row>
    <row r="1868" spans="1:19">
      <c r="A1868" t="n">
        <v>14211</v>
      </c>
      <c r="B1868" s="44" t="n">
        <v>26</v>
      </c>
      <c r="C1868" s="7" t="n">
        <v>7030</v>
      </c>
      <c r="D1868" s="7" t="s">
        <v>201</v>
      </c>
      <c r="E1868" s="7" t="n">
        <v>2</v>
      </c>
      <c r="F1868" s="7" t="n">
        <v>0</v>
      </c>
    </row>
    <row r="1869" spans="1:19">
      <c r="A1869" t="s">
        <v>4</v>
      </c>
      <c r="B1869" s="4" t="s">
        <v>5</v>
      </c>
    </row>
    <row r="1870" spans="1:19">
      <c r="A1870" t="n">
        <v>14232</v>
      </c>
      <c r="B1870" s="45" t="n">
        <v>28</v>
      </c>
    </row>
    <row r="1871" spans="1:19">
      <c r="A1871" t="s">
        <v>4</v>
      </c>
      <c r="B1871" s="4" t="s">
        <v>5</v>
      </c>
      <c r="C1871" s="4" t="s">
        <v>10</v>
      </c>
      <c r="D1871" s="4" t="s">
        <v>14</v>
      </c>
    </row>
    <row r="1872" spans="1:19">
      <c r="A1872" t="n">
        <v>14233</v>
      </c>
      <c r="B1872" s="46" t="n">
        <v>89</v>
      </c>
      <c r="C1872" s="7" t="n">
        <v>65533</v>
      </c>
      <c r="D1872" s="7" t="n">
        <v>1</v>
      </c>
    </row>
    <row r="1873" spans="1:15">
      <c r="A1873" t="s">
        <v>4</v>
      </c>
      <c r="B1873" s="4" t="s">
        <v>5</v>
      </c>
      <c r="C1873" s="4" t="s">
        <v>14</v>
      </c>
      <c r="D1873" s="4" t="s">
        <v>20</v>
      </c>
      <c r="E1873" s="4" t="s">
        <v>10</v>
      </c>
      <c r="F1873" s="4" t="s">
        <v>14</v>
      </c>
    </row>
    <row r="1874" spans="1:15">
      <c r="A1874" t="n">
        <v>14237</v>
      </c>
      <c r="B1874" s="17" t="n">
        <v>49</v>
      </c>
      <c r="C1874" s="7" t="n">
        <v>3</v>
      </c>
      <c r="D1874" s="7" t="n">
        <v>1</v>
      </c>
      <c r="E1874" s="7" t="n">
        <v>500</v>
      </c>
      <c r="F1874" s="7" t="n">
        <v>0</v>
      </c>
    </row>
    <row r="1875" spans="1:15">
      <c r="A1875" t="s">
        <v>4</v>
      </c>
      <c r="B1875" s="4" t="s">
        <v>5</v>
      </c>
      <c r="C1875" s="4" t="s">
        <v>14</v>
      </c>
      <c r="D1875" s="4" t="s">
        <v>10</v>
      </c>
    </row>
    <row r="1876" spans="1:15">
      <c r="A1876" t="n">
        <v>14246</v>
      </c>
      <c r="B1876" s="17" t="n">
        <v>49</v>
      </c>
      <c r="C1876" s="7" t="n">
        <v>6</v>
      </c>
      <c r="D1876" s="7" t="n">
        <v>1</v>
      </c>
    </row>
    <row r="1877" spans="1:15">
      <c r="A1877" t="s">
        <v>4</v>
      </c>
      <c r="B1877" s="4" t="s">
        <v>5</v>
      </c>
      <c r="C1877" s="4" t="s">
        <v>10</v>
      </c>
    </row>
    <row r="1878" spans="1:15">
      <c r="A1878" t="n">
        <v>14250</v>
      </c>
      <c r="B1878" s="12" t="n">
        <v>12</v>
      </c>
      <c r="C1878" s="7" t="n">
        <v>6465</v>
      </c>
    </row>
    <row r="1879" spans="1:15">
      <c r="A1879" t="s">
        <v>4</v>
      </c>
      <c r="B1879" s="4" t="s">
        <v>5</v>
      </c>
      <c r="C1879" s="4" t="s">
        <v>14</v>
      </c>
      <c r="D1879" s="4" t="s">
        <v>9</v>
      </c>
      <c r="E1879" s="4" t="s">
        <v>14</v>
      </c>
      <c r="F1879" s="4" t="s">
        <v>14</v>
      </c>
      <c r="G1879" s="4" t="s">
        <v>9</v>
      </c>
      <c r="H1879" s="4" t="s">
        <v>14</v>
      </c>
      <c r="I1879" s="4" t="s">
        <v>9</v>
      </c>
      <c r="J1879" s="4" t="s">
        <v>14</v>
      </c>
    </row>
    <row r="1880" spans="1:15">
      <c r="A1880" t="n">
        <v>14253</v>
      </c>
      <c r="B1880" s="57" t="n">
        <v>33</v>
      </c>
      <c r="C1880" s="7" t="n">
        <v>0</v>
      </c>
      <c r="D1880" s="7" t="n">
        <v>1</v>
      </c>
      <c r="E1880" s="7" t="n">
        <v>0</v>
      </c>
      <c r="F1880" s="7" t="n">
        <v>0</v>
      </c>
      <c r="G1880" s="7" t="n">
        <v>-1</v>
      </c>
      <c r="H1880" s="7" t="n">
        <v>0</v>
      </c>
      <c r="I1880" s="7" t="n">
        <v>-1</v>
      </c>
      <c r="J1880" s="7" t="n">
        <v>0</v>
      </c>
    </row>
    <row r="1881" spans="1:15">
      <c r="A1881" t="s">
        <v>4</v>
      </c>
      <c r="B1881" s="4" t="s">
        <v>5</v>
      </c>
    </row>
    <row r="1882" spans="1:15">
      <c r="A1882" t="n">
        <v>14271</v>
      </c>
      <c r="B1882" s="5" t="n">
        <v>1</v>
      </c>
    </row>
    <row r="1883" spans="1:15" s="3" customFormat="1" customHeight="0">
      <c r="A1883" s="3" t="s">
        <v>2</v>
      </c>
      <c r="B1883" s="3" t="s">
        <v>202</v>
      </c>
    </row>
    <row r="1884" spans="1:15">
      <c r="A1884" t="s">
        <v>4</v>
      </c>
      <c r="B1884" s="4" t="s">
        <v>5</v>
      </c>
      <c r="C1884" s="4" t="s">
        <v>14</v>
      </c>
      <c r="D1884" s="4" t="s">
        <v>14</v>
      </c>
      <c r="E1884" s="4" t="s">
        <v>14</v>
      </c>
      <c r="F1884" s="4" t="s">
        <v>14</v>
      </c>
      <c r="G1884" s="4" t="s">
        <v>10</v>
      </c>
      <c r="H1884" s="4" t="s">
        <v>18</v>
      </c>
      <c r="I1884" s="4" t="s">
        <v>10</v>
      </c>
      <c r="J1884" s="4" t="s">
        <v>18</v>
      </c>
      <c r="K1884" s="4" t="s">
        <v>10</v>
      </c>
      <c r="L1884" s="4" t="s">
        <v>18</v>
      </c>
      <c r="M1884" s="4" t="s">
        <v>10</v>
      </c>
      <c r="N1884" s="4" t="s">
        <v>18</v>
      </c>
      <c r="O1884" s="4" t="s">
        <v>10</v>
      </c>
      <c r="P1884" s="4" t="s">
        <v>18</v>
      </c>
      <c r="Q1884" s="4" t="s">
        <v>18</v>
      </c>
    </row>
    <row r="1885" spans="1:15">
      <c r="A1885" t="n">
        <v>14272</v>
      </c>
      <c r="B1885" s="58" t="n">
        <v>6</v>
      </c>
      <c r="C1885" s="7" t="n">
        <v>35</v>
      </c>
      <c r="D1885" s="7" t="n">
        <v>0</v>
      </c>
      <c r="E1885" s="7" t="n">
        <v>1</v>
      </c>
      <c r="F1885" s="7" t="n">
        <v>5</v>
      </c>
      <c r="G1885" s="7" t="n">
        <v>0</v>
      </c>
      <c r="H1885" s="11" t="n">
        <f t="normal" ca="1">A1887</f>
        <v>0</v>
      </c>
      <c r="I1885" s="7" t="n">
        <v>1</v>
      </c>
      <c r="J1885" s="11" t="n">
        <f t="normal" ca="1">A1891</f>
        <v>0</v>
      </c>
      <c r="K1885" s="7" t="n">
        <v>2</v>
      </c>
      <c r="L1885" s="11" t="n">
        <f t="normal" ca="1">A1895</f>
        <v>0</v>
      </c>
      <c r="M1885" s="7" t="n">
        <v>3</v>
      </c>
      <c r="N1885" s="11" t="n">
        <f t="normal" ca="1">A1899</f>
        <v>0</v>
      </c>
      <c r="O1885" s="7" t="n">
        <v>4</v>
      </c>
      <c r="P1885" s="11" t="n">
        <f t="normal" ca="1">A1903</f>
        <v>0</v>
      </c>
      <c r="Q1885" s="11" t="n">
        <f t="normal" ca="1">A1907</f>
        <v>0</v>
      </c>
    </row>
    <row r="1886" spans="1:15">
      <c r="A1886" t="s">
        <v>4</v>
      </c>
      <c r="B1886" s="4" t="s">
        <v>5</v>
      </c>
      <c r="C1886" s="4" t="s">
        <v>10</v>
      </c>
      <c r="D1886" s="4" t="s">
        <v>20</v>
      </c>
      <c r="E1886" s="4" t="s">
        <v>20</v>
      </c>
      <c r="F1886" s="4" t="s">
        <v>20</v>
      </c>
      <c r="G1886" s="4" t="s">
        <v>20</v>
      </c>
    </row>
    <row r="1887" spans="1:15">
      <c r="A1887" t="n">
        <v>14311</v>
      </c>
      <c r="B1887" s="39" t="n">
        <v>46</v>
      </c>
      <c r="C1887" s="7" t="n">
        <v>65534</v>
      </c>
      <c r="D1887" s="7" t="n">
        <v>20.1000003814697</v>
      </c>
      <c r="E1887" s="7" t="n">
        <v>0</v>
      </c>
      <c r="F1887" s="7" t="n">
        <v>-0.5</v>
      </c>
      <c r="G1887" s="7" t="n">
        <v>270</v>
      </c>
    </row>
    <row r="1888" spans="1:15">
      <c r="A1888" t="s">
        <v>4</v>
      </c>
      <c r="B1888" s="4" t="s">
        <v>5</v>
      </c>
      <c r="C1888" s="4" t="s">
        <v>18</v>
      </c>
    </row>
    <row r="1889" spans="1:17">
      <c r="A1889" t="n">
        <v>14330</v>
      </c>
      <c r="B1889" s="16" t="n">
        <v>3</v>
      </c>
      <c r="C1889" s="11" t="n">
        <f t="normal" ca="1">A1907</f>
        <v>0</v>
      </c>
    </row>
    <row r="1890" spans="1:17">
      <c r="A1890" t="s">
        <v>4</v>
      </c>
      <c r="B1890" s="4" t="s">
        <v>5</v>
      </c>
      <c r="C1890" s="4" t="s">
        <v>10</v>
      </c>
      <c r="D1890" s="4" t="s">
        <v>20</v>
      </c>
      <c r="E1890" s="4" t="s">
        <v>20</v>
      </c>
      <c r="F1890" s="4" t="s">
        <v>20</v>
      </c>
      <c r="G1890" s="4" t="s">
        <v>20</v>
      </c>
    </row>
    <row r="1891" spans="1:17">
      <c r="A1891" t="n">
        <v>14335</v>
      </c>
      <c r="B1891" s="39" t="n">
        <v>46</v>
      </c>
      <c r="C1891" s="7" t="n">
        <v>65534</v>
      </c>
      <c r="D1891" s="7" t="n">
        <v>19</v>
      </c>
      <c r="E1891" s="7" t="n">
        <v>0</v>
      </c>
      <c r="F1891" s="7" t="n">
        <v>1.10000002384186</v>
      </c>
      <c r="G1891" s="7" t="n">
        <v>270</v>
      </c>
    </row>
    <row r="1892" spans="1:17">
      <c r="A1892" t="s">
        <v>4</v>
      </c>
      <c r="B1892" s="4" t="s">
        <v>5</v>
      </c>
      <c r="C1892" s="4" t="s">
        <v>18</v>
      </c>
    </row>
    <row r="1893" spans="1:17">
      <c r="A1893" t="n">
        <v>14354</v>
      </c>
      <c r="B1893" s="16" t="n">
        <v>3</v>
      </c>
      <c r="C1893" s="11" t="n">
        <f t="normal" ca="1">A1907</f>
        <v>0</v>
      </c>
    </row>
    <row r="1894" spans="1:17">
      <c r="A1894" t="s">
        <v>4</v>
      </c>
      <c r="B1894" s="4" t="s">
        <v>5</v>
      </c>
      <c r="C1894" s="4" t="s">
        <v>10</v>
      </c>
      <c r="D1894" s="4" t="s">
        <v>20</v>
      </c>
      <c r="E1894" s="4" t="s">
        <v>20</v>
      </c>
      <c r="F1894" s="4" t="s">
        <v>20</v>
      </c>
      <c r="G1894" s="4" t="s">
        <v>20</v>
      </c>
    </row>
    <row r="1895" spans="1:17">
      <c r="A1895" t="n">
        <v>14359</v>
      </c>
      <c r="B1895" s="39" t="n">
        <v>46</v>
      </c>
      <c r="C1895" s="7" t="n">
        <v>65534</v>
      </c>
      <c r="D1895" s="7" t="n">
        <v>19</v>
      </c>
      <c r="E1895" s="7" t="n">
        <v>0</v>
      </c>
      <c r="F1895" s="7" t="n">
        <v>-1.10000002384186</v>
      </c>
      <c r="G1895" s="7" t="n">
        <v>270</v>
      </c>
    </row>
    <row r="1896" spans="1:17">
      <c r="A1896" t="s">
        <v>4</v>
      </c>
      <c r="B1896" s="4" t="s">
        <v>5</v>
      </c>
      <c r="C1896" s="4" t="s">
        <v>18</v>
      </c>
    </row>
    <row r="1897" spans="1:17">
      <c r="A1897" t="n">
        <v>14378</v>
      </c>
      <c r="B1897" s="16" t="n">
        <v>3</v>
      </c>
      <c r="C1897" s="11" t="n">
        <f t="normal" ca="1">A1907</f>
        <v>0</v>
      </c>
    </row>
    <row r="1898" spans="1:17">
      <c r="A1898" t="s">
        <v>4</v>
      </c>
      <c r="B1898" s="4" t="s">
        <v>5</v>
      </c>
      <c r="C1898" s="4" t="s">
        <v>10</v>
      </c>
      <c r="D1898" s="4" t="s">
        <v>20</v>
      </c>
      <c r="E1898" s="4" t="s">
        <v>20</v>
      </c>
      <c r="F1898" s="4" t="s">
        <v>20</v>
      </c>
      <c r="G1898" s="4" t="s">
        <v>20</v>
      </c>
    </row>
    <row r="1899" spans="1:17">
      <c r="A1899" t="n">
        <v>14383</v>
      </c>
      <c r="B1899" s="39" t="n">
        <v>46</v>
      </c>
      <c r="C1899" s="7" t="n">
        <v>65534</v>
      </c>
      <c r="D1899" s="7" t="n">
        <v>20.1000003814697</v>
      </c>
      <c r="E1899" s="7" t="n">
        <v>0</v>
      </c>
      <c r="F1899" s="7" t="n">
        <v>0.5</v>
      </c>
      <c r="G1899" s="7" t="n">
        <v>270</v>
      </c>
    </row>
    <row r="1900" spans="1:17">
      <c r="A1900" t="s">
        <v>4</v>
      </c>
      <c r="B1900" s="4" t="s">
        <v>5</v>
      </c>
      <c r="C1900" s="4" t="s">
        <v>18</v>
      </c>
    </row>
    <row r="1901" spans="1:17">
      <c r="A1901" t="n">
        <v>14402</v>
      </c>
      <c r="B1901" s="16" t="n">
        <v>3</v>
      </c>
      <c r="C1901" s="11" t="n">
        <f t="normal" ca="1">A1907</f>
        <v>0</v>
      </c>
    </row>
    <row r="1902" spans="1:17">
      <c r="A1902" t="s">
        <v>4</v>
      </c>
      <c r="B1902" s="4" t="s">
        <v>5</v>
      </c>
      <c r="C1902" s="4" t="s">
        <v>10</v>
      </c>
      <c r="D1902" s="4" t="s">
        <v>20</v>
      </c>
      <c r="E1902" s="4" t="s">
        <v>20</v>
      </c>
      <c r="F1902" s="4" t="s">
        <v>20</v>
      </c>
      <c r="G1902" s="4" t="s">
        <v>20</v>
      </c>
    </row>
    <row r="1903" spans="1:17">
      <c r="A1903" t="n">
        <v>14407</v>
      </c>
      <c r="B1903" s="39" t="n">
        <v>46</v>
      </c>
      <c r="C1903" s="7" t="n">
        <v>65534</v>
      </c>
      <c r="D1903" s="7" t="n">
        <v>18.2000007629395</v>
      </c>
      <c r="E1903" s="7" t="n">
        <v>0</v>
      </c>
      <c r="F1903" s="7" t="n">
        <v>0</v>
      </c>
      <c r="G1903" s="7" t="n">
        <v>270</v>
      </c>
    </row>
    <row r="1904" spans="1:17">
      <c r="A1904" t="s">
        <v>4</v>
      </c>
      <c r="B1904" s="4" t="s">
        <v>5</v>
      </c>
      <c r="C1904" s="4" t="s">
        <v>18</v>
      </c>
    </row>
    <row r="1905" spans="1:7">
      <c r="A1905" t="n">
        <v>14426</v>
      </c>
      <c r="B1905" s="16" t="n">
        <v>3</v>
      </c>
      <c r="C1905" s="11" t="n">
        <f t="normal" ca="1">A1907</f>
        <v>0</v>
      </c>
    </row>
    <row r="1906" spans="1:7">
      <c r="A1906" t="s">
        <v>4</v>
      </c>
      <c r="B1906" s="4" t="s">
        <v>5</v>
      </c>
      <c r="C1906" s="4" t="s">
        <v>14</v>
      </c>
      <c r="D1906" s="4" t="s">
        <v>14</v>
      </c>
      <c r="E1906" s="4" t="s">
        <v>14</v>
      </c>
      <c r="F1906" s="4" t="s">
        <v>14</v>
      </c>
      <c r="G1906" s="4" t="s">
        <v>9</v>
      </c>
      <c r="H1906" s="4" t="s">
        <v>14</v>
      </c>
      <c r="I1906" s="4" t="s">
        <v>14</v>
      </c>
      <c r="J1906" s="4" t="s">
        <v>14</v>
      </c>
    </row>
    <row r="1907" spans="1:7">
      <c r="A1907" t="n">
        <v>14431</v>
      </c>
      <c r="B1907" s="59" t="n">
        <v>18</v>
      </c>
      <c r="C1907" s="7" t="n">
        <v>0</v>
      </c>
      <c r="D1907" s="7" t="n">
        <v>35</v>
      </c>
      <c r="E1907" s="7" t="n">
        <v>0</v>
      </c>
      <c r="F1907" s="7" t="n">
        <v>0</v>
      </c>
      <c r="G1907" s="7" t="n">
        <v>1</v>
      </c>
      <c r="H1907" s="7" t="n">
        <v>12</v>
      </c>
      <c r="I1907" s="7" t="n">
        <v>19</v>
      </c>
      <c r="J1907" s="7" t="n">
        <v>1</v>
      </c>
    </row>
    <row r="1908" spans="1:7">
      <c r="A1908" t="s">
        <v>4</v>
      </c>
      <c r="B1908" s="4" t="s">
        <v>5</v>
      </c>
    </row>
    <row r="1909" spans="1:7">
      <c r="A1909" t="n">
        <v>14443</v>
      </c>
      <c r="B1909" s="5" t="n">
        <v>1</v>
      </c>
    </row>
    <row r="1910" spans="1:7" s="3" customFormat="1" customHeight="0">
      <c r="A1910" s="3" t="s">
        <v>2</v>
      </c>
      <c r="B1910" s="3" t="s">
        <v>203</v>
      </c>
    </row>
    <row r="1911" spans="1:7">
      <c r="A1911" t="s">
        <v>4</v>
      </c>
      <c r="B1911" s="4" t="s">
        <v>5</v>
      </c>
      <c r="C1911" s="4" t="s">
        <v>14</v>
      </c>
      <c r="D1911" s="4" t="s">
        <v>14</v>
      </c>
      <c r="E1911" s="4" t="s">
        <v>14</v>
      </c>
      <c r="F1911" s="4" t="s">
        <v>14</v>
      </c>
    </row>
    <row r="1912" spans="1:7">
      <c r="A1912" t="n">
        <v>14444</v>
      </c>
      <c r="B1912" s="20" t="n">
        <v>14</v>
      </c>
      <c r="C1912" s="7" t="n">
        <v>2</v>
      </c>
      <c r="D1912" s="7" t="n">
        <v>0</v>
      </c>
      <c r="E1912" s="7" t="n">
        <v>0</v>
      </c>
      <c r="F1912" s="7" t="n">
        <v>0</v>
      </c>
    </row>
    <row r="1913" spans="1:7">
      <c r="A1913" t="s">
        <v>4</v>
      </c>
      <c r="B1913" s="4" t="s">
        <v>5</v>
      </c>
      <c r="C1913" s="4" t="s">
        <v>14</v>
      </c>
      <c r="D1913" s="21" t="s">
        <v>30</v>
      </c>
      <c r="E1913" s="4" t="s">
        <v>5</v>
      </c>
      <c r="F1913" s="4" t="s">
        <v>14</v>
      </c>
      <c r="G1913" s="4" t="s">
        <v>10</v>
      </c>
      <c r="H1913" s="21" t="s">
        <v>31</v>
      </c>
      <c r="I1913" s="4" t="s">
        <v>14</v>
      </c>
      <c r="J1913" s="4" t="s">
        <v>9</v>
      </c>
      <c r="K1913" s="4" t="s">
        <v>14</v>
      </c>
      <c r="L1913" s="4" t="s">
        <v>14</v>
      </c>
      <c r="M1913" s="21" t="s">
        <v>30</v>
      </c>
      <c r="N1913" s="4" t="s">
        <v>5</v>
      </c>
      <c r="O1913" s="4" t="s">
        <v>14</v>
      </c>
      <c r="P1913" s="4" t="s">
        <v>10</v>
      </c>
      <c r="Q1913" s="21" t="s">
        <v>31</v>
      </c>
      <c r="R1913" s="4" t="s">
        <v>14</v>
      </c>
      <c r="S1913" s="4" t="s">
        <v>9</v>
      </c>
      <c r="T1913" s="4" t="s">
        <v>14</v>
      </c>
      <c r="U1913" s="4" t="s">
        <v>14</v>
      </c>
      <c r="V1913" s="4" t="s">
        <v>14</v>
      </c>
      <c r="W1913" s="4" t="s">
        <v>18</v>
      </c>
    </row>
    <row r="1914" spans="1:7">
      <c r="A1914" t="n">
        <v>14449</v>
      </c>
      <c r="B1914" s="10" t="n">
        <v>5</v>
      </c>
      <c r="C1914" s="7" t="n">
        <v>28</v>
      </c>
      <c r="D1914" s="21" t="s">
        <v>3</v>
      </c>
      <c r="E1914" s="9" t="n">
        <v>162</v>
      </c>
      <c r="F1914" s="7" t="n">
        <v>3</v>
      </c>
      <c r="G1914" s="7" t="n">
        <v>16416</v>
      </c>
      <c r="H1914" s="21" t="s">
        <v>3</v>
      </c>
      <c r="I1914" s="7" t="n">
        <v>0</v>
      </c>
      <c r="J1914" s="7" t="n">
        <v>1</v>
      </c>
      <c r="K1914" s="7" t="n">
        <v>2</v>
      </c>
      <c r="L1914" s="7" t="n">
        <v>28</v>
      </c>
      <c r="M1914" s="21" t="s">
        <v>3</v>
      </c>
      <c r="N1914" s="9" t="n">
        <v>162</v>
      </c>
      <c r="O1914" s="7" t="n">
        <v>3</v>
      </c>
      <c r="P1914" s="7" t="n">
        <v>16416</v>
      </c>
      <c r="Q1914" s="21" t="s">
        <v>3</v>
      </c>
      <c r="R1914" s="7" t="n">
        <v>0</v>
      </c>
      <c r="S1914" s="7" t="n">
        <v>2</v>
      </c>
      <c r="T1914" s="7" t="n">
        <v>2</v>
      </c>
      <c r="U1914" s="7" t="n">
        <v>11</v>
      </c>
      <c r="V1914" s="7" t="n">
        <v>1</v>
      </c>
      <c r="W1914" s="11" t="n">
        <f t="normal" ca="1">A1918</f>
        <v>0</v>
      </c>
    </row>
    <row r="1915" spans="1:7">
      <c r="A1915" t="s">
        <v>4</v>
      </c>
      <c r="B1915" s="4" t="s">
        <v>5</v>
      </c>
      <c r="C1915" s="4" t="s">
        <v>14</v>
      </c>
      <c r="D1915" s="4" t="s">
        <v>10</v>
      </c>
      <c r="E1915" s="4" t="s">
        <v>20</v>
      </c>
    </row>
    <row r="1916" spans="1:7">
      <c r="A1916" t="n">
        <v>14478</v>
      </c>
      <c r="B1916" s="22" t="n">
        <v>58</v>
      </c>
      <c r="C1916" s="7" t="n">
        <v>0</v>
      </c>
      <c r="D1916" s="7" t="n">
        <v>0</v>
      </c>
      <c r="E1916" s="7" t="n">
        <v>1</v>
      </c>
    </row>
    <row r="1917" spans="1:7">
      <c r="A1917" t="s">
        <v>4</v>
      </c>
      <c r="B1917" s="4" t="s">
        <v>5</v>
      </c>
      <c r="C1917" s="4" t="s">
        <v>14</v>
      </c>
      <c r="D1917" s="21" t="s">
        <v>30</v>
      </c>
      <c r="E1917" s="4" t="s">
        <v>5</v>
      </c>
      <c r="F1917" s="4" t="s">
        <v>14</v>
      </c>
      <c r="G1917" s="4" t="s">
        <v>10</v>
      </c>
      <c r="H1917" s="21" t="s">
        <v>31</v>
      </c>
      <c r="I1917" s="4" t="s">
        <v>14</v>
      </c>
      <c r="J1917" s="4" t="s">
        <v>9</v>
      </c>
      <c r="K1917" s="4" t="s">
        <v>14</v>
      </c>
      <c r="L1917" s="4" t="s">
        <v>14</v>
      </c>
      <c r="M1917" s="21" t="s">
        <v>30</v>
      </c>
      <c r="N1917" s="4" t="s">
        <v>5</v>
      </c>
      <c r="O1917" s="4" t="s">
        <v>14</v>
      </c>
      <c r="P1917" s="4" t="s">
        <v>10</v>
      </c>
      <c r="Q1917" s="21" t="s">
        <v>31</v>
      </c>
      <c r="R1917" s="4" t="s">
        <v>14</v>
      </c>
      <c r="S1917" s="4" t="s">
        <v>9</v>
      </c>
      <c r="T1917" s="4" t="s">
        <v>14</v>
      </c>
      <c r="U1917" s="4" t="s">
        <v>14</v>
      </c>
      <c r="V1917" s="4" t="s">
        <v>14</v>
      </c>
      <c r="W1917" s="4" t="s">
        <v>18</v>
      </c>
    </row>
    <row r="1918" spans="1:7">
      <c r="A1918" t="n">
        <v>14486</v>
      </c>
      <c r="B1918" s="10" t="n">
        <v>5</v>
      </c>
      <c r="C1918" s="7" t="n">
        <v>28</v>
      </c>
      <c r="D1918" s="21" t="s">
        <v>3</v>
      </c>
      <c r="E1918" s="9" t="n">
        <v>162</v>
      </c>
      <c r="F1918" s="7" t="n">
        <v>3</v>
      </c>
      <c r="G1918" s="7" t="n">
        <v>16416</v>
      </c>
      <c r="H1918" s="21" t="s">
        <v>3</v>
      </c>
      <c r="I1918" s="7" t="n">
        <v>0</v>
      </c>
      <c r="J1918" s="7" t="n">
        <v>1</v>
      </c>
      <c r="K1918" s="7" t="n">
        <v>3</v>
      </c>
      <c r="L1918" s="7" t="n">
        <v>28</v>
      </c>
      <c r="M1918" s="21" t="s">
        <v>3</v>
      </c>
      <c r="N1918" s="9" t="n">
        <v>162</v>
      </c>
      <c r="O1918" s="7" t="n">
        <v>3</v>
      </c>
      <c r="P1918" s="7" t="n">
        <v>16416</v>
      </c>
      <c r="Q1918" s="21" t="s">
        <v>3</v>
      </c>
      <c r="R1918" s="7" t="n">
        <v>0</v>
      </c>
      <c r="S1918" s="7" t="n">
        <v>2</v>
      </c>
      <c r="T1918" s="7" t="n">
        <v>3</v>
      </c>
      <c r="U1918" s="7" t="n">
        <v>9</v>
      </c>
      <c r="V1918" s="7" t="n">
        <v>1</v>
      </c>
      <c r="W1918" s="11" t="n">
        <f t="normal" ca="1">A1928</f>
        <v>0</v>
      </c>
    </row>
    <row r="1919" spans="1:7">
      <c r="A1919" t="s">
        <v>4</v>
      </c>
      <c r="B1919" s="4" t="s">
        <v>5</v>
      </c>
      <c r="C1919" s="4" t="s">
        <v>14</v>
      </c>
      <c r="D1919" s="21" t="s">
        <v>30</v>
      </c>
      <c r="E1919" s="4" t="s">
        <v>5</v>
      </c>
      <c r="F1919" s="4" t="s">
        <v>10</v>
      </c>
      <c r="G1919" s="4" t="s">
        <v>14</v>
      </c>
      <c r="H1919" s="4" t="s">
        <v>14</v>
      </c>
      <c r="I1919" s="4" t="s">
        <v>6</v>
      </c>
      <c r="J1919" s="21" t="s">
        <v>31</v>
      </c>
      <c r="K1919" s="4" t="s">
        <v>14</v>
      </c>
      <c r="L1919" s="4" t="s">
        <v>14</v>
      </c>
      <c r="M1919" s="21" t="s">
        <v>30</v>
      </c>
      <c r="N1919" s="4" t="s">
        <v>5</v>
      </c>
      <c r="O1919" s="4" t="s">
        <v>14</v>
      </c>
      <c r="P1919" s="21" t="s">
        <v>31</v>
      </c>
      <c r="Q1919" s="4" t="s">
        <v>14</v>
      </c>
      <c r="R1919" s="4" t="s">
        <v>9</v>
      </c>
      <c r="S1919" s="4" t="s">
        <v>14</v>
      </c>
      <c r="T1919" s="4" t="s">
        <v>14</v>
      </c>
      <c r="U1919" s="4" t="s">
        <v>14</v>
      </c>
      <c r="V1919" s="21" t="s">
        <v>30</v>
      </c>
      <c r="W1919" s="4" t="s">
        <v>5</v>
      </c>
      <c r="X1919" s="4" t="s">
        <v>14</v>
      </c>
      <c r="Y1919" s="21" t="s">
        <v>31</v>
      </c>
      <c r="Z1919" s="4" t="s">
        <v>14</v>
      </c>
      <c r="AA1919" s="4" t="s">
        <v>9</v>
      </c>
      <c r="AB1919" s="4" t="s">
        <v>14</v>
      </c>
      <c r="AC1919" s="4" t="s">
        <v>14</v>
      </c>
      <c r="AD1919" s="4" t="s">
        <v>14</v>
      </c>
      <c r="AE1919" s="4" t="s">
        <v>18</v>
      </c>
    </row>
    <row r="1920" spans="1:7">
      <c r="A1920" t="n">
        <v>14515</v>
      </c>
      <c r="B1920" s="10" t="n">
        <v>5</v>
      </c>
      <c r="C1920" s="7" t="n">
        <v>28</v>
      </c>
      <c r="D1920" s="21" t="s">
        <v>3</v>
      </c>
      <c r="E1920" s="23" t="n">
        <v>47</v>
      </c>
      <c r="F1920" s="7" t="n">
        <v>61456</v>
      </c>
      <c r="G1920" s="7" t="n">
        <v>2</v>
      </c>
      <c r="H1920" s="7" t="n">
        <v>0</v>
      </c>
      <c r="I1920" s="7" t="s">
        <v>32</v>
      </c>
      <c r="J1920" s="21" t="s">
        <v>3</v>
      </c>
      <c r="K1920" s="7" t="n">
        <v>8</v>
      </c>
      <c r="L1920" s="7" t="n">
        <v>28</v>
      </c>
      <c r="M1920" s="21" t="s">
        <v>3</v>
      </c>
      <c r="N1920" s="24" t="n">
        <v>74</v>
      </c>
      <c r="O1920" s="7" t="n">
        <v>65</v>
      </c>
      <c r="P1920" s="21" t="s">
        <v>3</v>
      </c>
      <c r="Q1920" s="7" t="n">
        <v>0</v>
      </c>
      <c r="R1920" s="7" t="n">
        <v>1</v>
      </c>
      <c r="S1920" s="7" t="n">
        <v>3</v>
      </c>
      <c r="T1920" s="7" t="n">
        <v>9</v>
      </c>
      <c r="U1920" s="7" t="n">
        <v>28</v>
      </c>
      <c r="V1920" s="21" t="s">
        <v>3</v>
      </c>
      <c r="W1920" s="24" t="n">
        <v>74</v>
      </c>
      <c r="X1920" s="7" t="n">
        <v>65</v>
      </c>
      <c r="Y1920" s="21" t="s">
        <v>3</v>
      </c>
      <c r="Z1920" s="7" t="n">
        <v>0</v>
      </c>
      <c r="AA1920" s="7" t="n">
        <v>2</v>
      </c>
      <c r="AB1920" s="7" t="n">
        <v>3</v>
      </c>
      <c r="AC1920" s="7" t="n">
        <v>9</v>
      </c>
      <c r="AD1920" s="7" t="n">
        <v>1</v>
      </c>
      <c r="AE1920" s="11" t="n">
        <f t="normal" ca="1">A1924</f>
        <v>0</v>
      </c>
    </row>
    <row r="1921" spans="1:31">
      <c r="A1921" t="s">
        <v>4</v>
      </c>
      <c r="B1921" s="4" t="s">
        <v>5</v>
      </c>
      <c r="C1921" s="4" t="s">
        <v>10</v>
      </c>
      <c r="D1921" s="4" t="s">
        <v>14</v>
      </c>
      <c r="E1921" s="4" t="s">
        <v>14</v>
      </c>
      <c r="F1921" s="4" t="s">
        <v>6</v>
      </c>
    </row>
    <row r="1922" spans="1:31">
      <c r="A1922" t="n">
        <v>14563</v>
      </c>
      <c r="B1922" s="23" t="n">
        <v>47</v>
      </c>
      <c r="C1922" s="7" t="n">
        <v>61456</v>
      </c>
      <c r="D1922" s="7" t="n">
        <v>0</v>
      </c>
      <c r="E1922" s="7" t="n">
        <v>0</v>
      </c>
      <c r="F1922" s="7" t="s">
        <v>33</v>
      </c>
    </row>
    <row r="1923" spans="1:31">
      <c r="A1923" t="s">
        <v>4</v>
      </c>
      <c r="B1923" s="4" t="s">
        <v>5</v>
      </c>
      <c r="C1923" s="4" t="s">
        <v>14</v>
      </c>
      <c r="D1923" s="4" t="s">
        <v>10</v>
      </c>
      <c r="E1923" s="4" t="s">
        <v>20</v>
      </c>
    </row>
    <row r="1924" spans="1:31">
      <c r="A1924" t="n">
        <v>14576</v>
      </c>
      <c r="B1924" s="22" t="n">
        <v>58</v>
      </c>
      <c r="C1924" s="7" t="n">
        <v>0</v>
      </c>
      <c r="D1924" s="7" t="n">
        <v>300</v>
      </c>
      <c r="E1924" s="7" t="n">
        <v>1</v>
      </c>
    </row>
    <row r="1925" spans="1:31">
      <c r="A1925" t="s">
        <v>4</v>
      </c>
      <c r="B1925" s="4" t="s">
        <v>5</v>
      </c>
      <c r="C1925" s="4" t="s">
        <v>14</v>
      </c>
      <c r="D1925" s="4" t="s">
        <v>10</v>
      </c>
    </row>
    <row r="1926" spans="1:31">
      <c r="A1926" t="n">
        <v>14584</v>
      </c>
      <c r="B1926" s="22" t="n">
        <v>58</v>
      </c>
      <c r="C1926" s="7" t="n">
        <v>255</v>
      </c>
      <c r="D1926" s="7" t="n">
        <v>0</v>
      </c>
    </row>
    <row r="1927" spans="1:31">
      <c r="A1927" t="s">
        <v>4</v>
      </c>
      <c r="B1927" s="4" t="s">
        <v>5</v>
      </c>
      <c r="C1927" s="4" t="s">
        <v>14</v>
      </c>
      <c r="D1927" s="4" t="s">
        <v>14</v>
      </c>
      <c r="E1927" s="4" t="s">
        <v>14</v>
      </c>
      <c r="F1927" s="4" t="s">
        <v>14</v>
      </c>
    </row>
    <row r="1928" spans="1:31">
      <c r="A1928" t="n">
        <v>14588</v>
      </c>
      <c r="B1928" s="20" t="n">
        <v>14</v>
      </c>
      <c r="C1928" s="7" t="n">
        <v>0</v>
      </c>
      <c r="D1928" s="7" t="n">
        <v>0</v>
      </c>
      <c r="E1928" s="7" t="n">
        <v>0</v>
      </c>
      <c r="F1928" s="7" t="n">
        <v>64</v>
      </c>
    </row>
    <row r="1929" spans="1:31">
      <c r="A1929" t="s">
        <v>4</v>
      </c>
      <c r="B1929" s="4" t="s">
        <v>5</v>
      </c>
      <c r="C1929" s="4" t="s">
        <v>14</v>
      </c>
      <c r="D1929" s="4" t="s">
        <v>10</v>
      </c>
    </row>
    <row r="1930" spans="1:31">
      <c r="A1930" t="n">
        <v>14593</v>
      </c>
      <c r="B1930" s="25" t="n">
        <v>22</v>
      </c>
      <c r="C1930" s="7" t="n">
        <v>0</v>
      </c>
      <c r="D1930" s="7" t="n">
        <v>16416</v>
      </c>
    </row>
    <row r="1931" spans="1:31">
      <c r="A1931" t="s">
        <v>4</v>
      </c>
      <c r="B1931" s="4" t="s">
        <v>5</v>
      </c>
      <c r="C1931" s="4" t="s">
        <v>14</v>
      </c>
      <c r="D1931" s="4" t="s">
        <v>10</v>
      </c>
    </row>
    <row r="1932" spans="1:31">
      <c r="A1932" t="n">
        <v>14597</v>
      </c>
      <c r="B1932" s="22" t="n">
        <v>58</v>
      </c>
      <c r="C1932" s="7" t="n">
        <v>5</v>
      </c>
      <c r="D1932" s="7" t="n">
        <v>300</v>
      </c>
    </row>
    <row r="1933" spans="1:31">
      <c r="A1933" t="s">
        <v>4</v>
      </c>
      <c r="B1933" s="4" t="s">
        <v>5</v>
      </c>
      <c r="C1933" s="4" t="s">
        <v>20</v>
      </c>
      <c r="D1933" s="4" t="s">
        <v>10</v>
      </c>
    </row>
    <row r="1934" spans="1:31">
      <c r="A1934" t="n">
        <v>14601</v>
      </c>
      <c r="B1934" s="26" t="n">
        <v>103</v>
      </c>
      <c r="C1934" s="7" t="n">
        <v>0</v>
      </c>
      <c r="D1934" s="7" t="n">
        <v>300</v>
      </c>
    </row>
    <row r="1935" spans="1:31">
      <c r="A1935" t="s">
        <v>4</v>
      </c>
      <c r="B1935" s="4" t="s">
        <v>5</v>
      </c>
      <c r="C1935" s="4" t="s">
        <v>14</v>
      </c>
    </row>
    <row r="1936" spans="1:31">
      <c r="A1936" t="n">
        <v>14608</v>
      </c>
      <c r="B1936" s="27" t="n">
        <v>64</v>
      </c>
      <c r="C1936" s="7" t="n">
        <v>7</v>
      </c>
    </row>
    <row r="1937" spans="1:6">
      <c r="A1937" t="s">
        <v>4</v>
      </c>
      <c r="B1937" s="4" t="s">
        <v>5</v>
      </c>
      <c r="C1937" s="4" t="s">
        <v>14</v>
      </c>
      <c r="D1937" s="4" t="s">
        <v>10</v>
      </c>
    </row>
    <row r="1938" spans="1:6">
      <c r="A1938" t="n">
        <v>14610</v>
      </c>
      <c r="B1938" s="28" t="n">
        <v>72</v>
      </c>
      <c r="C1938" s="7" t="n">
        <v>5</v>
      </c>
      <c r="D1938" s="7" t="n">
        <v>0</v>
      </c>
    </row>
    <row r="1939" spans="1:6">
      <c r="A1939" t="s">
        <v>4</v>
      </c>
      <c r="B1939" s="4" t="s">
        <v>5</v>
      </c>
      <c r="C1939" s="4" t="s">
        <v>14</v>
      </c>
      <c r="D1939" s="21" t="s">
        <v>30</v>
      </c>
      <c r="E1939" s="4" t="s">
        <v>5</v>
      </c>
      <c r="F1939" s="4" t="s">
        <v>14</v>
      </c>
      <c r="G1939" s="4" t="s">
        <v>10</v>
      </c>
      <c r="H1939" s="21" t="s">
        <v>31</v>
      </c>
      <c r="I1939" s="4" t="s">
        <v>14</v>
      </c>
      <c r="J1939" s="4" t="s">
        <v>9</v>
      </c>
      <c r="K1939" s="4" t="s">
        <v>14</v>
      </c>
      <c r="L1939" s="4" t="s">
        <v>14</v>
      </c>
      <c r="M1939" s="4" t="s">
        <v>18</v>
      </c>
    </row>
    <row r="1940" spans="1:6">
      <c r="A1940" t="n">
        <v>14614</v>
      </c>
      <c r="B1940" s="10" t="n">
        <v>5</v>
      </c>
      <c r="C1940" s="7" t="n">
        <v>28</v>
      </c>
      <c r="D1940" s="21" t="s">
        <v>3</v>
      </c>
      <c r="E1940" s="9" t="n">
        <v>162</v>
      </c>
      <c r="F1940" s="7" t="n">
        <v>4</v>
      </c>
      <c r="G1940" s="7" t="n">
        <v>16416</v>
      </c>
      <c r="H1940" s="21" t="s">
        <v>3</v>
      </c>
      <c r="I1940" s="7" t="n">
        <v>0</v>
      </c>
      <c r="J1940" s="7" t="n">
        <v>1</v>
      </c>
      <c r="K1940" s="7" t="n">
        <v>2</v>
      </c>
      <c r="L1940" s="7" t="n">
        <v>1</v>
      </c>
      <c r="M1940" s="11" t="n">
        <f t="normal" ca="1">A1946</f>
        <v>0</v>
      </c>
    </row>
    <row r="1941" spans="1:6">
      <c r="A1941" t="s">
        <v>4</v>
      </c>
      <c r="B1941" s="4" t="s">
        <v>5</v>
      </c>
      <c r="C1941" s="4" t="s">
        <v>14</v>
      </c>
      <c r="D1941" s="4" t="s">
        <v>6</v>
      </c>
    </row>
    <row r="1942" spans="1:6">
      <c r="A1942" t="n">
        <v>14631</v>
      </c>
      <c r="B1942" s="8" t="n">
        <v>2</v>
      </c>
      <c r="C1942" s="7" t="n">
        <v>10</v>
      </c>
      <c r="D1942" s="7" t="s">
        <v>34</v>
      </c>
    </row>
    <row r="1943" spans="1:6">
      <c r="A1943" t="s">
        <v>4</v>
      </c>
      <c r="B1943" s="4" t="s">
        <v>5</v>
      </c>
      <c r="C1943" s="4" t="s">
        <v>10</v>
      </c>
    </row>
    <row r="1944" spans="1:6">
      <c r="A1944" t="n">
        <v>14648</v>
      </c>
      <c r="B1944" s="29" t="n">
        <v>16</v>
      </c>
      <c r="C1944" s="7" t="n">
        <v>0</v>
      </c>
    </row>
    <row r="1945" spans="1:6">
      <c r="A1945" t="s">
        <v>4</v>
      </c>
      <c r="B1945" s="4" t="s">
        <v>5</v>
      </c>
      <c r="C1945" s="4" t="s">
        <v>14</v>
      </c>
      <c r="D1945" s="4" t="s">
        <v>10</v>
      </c>
      <c r="E1945" s="4" t="s">
        <v>14</v>
      </c>
      <c r="F1945" s="4" t="s">
        <v>6</v>
      </c>
    </row>
    <row r="1946" spans="1:6">
      <c r="A1946" t="n">
        <v>14651</v>
      </c>
      <c r="B1946" s="30" t="n">
        <v>39</v>
      </c>
      <c r="C1946" s="7" t="n">
        <v>10</v>
      </c>
      <c r="D1946" s="7" t="n">
        <v>65533</v>
      </c>
      <c r="E1946" s="7" t="n">
        <v>203</v>
      </c>
      <c r="F1946" s="7" t="s">
        <v>204</v>
      </c>
    </row>
    <row r="1947" spans="1:6">
      <c r="A1947" t="s">
        <v>4</v>
      </c>
      <c r="B1947" s="4" t="s">
        <v>5</v>
      </c>
      <c r="C1947" s="4" t="s">
        <v>14</v>
      </c>
      <c r="D1947" s="4" t="s">
        <v>10</v>
      </c>
      <c r="E1947" s="4" t="s">
        <v>14</v>
      </c>
      <c r="F1947" s="4" t="s">
        <v>6</v>
      </c>
    </row>
    <row r="1948" spans="1:6">
      <c r="A1948" t="n">
        <v>14675</v>
      </c>
      <c r="B1948" s="30" t="n">
        <v>39</v>
      </c>
      <c r="C1948" s="7" t="n">
        <v>10</v>
      </c>
      <c r="D1948" s="7" t="n">
        <v>65533</v>
      </c>
      <c r="E1948" s="7" t="n">
        <v>204</v>
      </c>
      <c r="F1948" s="7" t="s">
        <v>205</v>
      </c>
    </row>
    <row r="1949" spans="1:6">
      <c r="A1949" t="s">
        <v>4</v>
      </c>
      <c r="B1949" s="4" t="s">
        <v>5</v>
      </c>
      <c r="C1949" s="4" t="s">
        <v>14</v>
      </c>
      <c r="D1949" s="4" t="s">
        <v>10</v>
      </c>
      <c r="E1949" s="4" t="s">
        <v>14</v>
      </c>
      <c r="F1949" s="4" t="s">
        <v>6</v>
      </c>
    </row>
    <row r="1950" spans="1:6">
      <c r="A1950" t="n">
        <v>14699</v>
      </c>
      <c r="B1950" s="30" t="n">
        <v>39</v>
      </c>
      <c r="C1950" s="7" t="n">
        <v>10</v>
      </c>
      <c r="D1950" s="7" t="n">
        <v>65533</v>
      </c>
      <c r="E1950" s="7" t="n">
        <v>205</v>
      </c>
      <c r="F1950" s="7" t="s">
        <v>35</v>
      </c>
    </row>
    <row r="1951" spans="1:6">
      <c r="A1951" t="s">
        <v>4</v>
      </c>
      <c r="B1951" s="4" t="s">
        <v>5</v>
      </c>
      <c r="C1951" s="4" t="s">
        <v>14</v>
      </c>
      <c r="D1951" s="4" t="s">
        <v>10</v>
      </c>
      <c r="E1951" s="4" t="s">
        <v>14</v>
      </c>
      <c r="F1951" s="4" t="s">
        <v>6</v>
      </c>
    </row>
    <row r="1952" spans="1:6">
      <c r="A1952" t="n">
        <v>14724</v>
      </c>
      <c r="B1952" s="30" t="n">
        <v>39</v>
      </c>
      <c r="C1952" s="7" t="n">
        <v>10</v>
      </c>
      <c r="D1952" s="7" t="n">
        <v>65533</v>
      </c>
      <c r="E1952" s="7" t="n">
        <v>206</v>
      </c>
      <c r="F1952" s="7" t="s">
        <v>206</v>
      </c>
    </row>
    <row r="1953" spans="1:13">
      <c r="A1953" t="s">
        <v>4</v>
      </c>
      <c r="B1953" s="4" t="s">
        <v>5</v>
      </c>
      <c r="C1953" s="4" t="s">
        <v>10</v>
      </c>
      <c r="D1953" s="4" t="s">
        <v>6</v>
      </c>
      <c r="E1953" s="4" t="s">
        <v>6</v>
      </c>
      <c r="F1953" s="4" t="s">
        <v>6</v>
      </c>
      <c r="G1953" s="4" t="s">
        <v>14</v>
      </c>
      <c r="H1953" s="4" t="s">
        <v>9</v>
      </c>
      <c r="I1953" s="4" t="s">
        <v>20</v>
      </c>
      <c r="J1953" s="4" t="s">
        <v>20</v>
      </c>
      <c r="K1953" s="4" t="s">
        <v>20</v>
      </c>
      <c r="L1953" s="4" t="s">
        <v>20</v>
      </c>
      <c r="M1953" s="4" t="s">
        <v>20</v>
      </c>
      <c r="N1953" s="4" t="s">
        <v>20</v>
      </c>
      <c r="O1953" s="4" t="s">
        <v>20</v>
      </c>
      <c r="P1953" s="4" t="s">
        <v>6</v>
      </c>
      <c r="Q1953" s="4" t="s">
        <v>6</v>
      </c>
      <c r="R1953" s="4" t="s">
        <v>9</v>
      </c>
      <c r="S1953" s="4" t="s">
        <v>14</v>
      </c>
      <c r="T1953" s="4" t="s">
        <v>9</v>
      </c>
      <c r="U1953" s="4" t="s">
        <v>9</v>
      </c>
      <c r="V1953" s="4" t="s">
        <v>10</v>
      </c>
    </row>
    <row r="1954" spans="1:13">
      <c r="A1954" t="n">
        <v>14748</v>
      </c>
      <c r="B1954" s="31" t="n">
        <v>19</v>
      </c>
      <c r="C1954" s="7" t="n">
        <v>7030</v>
      </c>
      <c r="D1954" s="7" t="s">
        <v>37</v>
      </c>
      <c r="E1954" s="7" t="s">
        <v>38</v>
      </c>
      <c r="F1954" s="7" t="s">
        <v>13</v>
      </c>
      <c r="G1954" s="7" t="n">
        <v>0</v>
      </c>
      <c r="H1954" s="7" t="n">
        <v>1</v>
      </c>
      <c r="I1954" s="7" t="n">
        <v>5</v>
      </c>
      <c r="J1954" s="7" t="n">
        <v>0</v>
      </c>
      <c r="K1954" s="7" t="n">
        <v>0</v>
      </c>
      <c r="L1954" s="7" t="n">
        <v>270</v>
      </c>
      <c r="M1954" s="7" t="n">
        <v>1</v>
      </c>
      <c r="N1954" s="7" t="n">
        <v>1.60000002384186</v>
      </c>
      <c r="O1954" s="7" t="n">
        <v>0.0900000035762787</v>
      </c>
      <c r="P1954" s="7" t="s">
        <v>13</v>
      </c>
      <c r="Q1954" s="7" t="s">
        <v>13</v>
      </c>
      <c r="R1954" s="7" t="n">
        <v>-1</v>
      </c>
      <c r="S1954" s="7" t="n">
        <v>0</v>
      </c>
      <c r="T1954" s="7" t="n">
        <v>0</v>
      </c>
      <c r="U1954" s="7" t="n">
        <v>0</v>
      </c>
      <c r="V1954" s="7" t="n">
        <v>0</v>
      </c>
    </row>
    <row r="1955" spans="1:13">
      <c r="A1955" t="s">
        <v>4</v>
      </c>
      <c r="B1955" s="4" t="s">
        <v>5</v>
      </c>
      <c r="C1955" s="4" t="s">
        <v>14</v>
      </c>
      <c r="D1955" s="21" t="s">
        <v>30</v>
      </c>
      <c r="E1955" s="4" t="s">
        <v>5</v>
      </c>
      <c r="F1955" s="4" t="s">
        <v>14</v>
      </c>
      <c r="G1955" s="4" t="s">
        <v>10</v>
      </c>
      <c r="H1955" s="21" t="s">
        <v>31</v>
      </c>
      <c r="I1955" s="4" t="s">
        <v>14</v>
      </c>
      <c r="J1955" s="4" t="s">
        <v>14</v>
      </c>
      <c r="K1955" s="4" t="s">
        <v>18</v>
      </c>
    </row>
    <row r="1956" spans="1:13">
      <c r="A1956" t="n">
        <v>14821</v>
      </c>
      <c r="B1956" s="10" t="n">
        <v>5</v>
      </c>
      <c r="C1956" s="7" t="n">
        <v>28</v>
      </c>
      <c r="D1956" s="21" t="s">
        <v>3</v>
      </c>
      <c r="E1956" s="27" t="n">
        <v>64</v>
      </c>
      <c r="F1956" s="7" t="n">
        <v>5</v>
      </c>
      <c r="G1956" s="7" t="n">
        <v>11</v>
      </c>
      <c r="H1956" s="21" t="s">
        <v>3</v>
      </c>
      <c r="I1956" s="7" t="n">
        <v>8</v>
      </c>
      <c r="J1956" s="7" t="n">
        <v>1</v>
      </c>
      <c r="K1956" s="11" t="n">
        <f t="normal" ca="1">A1960</f>
        <v>0</v>
      </c>
    </row>
    <row r="1957" spans="1:13">
      <c r="A1957" t="s">
        <v>4</v>
      </c>
      <c r="B1957" s="4" t="s">
        <v>5</v>
      </c>
      <c r="C1957" s="4" t="s">
        <v>10</v>
      </c>
      <c r="D1957" s="4" t="s">
        <v>6</v>
      </c>
      <c r="E1957" s="4" t="s">
        <v>6</v>
      </c>
      <c r="F1957" s="4" t="s">
        <v>6</v>
      </c>
      <c r="G1957" s="4" t="s">
        <v>14</v>
      </c>
      <c r="H1957" s="4" t="s">
        <v>9</v>
      </c>
      <c r="I1957" s="4" t="s">
        <v>20</v>
      </c>
      <c r="J1957" s="4" t="s">
        <v>20</v>
      </c>
      <c r="K1957" s="4" t="s">
        <v>20</v>
      </c>
      <c r="L1957" s="4" t="s">
        <v>20</v>
      </c>
      <c r="M1957" s="4" t="s">
        <v>20</v>
      </c>
      <c r="N1957" s="4" t="s">
        <v>20</v>
      </c>
      <c r="O1957" s="4" t="s">
        <v>20</v>
      </c>
      <c r="P1957" s="4" t="s">
        <v>6</v>
      </c>
      <c r="Q1957" s="4" t="s">
        <v>6</v>
      </c>
      <c r="R1957" s="4" t="s">
        <v>9</v>
      </c>
      <c r="S1957" s="4" t="s">
        <v>14</v>
      </c>
      <c r="T1957" s="4" t="s">
        <v>9</v>
      </c>
      <c r="U1957" s="4" t="s">
        <v>9</v>
      </c>
      <c r="V1957" s="4" t="s">
        <v>10</v>
      </c>
    </row>
    <row r="1958" spans="1:13">
      <c r="A1958" t="n">
        <v>14833</v>
      </c>
      <c r="B1958" s="31" t="n">
        <v>19</v>
      </c>
      <c r="C1958" s="7" t="n">
        <v>11</v>
      </c>
      <c r="D1958" s="7" t="s">
        <v>207</v>
      </c>
      <c r="E1958" s="7" t="s">
        <v>208</v>
      </c>
      <c r="F1958" s="7" t="s">
        <v>13</v>
      </c>
      <c r="G1958" s="7" t="n">
        <v>0</v>
      </c>
      <c r="H1958" s="7" t="n">
        <v>1</v>
      </c>
      <c r="I1958" s="7" t="n">
        <v>15</v>
      </c>
      <c r="J1958" s="7" t="n">
        <v>0</v>
      </c>
      <c r="K1958" s="7" t="n">
        <v>0</v>
      </c>
      <c r="L1958" s="7" t="n">
        <v>270</v>
      </c>
      <c r="M1958" s="7" t="n">
        <v>1</v>
      </c>
      <c r="N1958" s="7" t="n">
        <v>1.60000002384186</v>
      </c>
      <c r="O1958" s="7" t="n">
        <v>0.0900000035762787</v>
      </c>
      <c r="P1958" s="7" t="s">
        <v>13</v>
      </c>
      <c r="Q1958" s="7" t="s">
        <v>13</v>
      </c>
      <c r="R1958" s="7" t="n">
        <v>-1</v>
      </c>
      <c r="S1958" s="7" t="n">
        <v>0</v>
      </c>
      <c r="T1958" s="7" t="n">
        <v>0</v>
      </c>
      <c r="U1958" s="7" t="n">
        <v>0</v>
      </c>
      <c r="V1958" s="7" t="n">
        <v>0</v>
      </c>
    </row>
    <row r="1959" spans="1:13">
      <c r="A1959" t="s">
        <v>4</v>
      </c>
      <c r="B1959" s="4" t="s">
        <v>5</v>
      </c>
      <c r="C1959" s="4" t="s">
        <v>14</v>
      </c>
      <c r="D1959" s="21" t="s">
        <v>30</v>
      </c>
      <c r="E1959" s="4" t="s">
        <v>5</v>
      </c>
      <c r="F1959" s="4" t="s">
        <v>14</v>
      </c>
      <c r="G1959" s="4" t="s">
        <v>10</v>
      </c>
      <c r="H1959" s="21" t="s">
        <v>31</v>
      </c>
      <c r="I1959" s="4" t="s">
        <v>14</v>
      </c>
      <c r="J1959" s="4" t="s">
        <v>14</v>
      </c>
      <c r="K1959" s="4" t="s">
        <v>18</v>
      </c>
    </row>
    <row r="1960" spans="1:13">
      <c r="A1960" t="n">
        <v>14912</v>
      </c>
      <c r="B1960" s="10" t="n">
        <v>5</v>
      </c>
      <c r="C1960" s="7" t="n">
        <v>28</v>
      </c>
      <c r="D1960" s="21" t="s">
        <v>3</v>
      </c>
      <c r="E1960" s="27" t="n">
        <v>64</v>
      </c>
      <c r="F1960" s="7" t="n">
        <v>5</v>
      </c>
      <c r="G1960" s="7" t="n">
        <v>1</v>
      </c>
      <c r="H1960" s="21" t="s">
        <v>3</v>
      </c>
      <c r="I1960" s="7" t="n">
        <v>8</v>
      </c>
      <c r="J1960" s="7" t="n">
        <v>1</v>
      </c>
      <c r="K1960" s="11" t="n">
        <f t="normal" ca="1">A1964</f>
        <v>0</v>
      </c>
    </row>
    <row r="1961" spans="1:13">
      <c r="A1961" t="s">
        <v>4</v>
      </c>
      <c r="B1961" s="4" t="s">
        <v>5</v>
      </c>
      <c r="C1961" s="4" t="s">
        <v>10</v>
      </c>
      <c r="D1961" s="4" t="s">
        <v>6</v>
      </c>
      <c r="E1961" s="4" t="s">
        <v>6</v>
      </c>
      <c r="F1961" s="4" t="s">
        <v>6</v>
      </c>
      <c r="G1961" s="4" t="s">
        <v>14</v>
      </c>
      <c r="H1961" s="4" t="s">
        <v>9</v>
      </c>
      <c r="I1961" s="4" t="s">
        <v>20</v>
      </c>
      <c r="J1961" s="4" t="s">
        <v>20</v>
      </c>
      <c r="K1961" s="4" t="s">
        <v>20</v>
      </c>
      <c r="L1961" s="4" t="s">
        <v>20</v>
      </c>
      <c r="M1961" s="4" t="s">
        <v>20</v>
      </c>
      <c r="N1961" s="4" t="s">
        <v>20</v>
      </c>
      <c r="O1961" s="4" t="s">
        <v>20</v>
      </c>
      <c r="P1961" s="4" t="s">
        <v>6</v>
      </c>
      <c r="Q1961" s="4" t="s">
        <v>6</v>
      </c>
      <c r="R1961" s="4" t="s">
        <v>9</v>
      </c>
      <c r="S1961" s="4" t="s">
        <v>14</v>
      </c>
      <c r="T1961" s="4" t="s">
        <v>9</v>
      </c>
      <c r="U1961" s="4" t="s">
        <v>9</v>
      </c>
      <c r="V1961" s="4" t="s">
        <v>10</v>
      </c>
    </row>
    <row r="1962" spans="1:13">
      <c r="A1962" t="n">
        <v>14924</v>
      </c>
      <c r="B1962" s="31" t="n">
        <v>19</v>
      </c>
      <c r="C1962" s="7" t="n">
        <v>1</v>
      </c>
      <c r="D1962" s="7" t="s">
        <v>209</v>
      </c>
      <c r="E1962" s="7" t="s">
        <v>210</v>
      </c>
      <c r="F1962" s="7" t="s">
        <v>13</v>
      </c>
      <c r="G1962" s="7" t="n">
        <v>0</v>
      </c>
      <c r="H1962" s="7" t="n">
        <v>1</v>
      </c>
      <c r="I1962" s="7" t="n">
        <v>15</v>
      </c>
      <c r="J1962" s="7" t="n">
        <v>0</v>
      </c>
      <c r="K1962" s="7" t="n">
        <v>0</v>
      </c>
      <c r="L1962" s="7" t="n">
        <v>270</v>
      </c>
      <c r="M1962" s="7" t="n">
        <v>1</v>
      </c>
      <c r="N1962" s="7" t="n">
        <v>1.60000002384186</v>
      </c>
      <c r="O1962" s="7" t="n">
        <v>0.0900000035762787</v>
      </c>
      <c r="P1962" s="7" t="s">
        <v>13</v>
      </c>
      <c r="Q1962" s="7" t="s">
        <v>13</v>
      </c>
      <c r="R1962" s="7" t="n">
        <v>-1</v>
      </c>
      <c r="S1962" s="7" t="n">
        <v>0</v>
      </c>
      <c r="T1962" s="7" t="n">
        <v>0</v>
      </c>
      <c r="U1962" s="7" t="n">
        <v>0</v>
      </c>
      <c r="V1962" s="7" t="n">
        <v>0</v>
      </c>
    </row>
    <row r="1963" spans="1:13">
      <c r="A1963" t="s">
        <v>4</v>
      </c>
      <c r="B1963" s="4" t="s">
        <v>5</v>
      </c>
      <c r="C1963" s="4" t="s">
        <v>14</v>
      </c>
      <c r="D1963" s="21" t="s">
        <v>30</v>
      </c>
      <c r="E1963" s="4" t="s">
        <v>5</v>
      </c>
      <c r="F1963" s="4" t="s">
        <v>14</v>
      </c>
      <c r="G1963" s="4" t="s">
        <v>10</v>
      </c>
      <c r="H1963" s="21" t="s">
        <v>31</v>
      </c>
      <c r="I1963" s="4" t="s">
        <v>14</v>
      </c>
      <c r="J1963" s="4" t="s">
        <v>14</v>
      </c>
      <c r="K1963" s="4" t="s">
        <v>18</v>
      </c>
    </row>
    <row r="1964" spans="1:13">
      <c r="A1964" t="n">
        <v>14997</v>
      </c>
      <c r="B1964" s="10" t="n">
        <v>5</v>
      </c>
      <c r="C1964" s="7" t="n">
        <v>28</v>
      </c>
      <c r="D1964" s="21" t="s">
        <v>3</v>
      </c>
      <c r="E1964" s="27" t="n">
        <v>64</v>
      </c>
      <c r="F1964" s="7" t="n">
        <v>5</v>
      </c>
      <c r="G1964" s="7" t="n">
        <v>2</v>
      </c>
      <c r="H1964" s="21" t="s">
        <v>3</v>
      </c>
      <c r="I1964" s="7" t="n">
        <v>8</v>
      </c>
      <c r="J1964" s="7" t="n">
        <v>1</v>
      </c>
      <c r="K1964" s="11" t="n">
        <f t="normal" ca="1">A1968</f>
        <v>0</v>
      </c>
    </row>
    <row r="1965" spans="1:13">
      <c r="A1965" t="s">
        <v>4</v>
      </c>
      <c r="B1965" s="4" t="s">
        <v>5</v>
      </c>
      <c r="C1965" s="4" t="s">
        <v>10</v>
      </c>
      <c r="D1965" s="4" t="s">
        <v>6</v>
      </c>
      <c r="E1965" s="4" t="s">
        <v>6</v>
      </c>
      <c r="F1965" s="4" t="s">
        <v>6</v>
      </c>
      <c r="G1965" s="4" t="s">
        <v>14</v>
      </c>
      <c r="H1965" s="4" t="s">
        <v>9</v>
      </c>
      <c r="I1965" s="4" t="s">
        <v>20</v>
      </c>
      <c r="J1965" s="4" t="s">
        <v>20</v>
      </c>
      <c r="K1965" s="4" t="s">
        <v>20</v>
      </c>
      <c r="L1965" s="4" t="s">
        <v>20</v>
      </c>
      <c r="M1965" s="4" t="s">
        <v>20</v>
      </c>
      <c r="N1965" s="4" t="s">
        <v>20</v>
      </c>
      <c r="O1965" s="4" t="s">
        <v>20</v>
      </c>
      <c r="P1965" s="4" t="s">
        <v>6</v>
      </c>
      <c r="Q1965" s="4" t="s">
        <v>6</v>
      </c>
      <c r="R1965" s="4" t="s">
        <v>9</v>
      </c>
      <c r="S1965" s="4" t="s">
        <v>14</v>
      </c>
      <c r="T1965" s="4" t="s">
        <v>9</v>
      </c>
      <c r="U1965" s="4" t="s">
        <v>9</v>
      </c>
      <c r="V1965" s="4" t="s">
        <v>10</v>
      </c>
    </row>
    <row r="1966" spans="1:13">
      <c r="A1966" t="n">
        <v>15009</v>
      </c>
      <c r="B1966" s="31" t="n">
        <v>19</v>
      </c>
      <c r="C1966" s="7" t="n">
        <v>2</v>
      </c>
      <c r="D1966" s="7" t="s">
        <v>211</v>
      </c>
      <c r="E1966" s="7" t="s">
        <v>212</v>
      </c>
      <c r="F1966" s="7" t="s">
        <v>13</v>
      </c>
      <c r="G1966" s="7" t="n">
        <v>0</v>
      </c>
      <c r="H1966" s="7" t="n">
        <v>1</v>
      </c>
      <c r="I1966" s="7" t="n">
        <v>15</v>
      </c>
      <c r="J1966" s="7" t="n">
        <v>0</v>
      </c>
      <c r="K1966" s="7" t="n">
        <v>0</v>
      </c>
      <c r="L1966" s="7" t="n">
        <v>270</v>
      </c>
      <c r="M1966" s="7" t="n">
        <v>1</v>
      </c>
      <c r="N1966" s="7" t="n">
        <v>1.60000002384186</v>
      </c>
      <c r="O1966" s="7" t="n">
        <v>0.0900000035762787</v>
      </c>
      <c r="P1966" s="7" t="s">
        <v>13</v>
      </c>
      <c r="Q1966" s="7" t="s">
        <v>13</v>
      </c>
      <c r="R1966" s="7" t="n">
        <v>-1</v>
      </c>
      <c r="S1966" s="7" t="n">
        <v>0</v>
      </c>
      <c r="T1966" s="7" t="n">
        <v>0</v>
      </c>
      <c r="U1966" s="7" t="n">
        <v>0</v>
      </c>
      <c r="V1966" s="7" t="n">
        <v>0</v>
      </c>
    </row>
    <row r="1967" spans="1:13">
      <c r="A1967" t="s">
        <v>4</v>
      </c>
      <c r="B1967" s="4" t="s">
        <v>5</v>
      </c>
      <c r="C1967" s="4" t="s">
        <v>14</v>
      </c>
      <c r="D1967" s="21" t="s">
        <v>30</v>
      </c>
      <c r="E1967" s="4" t="s">
        <v>5</v>
      </c>
      <c r="F1967" s="4" t="s">
        <v>14</v>
      </c>
      <c r="G1967" s="4" t="s">
        <v>10</v>
      </c>
      <c r="H1967" s="21" t="s">
        <v>31</v>
      </c>
      <c r="I1967" s="4" t="s">
        <v>14</v>
      </c>
      <c r="J1967" s="4" t="s">
        <v>14</v>
      </c>
      <c r="K1967" s="4" t="s">
        <v>18</v>
      </c>
    </row>
    <row r="1968" spans="1:13">
      <c r="A1968" t="n">
        <v>15083</v>
      </c>
      <c r="B1968" s="10" t="n">
        <v>5</v>
      </c>
      <c r="C1968" s="7" t="n">
        <v>28</v>
      </c>
      <c r="D1968" s="21" t="s">
        <v>3</v>
      </c>
      <c r="E1968" s="27" t="n">
        <v>64</v>
      </c>
      <c r="F1968" s="7" t="n">
        <v>5</v>
      </c>
      <c r="G1968" s="7" t="n">
        <v>3</v>
      </c>
      <c r="H1968" s="21" t="s">
        <v>3</v>
      </c>
      <c r="I1968" s="7" t="n">
        <v>8</v>
      </c>
      <c r="J1968" s="7" t="n">
        <v>1</v>
      </c>
      <c r="K1968" s="11" t="n">
        <f t="normal" ca="1">A1972</f>
        <v>0</v>
      </c>
    </row>
    <row r="1969" spans="1:22">
      <c r="A1969" t="s">
        <v>4</v>
      </c>
      <c r="B1969" s="4" t="s">
        <v>5</v>
      </c>
      <c r="C1969" s="4" t="s">
        <v>10</v>
      </c>
      <c r="D1969" s="4" t="s">
        <v>6</v>
      </c>
      <c r="E1969" s="4" t="s">
        <v>6</v>
      </c>
      <c r="F1969" s="4" t="s">
        <v>6</v>
      </c>
      <c r="G1969" s="4" t="s">
        <v>14</v>
      </c>
      <c r="H1969" s="4" t="s">
        <v>9</v>
      </c>
      <c r="I1969" s="4" t="s">
        <v>20</v>
      </c>
      <c r="J1969" s="4" t="s">
        <v>20</v>
      </c>
      <c r="K1969" s="4" t="s">
        <v>20</v>
      </c>
      <c r="L1969" s="4" t="s">
        <v>20</v>
      </c>
      <c r="M1969" s="4" t="s">
        <v>20</v>
      </c>
      <c r="N1969" s="4" t="s">
        <v>20</v>
      </c>
      <c r="O1969" s="4" t="s">
        <v>20</v>
      </c>
      <c r="P1969" s="4" t="s">
        <v>6</v>
      </c>
      <c r="Q1969" s="4" t="s">
        <v>6</v>
      </c>
      <c r="R1969" s="4" t="s">
        <v>9</v>
      </c>
      <c r="S1969" s="4" t="s">
        <v>14</v>
      </c>
      <c r="T1969" s="4" t="s">
        <v>9</v>
      </c>
      <c r="U1969" s="4" t="s">
        <v>9</v>
      </c>
      <c r="V1969" s="4" t="s">
        <v>10</v>
      </c>
    </row>
    <row r="1970" spans="1:22">
      <c r="A1970" t="n">
        <v>15095</v>
      </c>
      <c r="B1970" s="31" t="n">
        <v>19</v>
      </c>
      <c r="C1970" s="7" t="n">
        <v>3</v>
      </c>
      <c r="D1970" s="7" t="s">
        <v>213</v>
      </c>
      <c r="E1970" s="7" t="s">
        <v>214</v>
      </c>
      <c r="F1970" s="7" t="s">
        <v>13</v>
      </c>
      <c r="G1970" s="7" t="n">
        <v>0</v>
      </c>
      <c r="H1970" s="7" t="n">
        <v>1</v>
      </c>
      <c r="I1970" s="7" t="n">
        <v>15</v>
      </c>
      <c r="J1970" s="7" t="n">
        <v>0</v>
      </c>
      <c r="K1970" s="7" t="n">
        <v>0</v>
      </c>
      <c r="L1970" s="7" t="n">
        <v>270</v>
      </c>
      <c r="M1970" s="7" t="n">
        <v>1</v>
      </c>
      <c r="N1970" s="7" t="n">
        <v>1.60000002384186</v>
      </c>
      <c r="O1970" s="7" t="n">
        <v>0.0900000035762787</v>
      </c>
      <c r="P1970" s="7" t="s">
        <v>13</v>
      </c>
      <c r="Q1970" s="7" t="s">
        <v>13</v>
      </c>
      <c r="R1970" s="7" t="n">
        <v>-1</v>
      </c>
      <c r="S1970" s="7" t="n">
        <v>0</v>
      </c>
      <c r="T1970" s="7" t="n">
        <v>0</v>
      </c>
      <c r="U1970" s="7" t="n">
        <v>0</v>
      </c>
      <c r="V1970" s="7" t="n">
        <v>0</v>
      </c>
    </row>
    <row r="1971" spans="1:22">
      <c r="A1971" t="s">
        <v>4</v>
      </c>
      <c r="B1971" s="4" t="s">
        <v>5</v>
      </c>
      <c r="C1971" s="4" t="s">
        <v>14</v>
      </c>
      <c r="D1971" s="21" t="s">
        <v>30</v>
      </c>
      <c r="E1971" s="4" t="s">
        <v>5</v>
      </c>
      <c r="F1971" s="4" t="s">
        <v>14</v>
      </c>
      <c r="G1971" s="4" t="s">
        <v>10</v>
      </c>
      <c r="H1971" s="21" t="s">
        <v>31</v>
      </c>
      <c r="I1971" s="4" t="s">
        <v>14</v>
      </c>
      <c r="J1971" s="4" t="s">
        <v>14</v>
      </c>
      <c r="K1971" s="4" t="s">
        <v>18</v>
      </c>
    </row>
    <row r="1972" spans="1:22">
      <c r="A1972" t="n">
        <v>15168</v>
      </c>
      <c r="B1972" s="10" t="n">
        <v>5</v>
      </c>
      <c r="C1972" s="7" t="n">
        <v>28</v>
      </c>
      <c r="D1972" s="21" t="s">
        <v>3</v>
      </c>
      <c r="E1972" s="27" t="n">
        <v>64</v>
      </c>
      <c r="F1972" s="7" t="n">
        <v>5</v>
      </c>
      <c r="G1972" s="7" t="n">
        <v>5</v>
      </c>
      <c r="H1972" s="21" t="s">
        <v>3</v>
      </c>
      <c r="I1972" s="7" t="n">
        <v>8</v>
      </c>
      <c r="J1972" s="7" t="n">
        <v>1</v>
      </c>
      <c r="K1972" s="11" t="n">
        <f t="normal" ca="1">A1976</f>
        <v>0</v>
      </c>
    </row>
    <row r="1973" spans="1:22">
      <c r="A1973" t="s">
        <v>4</v>
      </c>
      <c r="B1973" s="4" t="s">
        <v>5</v>
      </c>
      <c r="C1973" s="4" t="s">
        <v>10</v>
      </c>
      <c r="D1973" s="4" t="s">
        <v>6</v>
      </c>
      <c r="E1973" s="4" t="s">
        <v>6</v>
      </c>
      <c r="F1973" s="4" t="s">
        <v>6</v>
      </c>
      <c r="G1973" s="4" t="s">
        <v>14</v>
      </c>
      <c r="H1973" s="4" t="s">
        <v>9</v>
      </c>
      <c r="I1973" s="4" t="s">
        <v>20</v>
      </c>
      <c r="J1973" s="4" t="s">
        <v>20</v>
      </c>
      <c r="K1973" s="4" t="s">
        <v>20</v>
      </c>
      <c r="L1973" s="4" t="s">
        <v>20</v>
      </c>
      <c r="M1973" s="4" t="s">
        <v>20</v>
      </c>
      <c r="N1973" s="4" t="s">
        <v>20</v>
      </c>
      <c r="O1973" s="4" t="s">
        <v>20</v>
      </c>
      <c r="P1973" s="4" t="s">
        <v>6</v>
      </c>
      <c r="Q1973" s="4" t="s">
        <v>6</v>
      </c>
      <c r="R1973" s="4" t="s">
        <v>9</v>
      </c>
      <c r="S1973" s="4" t="s">
        <v>14</v>
      </c>
      <c r="T1973" s="4" t="s">
        <v>9</v>
      </c>
      <c r="U1973" s="4" t="s">
        <v>9</v>
      </c>
      <c r="V1973" s="4" t="s">
        <v>10</v>
      </c>
    </row>
    <row r="1974" spans="1:22">
      <c r="A1974" t="n">
        <v>15180</v>
      </c>
      <c r="B1974" s="31" t="n">
        <v>19</v>
      </c>
      <c r="C1974" s="7" t="n">
        <v>5</v>
      </c>
      <c r="D1974" s="7" t="s">
        <v>215</v>
      </c>
      <c r="E1974" s="7" t="s">
        <v>216</v>
      </c>
      <c r="F1974" s="7" t="s">
        <v>13</v>
      </c>
      <c r="G1974" s="7" t="n">
        <v>0</v>
      </c>
      <c r="H1974" s="7" t="n">
        <v>1</v>
      </c>
      <c r="I1974" s="7" t="n">
        <v>15</v>
      </c>
      <c r="J1974" s="7" t="n">
        <v>0</v>
      </c>
      <c r="K1974" s="7" t="n">
        <v>0</v>
      </c>
      <c r="L1974" s="7" t="n">
        <v>270</v>
      </c>
      <c r="M1974" s="7" t="n">
        <v>1</v>
      </c>
      <c r="N1974" s="7" t="n">
        <v>1.60000002384186</v>
      </c>
      <c r="O1974" s="7" t="n">
        <v>0.0900000035762787</v>
      </c>
      <c r="P1974" s="7" t="s">
        <v>13</v>
      </c>
      <c r="Q1974" s="7" t="s">
        <v>13</v>
      </c>
      <c r="R1974" s="7" t="n">
        <v>-1</v>
      </c>
      <c r="S1974" s="7" t="n">
        <v>0</v>
      </c>
      <c r="T1974" s="7" t="n">
        <v>0</v>
      </c>
      <c r="U1974" s="7" t="n">
        <v>0</v>
      </c>
      <c r="V1974" s="7" t="n">
        <v>0</v>
      </c>
    </row>
    <row r="1975" spans="1:22">
      <c r="A1975" t="s">
        <v>4</v>
      </c>
      <c r="B1975" s="4" t="s">
        <v>5</v>
      </c>
      <c r="C1975" s="4" t="s">
        <v>14</v>
      </c>
      <c r="D1975" s="21" t="s">
        <v>30</v>
      </c>
      <c r="E1975" s="4" t="s">
        <v>5</v>
      </c>
      <c r="F1975" s="4" t="s">
        <v>14</v>
      </c>
      <c r="G1975" s="4" t="s">
        <v>10</v>
      </c>
      <c r="H1975" s="21" t="s">
        <v>31</v>
      </c>
      <c r="I1975" s="4" t="s">
        <v>14</v>
      </c>
      <c r="J1975" s="4" t="s">
        <v>14</v>
      </c>
      <c r="K1975" s="4" t="s">
        <v>18</v>
      </c>
    </row>
    <row r="1976" spans="1:22">
      <c r="A1976" t="n">
        <v>15252</v>
      </c>
      <c r="B1976" s="10" t="n">
        <v>5</v>
      </c>
      <c r="C1976" s="7" t="n">
        <v>28</v>
      </c>
      <c r="D1976" s="21" t="s">
        <v>3</v>
      </c>
      <c r="E1976" s="27" t="n">
        <v>64</v>
      </c>
      <c r="F1976" s="7" t="n">
        <v>5</v>
      </c>
      <c r="G1976" s="7" t="n">
        <v>6</v>
      </c>
      <c r="H1976" s="21" t="s">
        <v>3</v>
      </c>
      <c r="I1976" s="7" t="n">
        <v>8</v>
      </c>
      <c r="J1976" s="7" t="n">
        <v>1</v>
      </c>
      <c r="K1976" s="11" t="n">
        <f t="normal" ca="1">A1980</f>
        <v>0</v>
      </c>
    </row>
    <row r="1977" spans="1:22">
      <c r="A1977" t="s">
        <v>4</v>
      </c>
      <c r="B1977" s="4" t="s">
        <v>5</v>
      </c>
      <c r="C1977" s="4" t="s">
        <v>10</v>
      </c>
      <c r="D1977" s="4" t="s">
        <v>6</v>
      </c>
      <c r="E1977" s="4" t="s">
        <v>6</v>
      </c>
      <c r="F1977" s="4" t="s">
        <v>6</v>
      </c>
      <c r="G1977" s="4" t="s">
        <v>14</v>
      </c>
      <c r="H1977" s="4" t="s">
        <v>9</v>
      </c>
      <c r="I1977" s="4" t="s">
        <v>20</v>
      </c>
      <c r="J1977" s="4" t="s">
        <v>20</v>
      </c>
      <c r="K1977" s="4" t="s">
        <v>20</v>
      </c>
      <c r="L1977" s="4" t="s">
        <v>20</v>
      </c>
      <c r="M1977" s="4" t="s">
        <v>20</v>
      </c>
      <c r="N1977" s="4" t="s">
        <v>20</v>
      </c>
      <c r="O1977" s="4" t="s">
        <v>20</v>
      </c>
      <c r="P1977" s="4" t="s">
        <v>6</v>
      </c>
      <c r="Q1977" s="4" t="s">
        <v>6</v>
      </c>
      <c r="R1977" s="4" t="s">
        <v>9</v>
      </c>
      <c r="S1977" s="4" t="s">
        <v>14</v>
      </c>
      <c r="T1977" s="4" t="s">
        <v>9</v>
      </c>
      <c r="U1977" s="4" t="s">
        <v>9</v>
      </c>
      <c r="V1977" s="4" t="s">
        <v>10</v>
      </c>
    </row>
    <row r="1978" spans="1:22">
      <c r="A1978" t="n">
        <v>15264</v>
      </c>
      <c r="B1978" s="31" t="n">
        <v>19</v>
      </c>
      <c r="C1978" s="7" t="n">
        <v>6</v>
      </c>
      <c r="D1978" s="7" t="s">
        <v>217</v>
      </c>
      <c r="E1978" s="7" t="s">
        <v>218</v>
      </c>
      <c r="F1978" s="7" t="s">
        <v>13</v>
      </c>
      <c r="G1978" s="7" t="n">
        <v>0</v>
      </c>
      <c r="H1978" s="7" t="n">
        <v>1</v>
      </c>
      <c r="I1978" s="7" t="n">
        <v>15</v>
      </c>
      <c r="J1978" s="7" t="n">
        <v>0</v>
      </c>
      <c r="K1978" s="7" t="n">
        <v>0</v>
      </c>
      <c r="L1978" s="7" t="n">
        <v>270</v>
      </c>
      <c r="M1978" s="7" t="n">
        <v>1</v>
      </c>
      <c r="N1978" s="7" t="n">
        <v>1.60000002384186</v>
      </c>
      <c r="O1978" s="7" t="n">
        <v>0.0900000035762787</v>
      </c>
      <c r="P1978" s="7" t="s">
        <v>13</v>
      </c>
      <c r="Q1978" s="7" t="s">
        <v>13</v>
      </c>
      <c r="R1978" s="7" t="n">
        <v>-1</v>
      </c>
      <c r="S1978" s="7" t="n">
        <v>0</v>
      </c>
      <c r="T1978" s="7" t="n">
        <v>0</v>
      </c>
      <c r="U1978" s="7" t="n">
        <v>0</v>
      </c>
      <c r="V1978" s="7" t="n">
        <v>0</v>
      </c>
    </row>
    <row r="1979" spans="1:22">
      <c r="A1979" t="s">
        <v>4</v>
      </c>
      <c r="B1979" s="4" t="s">
        <v>5</v>
      </c>
      <c r="C1979" s="4" t="s">
        <v>14</v>
      </c>
      <c r="D1979" s="21" t="s">
        <v>30</v>
      </c>
      <c r="E1979" s="4" t="s">
        <v>5</v>
      </c>
      <c r="F1979" s="4" t="s">
        <v>14</v>
      </c>
      <c r="G1979" s="4" t="s">
        <v>10</v>
      </c>
      <c r="H1979" s="21" t="s">
        <v>31</v>
      </c>
      <c r="I1979" s="4" t="s">
        <v>14</v>
      </c>
      <c r="J1979" s="4" t="s">
        <v>14</v>
      </c>
      <c r="K1979" s="4" t="s">
        <v>18</v>
      </c>
    </row>
    <row r="1980" spans="1:22">
      <c r="A1980" t="n">
        <v>15337</v>
      </c>
      <c r="B1980" s="10" t="n">
        <v>5</v>
      </c>
      <c r="C1980" s="7" t="n">
        <v>28</v>
      </c>
      <c r="D1980" s="21" t="s">
        <v>3</v>
      </c>
      <c r="E1980" s="27" t="n">
        <v>64</v>
      </c>
      <c r="F1980" s="7" t="n">
        <v>5</v>
      </c>
      <c r="G1980" s="7" t="n">
        <v>7</v>
      </c>
      <c r="H1980" s="21" t="s">
        <v>3</v>
      </c>
      <c r="I1980" s="7" t="n">
        <v>8</v>
      </c>
      <c r="J1980" s="7" t="n">
        <v>1</v>
      </c>
      <c r="K1980" s="11" t="n">
        <f t="normal" ca="1">A1984</f>
        <v>0</v>
      </c>
    </row>
    <row r="1981" spans="1:22">
      <c r="A1981" t="s">
        <v>4</v>
      </c>
      <c r="B1981" s="4" t="s">
        <v>5</v>
      </c>
      <c r="C1981" s="4" t="s">
        <v>10</v>
      </c>
      <c r="D1981" s="4" t="s">
        <v>6</v>
      </c>
      <c r="E1981" s="4" t="s">
        <v>6</v>
      </c>
      <c r="F1981" s="4" t="s">
        <v>6</v>
      </c>
      <c r="G1981" s="4" t="s">
        <v>14</v>
      </c>
      <c r="H1981" s="4" t="s">
        <v>9</v>
      </c>
      <c r="I1981" s="4" t="s">
        <v>20</v>
      </c>
      <c r="J1981" s="4" t="s">
        <v>20</v>
      </c>
      <c r="K1981" s="4" t="s">
        <v>20</v>
      </c>
      <c r="L1981" s="4" t="s">
        <v>20</v>
      </c>
      <c r="M1981" s="4" t="s">
        <v>20</v>
      </c>
      <c r="N1981" s="4" t="s">
        <v>20</v>
      </c>
      <c r="O1981" s="4" t="s">
        <v>20</v>
      </c>
      <c r="P1981" s="4" t="s">
        <v>6</v>
      </c>
      <c r="Q1981" s="4" t="s">
        <v>6</v>
      </c>
      <c r="R1981" s="4" t="s">
        <v>9</v>
      </c>
      <c r="S1981" s="4" t="s">
        <v>14</v>
      </c>
      <c r="T1981" s="4" t="s">
        <v>9</v>
      </c>
      <c r="U1981" s="4" t="s">
        <v>9</v>
      </c>
      <c r="V1981" s="4" t="s">
        <v>10</v>
      </c>
    </row>
    <row r="1982" spans="1:22">
      <c r="A1982" t="n">
        <v>15349</v>
      </c>
      <c r="B1982" s="31" t="n">
        <v>19</v>
      </c>
      <c r="C1982" s="7" t="n">
        <v>7</v>
      </c>
      <c r="D1982" s="7" t="s">
        <v>219</v>
      </c>
      <c r="E1982" s="7" t="s">
        <v>220</v>
      </c>
      <c r="F1982" s="7" t="s">
        <v>13</v>
      </c>
      <c r="G1982" s="7" t="n">
        <v>0</v>
      </c>
      <c r="H1982" s="7" t="n">
        <v>1</v>
      </c>
      <c r="I1982" s="7" t="n">
        <v>15</v>
      </c>
      <c r="J1982" s="7" t="n">
        <v>0</v>
      </c>
      <c r="K1982" s="7" t="n">
        <v>0</v>
      </c>
      <c r="L1982" s="7" t="n">
        <v>270</v>
      </c>
      <c r="M1982" s="7" t="n">
        <v>1</v>
      </c>
      <c r="N1982" s="7" t="n">
        <v>1.60000002384186</v>
      </c>
      <c r="O1982" s="7" t="n">
        <v>0.0900000035762787</v>
      </c>
      <c r="P1982" s="7" t="s">
        <v>13</v>
      </c>
      <c r="Q1982" s="7" t="s">
        <v>13</v>
      </c>
      <c r="R1982" s="7" t="n">
        <v>-1</v>
      </c>
      <c r="S1982" s="7" t="n">
        <v>0</v>
      </c>
      <c r="T1982" s="7" t="n">
        <v>0</v>
      </c>
      <c r="U1982" s="7" t="n">
        <v>0</v>
      </c>
      <c r="V1982" s="7" t="n">
        <v>0</v>
      </c>
    </row>
    <row r="1983" spans="1:22">
      <c r="A1983" t="s">
        <v>4</v>
      </c>
      <c r="B1983" s="4" t="s">
        <v>5</v>
      </c>
      <c r="C1983" s="4" t="s">
        <v>14</v>
      </c>
      <c r="D1983" s="21" t="s">
        <v>30</v>
      </c>
      <c r="E1983" s="4" t="s">
        <v>5</v>
      </c>
      <c r="F1983" s="4" t="s">
        <v>14</v>
      </c>
      <c r="G1983" s="4" t="s">
        <v>10</v>
      </c>
      <c r="H1983" s="21" t="s">
        <v>31</v>
      </c>
      <c r="I1983" s="4" t="s">
        <v>14</v>
      </c>
      <c r="J1983" s="4" t="s">
        <v>14</v>
      </c>
      <c r="K1983" s="4" t="s">
        <v>18</v>
      </c>
    </row>
    <row r="1984" spans="1:22">
      <c r="A1984" t="n">
        <v>15420</v>
      </c>
      <c r="B1984" s="10" t="n">
        <v>5</v>
      </c>
      <c r="C1984" s="7" t="n">
        <v>28</v>
      </c>
      <c r="D1984" s="21" t="s">
        <v>3</v>
      </c>
      <c r="E1984" s="27" t="n">
        <v>64</v>
      </c>
      <c r="F1984" s="7" t="n">
        <v>5</v>
      </c>
      <c r="G1984" s="7" t="n">
        <v>8</v>
      </c>
      <c r="H1984" s="21" t="s">
        <v>3</v>
      </c>
      <c r="I1984" s="7" t="n">
        <v>8</v>
      </c>
      <c r="J1984" s="7" t="n">
        <v>1</v>
      </c>
      <c r="K1984" s="11" t="n">
        <f t="normal" ca="1">A1988</f>
        <v>0</v>
      </c>
    </row>
    <row r="1985" spans="1:22">
      <c r="A1985" t="s">
        <v>4</v>
      </c>
      <c r="B1985" s="4" t="s">
        <v>5</v>
      </c>
      <c r="C1985" s="4" t="s">
        <v>10</v>
      </c>
      <c r="D1985" s="4" t="s">
        <v>6</v>
      </c>
      <c r="E1985" s="4" t="s">
        <v>6</v>
      </c>
      <c r="F1985" s="4" t="s">
        <v>6</v>
      </c>
      <c r="G1985" s="4" t="s">
        <v>14</v>
      </c>
      <c r="H1985" s="4" t="s">
        <v>9</v>
      </c>
      <c r="I1985" s="4" t="s">
        <v>20</v>
      </c>
      <c r="J1985" s="4" t="s">
        <v>20</v>
      </c>
      <c r="K1985" s="4" t="s">
        <v>20</v>
      </c>
      <c r="L1985" s="4" t="s">
        <v>20</v>
      </c>
      <c r="M1985" s="4" t="s">
        <v>20</v>
      </c>
      <c r="N1985" s="4" t="s">
        <v>20</v>
      </c>
      <c r="O1985" s="4" t="s">
        <v>20</v>
      </c>
      <c r="P1985" s="4" t="s">
        <v>6</v>
      </c>
      <c r="Q1985" s="4" t="s">
        <v>6</v>
      </c>
      <c r="R1985" s="4" t="s">
        <v>9</v>
      </c>
      <c r="S1985" s="4" t="s">
        <v>14</v>
      </c>
      <c r="T1985" s="4" t="s">
        <v>9</v>
      </c>
      <c r="U1985" s="4" t="s">
        <v>9</v>
      </c>
      <c r="V1985" s="4" t="s">
        <v>10</v>
      </c>
    </row>
    <row r="1986" spans="1:22">
      <c r="A1986" t="n">
        <v>15432</v>
      </c>
      <c r="B1986" s="31" t="n">
        <v>19</v>
      </c>
      <c r="C1986" s="7" t="n">
        <v>8</v>
      </c>
      <c r="D1986" s="7" t="s">
        <v>221</v>
      </c>
      <c r="E1986" s="7" t="s">
        <v>222</v>
      </c>
      <c r="F1986" s="7" t="s">
        <v>13</v>
      </c>
      <c r="G1986" s="7" t="n">
        <v>0</v>
      </c>
      <c r="H1986" s="7" t="n">
        <v>1</v>
      </c>
      <c r="I1986" s="7" t="n">
        <v>15</v>
      </c>
      <c r="J1986" s="7" t="n">
        <v>0</v>
      </c>
      <c r="K1986" s="7" t="n">
        <v>0</v>
      </c>
      <c r="L1986" s="7" t="n">
        <v>270</v>
      </c>
      <c r="M1986" s="7" t="n">
        <v>1</v>
      </c>
      <c r="N1986" s="7" t="n">
        <v>1.60000002384186</v>
      </c>
      <c r="O1986" s="7" t="n">
        <v>0.0900000035762787</v>
      </c>
      <c r="P1986" s="7" t="s">
        <v>13</v>
      </c>
      <c r="Q1986" s="7" t="s">
        <v>13</v>
      </c>
      <c r="R1986" s="7" t="n">
        <v>-1</v>
      </c>
      <c r="S1986" s="7" t="n">
        <v>0</v>
      </c>
      <c r="T1986" s="7" t="n">
        <v>0</v>
      </c>
      <c r="U1986" s="7" t="n">
        <v>0</v>
      </c>
      <c r="V1986" s="7" t="n">
        <v>0</v>
      </c>
    </row>
    <row r="1987" spans="1:22">
      <c r="A1987" t="s">
        <v>4</v>
      </c>
      <c r="B1987" s="4" t="s">
        <v>5</v>
      </c>
      <c r="C1987" s="4" t="s">
        <v>14</v>
      </c>
      <c r="D1987" s="21" t="s">
        <v>30</v>
      </c>
      <c r="E1987" s="4" t="s">
        <v>5</v>
      </c>
      <c r="F1987" s="4" t="s">
        <v>14</v>
      </c>
      <c r="G1987" s="4" t="s">
        <v>10</v>
      </c>
      <c r="H1987" s="21" t="s">
        <v>31</v>
      </c>
      <c r="I1987" s="4" t="s">
        <v>14</v>
      </c>
      <c r="J1987" s="4" t="s">
        <v>14</v>
      </c>
      <c r="K1987" s="4" t="s">
        <v>18</v>
      </c>
    </row>
    <row r="1988" spans="1:22">
      <c r="A1988" t="n">
        <v>15505</v>
      </c>
      <c r="B1988" s="10" t="n">
        <v>5</v>
      </c>
      <c r="C1988" s="7" t="n">
        <v>28</v>
      </c>
      <c r="D1988" s="21" t="s">
        <v>3</v>
      </c>
      <c r="E1988" s="27" t="n">
        <v>64</v>
      </c>
      <c r="F1988" s="7" t="n">
        <v>5</v>
      </c>
      <c r="G1988" s="7" t="n">
        <v>9</v>
      </c>
      <c r="H1988" s="21" t="s">
        <v>3</v>
      </c>
      <c r="I1988" s="7" t="n">
        <v>8</v>
      </c>
      <c r="J1988" s="7" t="n">
        <v>1</v>
      </c>
      <c r="K1988" s="11" t="n">
        <f t="normal" ca="1">A1992</f>
        <v>0</v>
      </c>
    </row>
    <row r="1989" spans="1:22">
      <c r="A1989" t="s">
        <v>4</v>
      </c>
      <c r="B1989" s="4" t="s">
        <v>5</v>
      </c>
      <c r="C1989" s="4" t="s">
        <v>10</v>
      </c>
      <c r="D1989" s="4" t="s">
        <v>6</v>
      </c>
      <c r="E1989" s="4" t="s">
        <v>6</v>
      </c>
      <c r="F1989" s="4" t="s">
        <v>6</v>
      </c>
      <c r="G1989" s="4" t="s">
        <v>14</v>
      </c>
      <c r="H1989" s="4" t="s">
        <v>9</v>
      </c>
      <c r="I1989" s="4" t="s">
        <v>20</v>
      </c>
      <c r="J1989" s="4" t="s">
        <v>20</v>
      </c>
      <c r="K1989" s="4" t="s">
        <v>20</v>
      </c>
      <c r="L1989" s="4" t="s">
        <v>20</v>
      </c>
      <c r="M1989" s="4" t="s">
        <v>20</v>
      </c>
      <c r="N1989" s="4" t="s">
        <v>20</v>
      </c>
      <c r="O1989" s="4" t="s">
        <v>20</v>
      </c>
      <c r="P1989" s="4" t="s">
        <v>6</v>
      </c>
      <c r="Q1989" s="4" t="s">
        <v>6</v>
      </c>
      <c r="R1989" s="4" t="s">
        <v>9</v>
      </c>
      <c r="S1989" s="4" t="s">
        <v>14</v>
      </c>
      <c r="T1989" s="4" t="s">
        <v>9</v>
      </c>
      <c r="U1989" s="4" t="s">
        <v>9</v>
      </c>
      <c r="V1989" s="4" t="s">
        <v>10</v>
      </c>
    </row>
    <row r="1990" spans="1:22">
      <c r="A1990" t="n">
        <v>15517</v>
      </c>
      <c r="B1990" s="31" t="n">
        <v>19</v>
      </c>
      <c r="C1990" s="7" t="n">
        <v>9</v>
      </c>
      <c r="D1990" s="7" t="s">
        <v>223</v>
      </c>
      <c r="E1990" s="7" t="s">
        <v>224</v>
      </c>
      <c r="F1990" s="7" t="s">
        <v>13</v>
      </c>
      <c r="G1990" s="7" t="n">
        <v>0</v>
      </c>
      <c r="H1990" s="7" t="n">
        <v>1</v>
      </c>
      <c r="I1990" s="7" t="n">
        <v>15</v>
      </c>
      <c r="J1990" s="7" t="n">
        <v>0</v>
      </c>
      <c r="K1990" s="7" t="n">
        <v>0</v>
      </c>
      <c r="L1990" s="7" t="n">
        <v>270</v>
      </c>
      <c r="M1990" s="7" t="n">
        <v>1</v>
      </c>
      <c r="N1990" s="7" t="n">
        <v>1.60000002384186</v>
      </c>
      <c r="O1990" s="7" t="n">
        <v>0.0900000035762787</v>
      </c>
      <c r="P1990" s="7" t="s">
        <v>13</v>
      </c>
      <c r="Q1990" s="7" t="s">
        <v>13</v>
      </c>
      <c r="R1990" s="7" t="n">
        <v>-1</v>
      </c>
      <c r="S1990" s="7" t="n">
        <v>0</v>
      </c>
      <c r="T1990" s="7" t="n">
        <v>0</v>
      </c>
      <c r="U1990" s="7" t="n">
        <v>0</v>
      </c>
      <c r="V1990" s="7" t="n">
        <v>0</v>
      </c>
    </row>
    <row r="1991" spans="1:22">
      <c r="A1991" t="s">
        <v>4</v>
      </c>
      <c r="B1991" s="4" t="s">
        <v>5</v>
      </c>
      <c r="C1991" s="4" t="s">
        <v>10</v>
      </c>
      <c r="D1991" s="4" t="s">
        <v>6</v>
      </c>
      <c r="E1991" s="4" t="s">
        <v>6</v>
      </c>
      <c r="F1991" s="4" t="s">
        <v>6</v>
      </c>
      <c r="G1991" s="4" t="s">
        <v>14</v>
      </c>
      <c r="H1991" s="4" t="s">
        <v>9</v>
      </c>
      <c r="I1991" s="4" t="s">
        <v>20</v>
      </c>
      <c r="J1991" s="4" t="s">
        <v>20</v>
      </c>
      <c r="K1991" s="4" t="s">
        <v>20</v>
      </c>
      <c r="L1991" s="4" t="s">
        <v>20</v>
      </c>
      <c r="M1991" s="4" t="s">
        <v>20</v>
      </c>
      <c r="N1991" s="4" t="s">
        <v>20</v>
      </c>
      <c r="O1991" s="4" t="s">
        <v>20</v>
      </c>
      <c r="P1991" s="4" t="s">
        <v>6</v>
      </c>
      <c r="Q1991" s="4" t="s">
        <v>6</v>
      </c>
      <c r="R1991" s="4" t="s">
        <v>9</v>
      </c>
      <c r="S1991" s="4" t="s">
        <v>14</v>
      </c>
      <c r="T1991" s="4" t="s">
        <v>9</v>
      </c>
      <c r="U1991" s="4" t="s">
        <v>9</v>
      </c>
      <c r="V1991" s="4" t="s">
        <v>10</v>
      </c>
    </row>
    <row r="1992" spans="1:22">
      <c r="A1992" t="n">
        <v>15592</v>
      </c>
      <c r="B1992" s="31" t="n">
        <v>19</v>
      </c>
      <c r="C1992" s="7" t="n">
        <v>7032</v>
      </c>
      <c r="D1992" s="7" t="s">
        <v>225</v>
      </c>
      <c r="E1992" s="7" t="s">
        <v>226</v>
      </c>
      <c r="F1992" s="7" t="s">
        <v>13</v>
      </c>
      <c r="G1992" s="7" t="n">
        <v>0</v>
      </c>
      <c r="H1992" s="7" t="n">
        <v>1</v>
      </c>
      <c r="I1992" s="7" t="n">
        <v>15</v>
      </c>
      <c r="J1992" s="7" t="n">
        <v>0</v>
      </c>
      <c r="K1992" s="7" t="n">
        <v>0</v>
      </c>
      <c r="L1992" s="7" t="n">
        <v>270</v>
      </c>
      <c r="M1992" s="7" t="n">
        <v>1</v>
      </c>
      <c r="N1992" s="7" t="n">
        <v>1.60000002384186</v>
      </c>
      <c r="O1992" s="7" t="n">
        <v>0.0900000035762787</v>
      </c>
      <c r="P1992" s="7" t="s">
        <v>13</v>
      </c>
      <c r="Q1992" s="7" t="s">
        <v>13</v>
      </c>
      <c r="R1992" s="7" t="n">
        <v>-1</v>
      </c>
      <c r="S1992" s="7" t="n">
        <v>0</v>
      </c>
      <c r="T1992" s="7" t="n">
        <v>0</v>
      </c>
      <c r="U1992" s="7" t="n">
        <v>0</v>
      </c>
      <c r="V1992" s="7" t="n">
        <v>0</v>
      </c>
    </row>
    <row r="1993" spans="1:22">
      <c r="A1993" t="s">
        <v>4</v>
      </c>
      <c r="B1993" s="4" t="s">
        <v>5</v>
      </c>
      <c r="C1993" s="4" t="s">
        <v>10</v>
      </c>
      <c r="D1993" s="4" t="s">
        <v>6</v>
      </c>
      <c r="E1993" s="4" t="s">
        <v>6</v>
      </c>
      <c r="F1993" s="4" t="s">
        <v>6</v>
      </c>
      <c r="G1993" s="4" t="s">
        <v>14</v>
      </c>
      <c r="H1993" s="4" t="s">
        <v>9</v>
      </c>
      <c r="I1993" s="4" t="s">
        <v>20</v>
      </c>
      <c r="J1993" s="4" t="s">
        <v>20</v>
      </c>
      <c r="K1993" s="4" t="s">
        <v>20</v>
      </c>
      <c r="L1993" s="4" t="s">
        <v>20</v>
      </c>
      <c r="M1993" s="4" t="s">
        <v>20</v>
      </c>
      <c r="N1993" s="4" t="s">
        <v>20</v>
      </c>
      <c r="O1993" s="4" t="s">
        <v>20</v>
      </c>
      <c r="P1993" s="4" t="s">
        <v>6</v>
      </c>
      <c r="Q1993" s="4" t="s">
        <v>6</v>
      </c>
      <c r="R1993" s="4" t="s">
        <v>9</v>
      </c>
      <c r="S1993" s="4" t="s">
        <v>14</v>
      </c>
      <c r="T1993" s="4" t="s">
        <v>9</v>
      </c>
      <c r="U1993" s="4" t="s">
        <v>9</v>
      </c>
      <c r="V1993" s="4" t="s">
        <v>10</v>
      </c>
    </row>
    <row r="1994" spans="1:22">
      <c r="A1994" t="n">
        <v>15662</v>
      </c>
      <c r="B1994" s="31" t="n">
        <v>19</v>
      </c>
      <c r="C1994" s="7" t="n">
        <v>7010</v>
      </c>
      <c r="D1994" s="7" t="s">
        <v>39</v>
      </c>
      <c r="E1994" s="7" t="s">
        <v>40</v>
      </c>
      <c r="F1994" s="7" t="s">
        <v>13</v>
      </c>
      <c r="G1994" s="7" t="n">
        <v>0</v>
      </c>
      <c r="H1994" s="7" t="n">
        <v>1</v>
      </c>
      <c r="I1994" s="7" t="n">
        <v>-19.2700004577637</v>
      </c>
      <c r="J1994" s="7" t="n">
        <v>0</v>
      </c>
      <c r="K1994" s="7" t="n">
        <v>0.370000004768372</v>
      </c>
      <c r="L1994" s="7" t="n">
        <v>90</v>
      </c>
      <c r="M1994" s="7" t="n">
        <v>1</v>
      </c>
      <c r="N1994" s="7" t="n">
        <v>1.60000002384186</v>
      </c>
      <c r="O1994" s="7" t="n">
        <v>0.0900000035762787</v>
      </c>
      <c r="P1994" s="7" t="s">
        <v>13</v>
      </c>
      <c r="Q1994" s="7" t="s">
        <v>13</v>
      </c>
      <c r="R1994" s="7" t="n">
        <v>-1</v>
      </c>
      <c r="S1994" s="7" t="n">
        <v>0</v>
      </c>
      <c r="T1994" s="7" t="n">
        <v>0</v>
      </c>
      <c r="U1994" s="7" t="n">
        <v>0</v>
      </c>
      <c r="V1994" s="7" t="n">
        <v>0</v>
      </c>
    </row>
    <row r="1995" spans="1:22">
      <c r="A1995" t="s">
        <v>4</v>
      </c>
      <c r="B1995" s="4" t="s">
        <v>5</v>
      </c>
      <c r="C1995" s="4" t="s">
        <v>10</v>
      </c>
      <c r="D1995" s="4" t="s">
        <v>6</v>
      </c>
      <c r="E1995" s="4" t="s">
        <v>6</v>
      </c>
      <c r="F1995" s="4" t="s">
        <v>6</v>
      </c>
      <c r="G1995" s="4" t="s">
        <v>14</v>
      </c>
      <c r="H1995" s="4" t="s">
        <v>9</v>
      </c>
      <c r="I1995" s="4" t="s">
        <v>20</v>
      </c>
      <c r="J1995" s="4" t="s">
        <v>20</v>
      </c>
      <c r="K1995" s="4" t="s">
        <v>20</v>
      </c>
      <c r="L1995" s="4" t="s">
        <v>20</v>
      </c>
      <c r="M1995" s="4" t="s">
        <v>20</v>
      </c>
      <c r="N1995" s="4" t="s">
        <v>20</v>
      </c>
      <c r="O1995" s="4" t="s">
        <v>20</v>
      </c>
      <c r="P1995" s="4" t="s">
        <v>6</v>
      </c>
      <c r="Q1995" s="4" t="s">
        <v>6</v>
      </c>
      <c r="R1995" s="4" t="s">
        <v>9</v>
      </c>
      <c r="S1995" s="4" t="s">
        <v>14</v>
      </c>
      <c r="T1995" s="4" t="s">
        <v>9</v>
      </c>
      <c r="U1995" s="4" t="s">
        <v>9</v>
      </c>
      <c r="V1995" s="4" t="s">
        <v>10</v>
      </c>
    </row>
    <row r="1996" spans="1:22">
      <c r="A1996" t="n">
        <v>15744</v>
      </c>
      <c r="B1996" s="31" t="n">
        <v>19</v>
      </c>
      <c r="C1996" s="7" t="n">
        <v>7011</v>
      </c>
      <c r="D1996" s="7" t="s">
        <v>41</v>
      </c>
      <c r="E1996" s="7" t="s">
        <v>42</v>
      </c>
      <c r="F1996" s="7" t="s">
        <v>13</v>
      </c>
      <c r="G1996" s="7" t="n">
        <v>0</v>
      </c>
      <c r="H1996" s="7" t="n">
        <v>1</v>
      </c>
      <c r="I1996" s="7" t="n">
        <v>-19.2700004577637</v>
      </c>
      <c r="J1996" s="7" t="n">
        <v>0</v>
      </c>
      <c r="K1996" s="7" t="n">
        <v>1.11000001430511</v>
      </c>
      <c r="L1996" s="7" t="n">
        <v>90</v>
      </c>
      <c r="M1996" s="7" t="n">
        <v>1</v>
      </c>
      <c r="N1996" s="7" t="n">
        <v>1.60000002384186</v>
      </c>
      <c r="O1996" s="7" t="n">
        <v>0.0900000035762787</v>
      </c>
      <c r="P1996" s="7" t="s">
        <v>13</v>
      </c>
      <c r="Q1996" s="7" t="s">
        <v>13</v>
      </c>
      <c r="R1996" s="7" t="n">
        <v>-1</v>
      </c>
      <c r="S1996" s="7" t="n">
        <v>0</v>
      </c>
      <c r="T1996" s="7" t="n">
        <v>0</v>
      </c>
      <c r="U1996" s="7" t="n">
        <v>0</v>
      </c>
      <c r="V1996" s="7" t="n">
        <v>0</v>
      </c>
    </row>
    <row r="1997" spans="1:22">
      <c r="A1997" t="s">
        <v>4</v>
      </c>
      <c r="B1997" s="4" t="s">
        <v>5</v>
      </c>
      <c r="C1997" s="4" t="s">
        <v>10</v>
      </c>
      <c r="D1997" s="4" t="s">
        <v>6</v>
      </c>
      <c r="E1997" s="4" t="s">
        <v>6</v>
      </c>
      <c r="F1997" s="4" t="s">
        <v>6</v>
      </c>
      <c r="G1997" s="4" t="s">
        <v>14</v>
      </c>
      <c r="H1997" s="4" t="s">
        <v>9</v>
      </c>
      <c r="I1997" s="4" t="s">
        <v>20</v>
      </c>
      <c r="J1997" s="4" t="s">
        <v>20</v>
      </c>
      <c r="K1997" s="4" t="s">
        <v>20</v>
      </c>
      <c r="L1997" s="4" t="s">
        <v>20</v>
      </c>
      <c r="M1997" s="4" t="s">
        <v>20</v>
      </c>
      <c r="N1997" s="4" t="s">
        <v>20</v>
      </c>
      <c r="O1997" s="4" t="s">
        <v>20</v>
      </c>
      <c r="P1997" s="4" t="s">
        <v>6</v>
      </c>
      <c r="Q1997" s="4" t="s">
        <v>6</v>
      </c>
      <c r="R1997" s="4" t="s">
        <v>9</v>
      </c>
      <c r="S1997" s="4" t="s">
        <v>14</v>
      </c>
      <c r="T1997" s="4" t="s">
        <v>9</v>
      </c>
      <c r="U1997" s="4" t="s">
        <v>9</v>
      </c>
      <c r="V1997" s="4" t="s">
        <v>10</v>
      </c>
    </row>
    <row r="1998" spans="1:22">
      <c r="A1998" t="n">
        <v>15825</v>
      </c>
      <c r="B1998" s="31" t="n">
        <v>19</v>
      </c>
      <c r="C1998" s="7" t="n">
        <v>7009</v>
      </c>
      <c r="D1998" s="7" t="s">
        <v>43</v>
      </c>
      <c r="E1998" s="7" t="s">
        <v>44</v>
      </c>
      <c r="F1998" s="7" t="s">
        <v>13</v>
      </c>
      <c r="G1998" s="7" t="n">
        <v>0</v>
      </c>
      <c r="H1998" s="7" t="n">
        <v>1</v>
      </c>
      <c r="I1998" s="7" t="n">
        <v>-19.0499992370605</v>
      </c>
      <c r="J1998" s="7" t="n">
        <v>0</v>
      </c>
      <c r="K1998" s="7" t="n">
        <v>-0.779999971389771</v>
      </c>
      <c r="L1998" s="7" t="n">
        <v>90</v>
      </c>
      <c r="M1998" s="7" t="n">
        <v>1</v>
      </c>
      <c r="N1998" s="7" t="n">
        <v>1.60000002384186</v>
      </c>
      <c r="O1998" s="7" t="n">
        <v>0.0900000035762787</v>
      </c>
      <c r="P1998" s="7" t="s">
        <v>13</v>
      </c>
      <c r="Q1998" s="7" t="s">
        <v>13</v>
      </c>
      <c r="R1998" s="7" t="n">
        <v>-1</v>
      </c>
      <c r="S1998" s="7" t="n">
        <v>0</v>
      </c>
      <c r="T1998" s="7" t="n">
        <v>0</v>
      </c>
      <c r="U1998" s="7" t="n">
        <v>0</v>
      </c>
      <c r="V1998" s="7" t="n">
        <v>0</v>
      </c>
    </row>
    <row r="1999" spans="1:22">
      <c r="A1999" t="s">
        <v>4</v>
      </c>
      <c r="B1999" s="4" t="s">
        <v>5</v>
      </c>
      <c r="C1999" s="4" t="s">
        <v>10</v>
      </c>
      <c r="D1999" s="4" t="s">
        <v>6</v>
      </c>
      <c r="E1999" s="4" t="s">
        <v>6</v>
      </c>
      <c r="F1999" s="4" t="s">
        <v>6</v>
      </c>
      <c r="G1999" s="4" t="s">
        <v>14</v>
      </c>
      <c r="H1999" s="4" t="s">
        <v>9</v>
      </c>
      <c r="I1999" s="4" t="s">
        <v>20</v>
      </c>
      <c r="J1999" s="4" t="s">
        <v>20</v>
      </c>
      <c r="K1999" s="4" t="s">
        <v>20</v>
      </c>
      <c r="L1999" s="4" t="s">
        <v>20</v>
      </c>
      <c r="M1999" s="4" t="s">
        <v>20</v>
      </c>
      <c r="N1999" s="4" t="s">
        <v>20</v>
      </c>
      <c r="O1999" s="4" t="s">
        <v>20</v>
      </c>
      <c r="P1999" s="4" t="s">
        <v>6</v>
      </c>
      <c r="Q1999" s="4" t="s">
        <v>6</v>
      </c>
      <c r="R1999" s="4" t="s">
        <v>9</v>
      </c>
      <c r="S1999" s="4" t="s">
        <v>14</v>
      </c>
      <c r="T1999" s="4" t="s">
        <v>9</v>
      </c>
      <c r="U1999" s="4" t="s">
        <v>9</v>
      </c>
      <c r="V1999" s="4" t="s">
        <v>10</v>
      </c>
    </row>
    <row r="2000" spans="1:22">
      <c r="A2000" t="n">
        <v>15905</v>
      </c>
      <c r="B2000" s="31" t="n">
        <v>19</v>
      </c>
      <c r="C2000" s="7" t="n">
        <v>17</v>
      </c>
      <c r="D2000" s="7" t="s">
        <v>45</v>
      </c>
      <c r="E2000" s="7" t="s">
        <v>46</v>
      </c>
      <c r="F2000" s="7" t="s">
        <v>13</v>
      </c>
      <c r="G2000" s="7" t="n">
        <v>0</v>
      </c>
      <c r="H2000" s="7" t="n">
        <v>1</v>
      </c>
      <c r="I2000" s="7" t="n">
        <v>-18.6200008392334</v>
      </c>
      <c r="J2000" s="7" t="n">
        <v>0</v>
      </c>
      <c r="K2000" s="7" t="n">
        <v>-1.58000004291534</v>
      </c>
      <c r="L2000" s="7" t="n">
        <v>90</v>
      </c>
      <c r="M2000" s="7" t="n">
        <v>1</v>
      </c>
      <c r="N2000" s="7" t="n">
        <v>1.60000002384186</v>
      </c>
      <c r="O2000" s="7" t="n">
        <v>0.0900000035762787</v>
      </c>
      <c r="P2000" s="7" t="s">
        <v>13</v>
      </c>
      <c r="Q2000" s="7" t="s">
        <v>13</v>
      </c>
      <c r="R2000" s="7" t="n">
        <v>-1</v>
      </c>
      <c r="S2000" s="7" t="n">
        <v>0</v>
      </c>
      <c r="T2000" s="7" t="n">
        <v>0</v>
      </c>
      <c r="U2000" s="7" t="n">
        <v>0</v>
      </c>
      <c r="V2000" s="7" t="n">
        <v>0</v>
      </c>
    </row>
    <row r="2001" spans="1:22">
      <c r="A2001" t="s">
        <v>4</v>
      </c>
      <c r="B2001" s="4" t="s">
        <v>5</v>
      </c>
      <c r="C2001" s="4" t="s">
        <v>10</v>
      </c>
      <c r="D2001" s="4" t="s">
        <v>6</v>
      </c>
      <c r="E2001" s="4" t="s">
        <v>6</v>
      </c>
      <c r="F2001" s="4" t="s">
        <v>6</v>
      </c>
      <c r="G2001" s="4" t="s">
        <v>14</v>
      </c>
      <c r="H2001" s="4" t="s">
        <v>9</v>
      </c>
      <c r="I2001" s="4" t="s">
        <v>20</v>
      </c>
      <c r="J2001" s="4" t="s">
        <v>20</v>
      </c>
      <c r="K2001" s="4" t="s">
        <v>20</v>
      </c>
      <c r="L2001" s="4" t="s">
        <v>20</v>
      </c>
      <c r="M2001" s="4" t="s">
        <v>20</v>
      </c>
      <c r="N2001" s="4" t="s">
        <v>20</v>
      </c>
      <c r="O2001" s="4" t="s">
        <v>20</v>
      </c>
      <c r="P2001" s="4" t="s">
        <v>6</v>
      </c>
      <c r="Q2001" s="4" t="s">
        <v>6</v>
      </c>
      <c r="R2001" s="4" t="s">
        <v>9</v>
      </c>
      <c r="S2001" s="4" t="s">
        <v>14</v>
      </c>
      <c r="T2001" s="4" t="s">
        <v>9</v>
      </c>
      <c r="U2001" s="4" t="s">
        <v>9</v>
      </c>
      <c r="V2001" s="4" t="s">
        <v>10</v>
      </c>
    </row>
    <row r="2002" spans="1:22">
      <c r="A2002" t="n">
        <v>15974</v>
      </c>
      <c r="B2002" s="31" t="n">
        <v>19</v>
      </c>
      <c r="C2002" s="7" t="n">
        <v>22</v>
      </c>
      <c r="D2002" s="7" t="s">
        <v>47</v>
      </c>
      <c r="E2002" s="7" t="s">
        <v>48</v>
      </c>
      <c r="F2002" s="7" t="s">
        <v>13</v>
      </c>
      <c r="G2002" s="7" t="n">
        <v>0</v>
      </c>
      <c r="H2002" s="7" t="n">
        <v>1</v>
      </c>
      <c r="I2002" s="7" t="n">
        <v>-7</v>
      </c>
      <c r="J2002" s="7" t="n">
        <v>0</v>
      </c>
      <c r="K2002" s="7" t="n">
        <v>0</v>
      </c>
      <c r="L2002" s="7" t="n">
        <v>90</v>
      </c>
      <c r="M2002" s="7" t="n">
        <v>1</v>
      </c>
      <c r="N2002" s="7" t="n">
        <v>1.60000002384186</v>
      </c>
      <c r="O2002" s="7" t="n">
        <v>0.0900000035762787</v>
      </c>
      <c r="P2002" s="7" t="s">
        <v>13</v>
      </c>
      <c r="Q2002" s="7" t="s">
        <v>13</v>
      </c>
      <c r="R2002" s="7" t="n">
        <v>-1</v>
      </c>
      <c r="S2002" s="7" t="n">
        <v>0</v>
      </c>
      <c r="T2002" s="7" t="n">
        <v>0</v>
      </c>
      <c r="U2002" s="7" t="n">
        <v>0</v>
      </c>
      <c r="V2002" s="7" t="n">
        <v>0</v>
      </c>
    </row>
    <row r="2003" spans="1:22">
      <c r="A2003" t="s">
        <v>4</v>
      </c>
      <c r="B2003" s="4" t="s">
        <v>5</v>
      </c>
      <c r="C2003" s="4" t="s">
        <v>10</v>
      </c>
      <c r="D2003" s="4" t="s">
        <v>6</v>
      </c>
      <c r="E2003" s="4" t="s">
        <v>6</v>
      </c>
      <c r="F2003" s="4" t="s">
        <v>6</v>
      </c>
      <c r="G2003" s="4" t="s">
        <v>14</v>
      </c>
      <c r="H2003" s="4" t="s">
        <v>9</v>
      </c>
      <c r="I2003" s="4" t="s">
        <v>20</v>
      </c>
      <c r="J2003" s="4" t="s">
        <v>20</v>
      </c>
      <c r="K2003" s="4" t="s">
        <v>20</v>
      </c>
      <c r="L2003" s="4" t="s">
        <v>20</v>
      </c>
      <c r="M2003" s="4" t="s">
        <v>20</v>
      </c>
      <c r="N2003" s="4" t="s">
        <v>20</v>
      </c>
      <c r="O2003" s="4" t="s">
        <v>20</v>
      </c>
      <c r="P2003" s="4" t="s">
        <v>6</v>
      </c>
      <c r="Q2003" s="4" t="s">
        <v>6</v>
      </c>
      <c r="R2003" s="4" t="s">
        <v>9</v>
      </c>
      <c r="S2003" s="4" t="s">
        <v>14</v>
      </c>
      <c r="T2003" s="4" t="s">
        <v>9</v>
      </c>
      <c r="U2003" s="4" t="s">
        <v>9</v>
      </c>
      <c r="V2003" s="4" t="s">
        <v>10</v>
      </c>
    </row>
    <row r="2004" spans="1:22">
      <c r="A2004" t="n">
        <v>16044</v>
      </c>
      <c r="B2004" s="31" t="n">
        <v>19</v>
      </c>
      <c r="C2004" s="7" t="n">
        <v>7031</v>
      </c>
      <c r="D2004" s="7" t="s">
        <v>49</v>
      </c>
      <c r="E2004" s="7" t="s">
        <v>50</v>
      </c>
      <c r="F2004" s="7" t="s">
        <v>13</v>
      </c>
      <c r="G2004" s="7" t="n">
        <v>0</v>
      </c>
      <c r="H2004" s="7" t="n">
        <v>1</v>
      </c>
      <c r="I2004" s="7" t="n">
        <v>-8</v>
      </c>
      <c r="J2004" s="7" t="n">
        <v>0</v>
      </c>
      <c r="K2004" s="7" t="n">
        <v>0</v>
      </c>
      <c r="L2004" s="7" t="n">
        <v>90</v>
      </c>
      <c r="M2004" s="7" t="n">
        <v>1</v>
      </c>
      <c r="N2004" s="7" t="n">
        <v>1.60000002384186</v>
      </c>
      <c r="O2004" s="7" t="n">
        <v>0.0900000035762787</v>
      </c>
      <c r="P2004" s="7" t="s">
        <v>13</v>
      </c>
      <c r="Q2004" s="7" t="s">
        <v>13</v>
      </c>
      <c r="R2004" s="7" t="n">
        <v>-1</v>
      </c>
      <c r="S2004" s="7" t="n">
        <v>0</v>
      </c>
      <c r="T2004" s="7" t="n">
        <v>0</v>
      </c>
      <c r="U2004" s="7" t="n">
        <v>0</v>
      </c>
      <c r="V2004" s="7" t="n">
        <v>0</v>
      </c>
    </row>
    <row r="2005" spans="1:22">
      <c r="A2005" t="s">
        <v>4</v>
      </c>
      <c r="B2005" s="4" t="s">
        <v>5</v>
      </c>
      <c r="C2005" s="4" t="s">
        <v>10</v>
      </c>
      <c r="D2005" s="4" t="s">
        <v>6</v>
      </c>
      <c r="E2005" s="4" t="s">
        <v>6</v>
      </c>
      <c r="F2005" s="4" t="s">
        <v>6</v>
      </c>
      <c r="G2005" s="4" t="s">
        <v>14</v>
      </c>
      <c r="H2005" s="4" t="s">
        <v>9</v>
      </c>
      <c r="I2005" s="4" t="s">
        <v>20</v>
      </c>
      <c r="J2005" s="4" t="s">
        <v>20</v>
      </c>
      <c r="K2005" s="4" t="s">
        <v>20</v>
      </c>
      <c r="L2005" s="4" t="s">
        <v>20</v>
      </c>
      <c r="M2005" s="4" t="s">
        <v>20</v>
      </c>
      <c r="N2005" s="4" t="s">
        <v>20</v>
      </c>
      <c r="O2005" s="4" t="s">
        <v>20</v>
      </c>
      <c r="P2005" s="4" t="s">
        <v>6</v>
      </c>
      <c r="Q2005" s="4" t="s">
        <v>6</v>
      </c>
      <c r="R2005" s="4" t="s">
        <v>9</v>
      </c>
      <c r="S2005" s="4" t="s">
        <v>14</v>
      </c>
      <c r="T2005" s="4" t="s">
        <v>9</v>
      </c>
      <c r="U2005" s="4" t="s">
        <v>9</v>
      </c>
      <c r="V2005" s="4" t="s">
        <v>10</v>
      </c>
    </row>
    <row r="2006" spans="1:22">
      <c r="A2006" t="n">
        <v>16122</v>
      </c>
      <c r="B2006" s="31" t="n">
        <v>19</v>
      </c>
      <c r="C2006" s="7" t="n">
        <v>1660</v>
      </c>
      <c r="D2006" s="7" t="s">
        <v>51</v>
      </c>
      <c r="E2006" s="7" t="s">
        <v>52</v>
      </c>
      <c r="F2006" s="7" t="s">
        <v>13</v>
      </c>
      <c r="G2006" s="7" t="n">
        <v>0</v>
      </c>
      <c r="H2006" s="7" t="n">
        <v>1</v>
      </c>
      <c r="I2006" s="7" t="n">
        <v>-6</v>
      </c>
      <c r="J2006" s="7" t="n">
        <v>0</v>
      </c>
      <c r="K2006" s="7" t="n">
        <v>-2.75999999046326</v>
      </c>
      <c r="L2006" s="7" t="n">
        <v>90</v>
      </c>
      <c r="M2006" s="7" t="n">
        <v>1</v>
      </c>
      <c r="N2006" s="7" t="n">
        <v>1.60000002384186</v>
      </c>
      <c r="O2006" s="7" t="n">
        <v>0.0900000035762787</v>
      </c>
      <c r="P2006" s="7" t="s">
        <v>53</v>
      </c>
      <c r="Q2006" s="7" t="s">
        <v>13</v>
      </c>
      <c r="R2006" s="7" t="n">
        <v>-1</v>
      </c>
      <c r="S2006" s="7" t="n">
        <v>0</v>
      </c>
      <c r="T2006" s="7" t="n">
        <v>0</v>
      </c>
      <c r="U2006" s="7" t="n">
        <v>0</v>
      </c>
      <c r="V2006" s="7" t="n">
        <v>0</v>
      </c>
    </row>
    <row r="2007" spans="1:22">
      <c r="A2007" t="s">
        <v>4</v>
      </c>
      <c r="B2007" s="4" t="s">
        <v>5</v>
      </c>
      <c r="C2007" s="4" t="s">
        <v>10</v>
      </c>
      <c r="D2007" s="4" t="s">
        <v>6</v>
      </c>
      <c r="E2007" s="4" t="s">
        <v>6</v>
      </c>
      <c r="F2007" s="4" t="s">
        <v>6</v>
      </c>
      <c r="G2007" s="4" t="s">
        <v>14</v>
      </c>
      <c r="H2007" s="4" t="s">
        <v>9</v>
      </c>
      <c r="I2007" s="4" t="s">
        <v>20</v>
      </c>
      <c r="J2007" s="4" t="s">
        <v>20</v>
      </c>
      <c r="K2007" s="4" t="s">
        <v>20</v>
      </c>
      <c r="L2007" s="4" t="s">
        <v>20</v>
      </c>
      <c r="M2007" s="4" t="s">
        <v>20</v>
      </c>
      <c r="N2007" s="4" t="s">
        <v>20</v>
      </c>
      <c r="O2007" s="4" t="s">
        <v>20</v>
      </c>
      <c r="P2007" s="4" t="s">
        <v>6</v>
      </c>
      <c r="Q2007" s="4" t="s">
        <v>6</v>
      </c>
      <c r="R2007" s="4" t="s">
        <v>9</v>
      </c>
      <c r="S2007" s="4" t="s">
        <v>14</v>
      </c>
      <c r="T2007" s="4" t="s">
        <v>9</v>
      </c>
      <c r="U2007" s="4" t="s">
        <v>9</v>
      </c>
      <c r="V2007" s="4" t="s">
        <v>10</v>
      </c>
    </row>
    <row r="2008" spans="1:22">
      <c r="A2008" t="n">
        <v>16210</v>
      </c>
      <c r="B2008" s="31" t="n">
        <v>19</v>
      </c>
      <c r="C2008" s="7" t="n">
        <v>1661</v>
      </c>
      <c r="D2008" s="7" t="s">
        <v>51</v>
      </c>
      <c r="E2008" s="7" t="s">
        <v>52</v>
      </c>
      <c r="F2008" s="7" t="s">
        <v>13</v>
      </c>
      <c r="G2008" s="7" t="n">
        <v>0</v>
      </c>
      <c r="H2008" s="7" t="n">
        <v>1</v>
      </c>
      <c r="I2008" s="7" t="n">
        <v>-6</v>
      </c>
      <c r="J2008" s="7" t="n">
        <v>0</v>
      </c>
      <c r="K2008" s="7" t="n">
        <v>3.64000010490417</v>
      </c>
      <c r="L2008" s="7" t="n">
        <v>90</v>
      </c>
      <c r="M2008" s="7" t="n">
        <v>1</v>
      </c>
      <c r="N2008" s="7" t="n">
        <v>1.60000002384186</v>
      </c>
      <c r="O2008" s="7" t="n">
        <v>0.0900000035762787</v>
      </c>
      <c r="P2008" s="7" t="s">
        <v>53</v>
      </c>
      <c r="Q2008" s="7" t="s">
        <v>13</v>
      </c>
      <c r="R2008" s="7" t="n">
        <v>-1</v>
      </c>
      <c r="S2008" s="7" t="n">
        <v>0</v>
      </c>
      <c r="T2008" s="7" t="n">
        <v>0</v>
      </c>
      <c r="U2008" s="7" t="n">
        <v>0</v>
      </c>
      <c r="V2008" s="7" t="n">
        <v>0</v>
      </c>
    </row>
    <row r="2009" spans="1:22">
      <c r="A2009" t="s">
        <v>4</v>
      </c>
      <c r="B2009" s="4" t="s">
        <v>5</v>
      </c>
      <c r="C2009" s="4" t="s">
        <v>10</v>
      </c>
      <c r="D2009" s="4" t="s">
        <v>6</v>
      </c>
      <c r="E2009" s="4" t="s">
        <v>6</v>
      </c>
      <c r="F2009" s="4" t="s">
        <v>6</v>
      </c>
      <c r="G2009" s="4" t="s">
        <v>14</v>
      </c>
      <c r="H2009" s="4" t="s">
        <v>9</v>
      </c>
      <c r="I2009" s="4" t="s">
        <v>20</v>
      </c>
      <c r="J2009" s="4" t="s">
        <v>20</v>
      </c>
      <c r="K2009" s="4" t="s">
        <v>20</v>
      </c>
      <c r="L2009" s="4" t="s">
        <v>20</v>
      </c>
      <c r="M2009" s="4" t="s">
        <v>20</v>
      </c>
      <c r="N2009" s="4" t="s">
        <v>20</v>
      </c>
      <c r="O2009" s="4" t="s">
        <v>20</v>
      </c>
      <c r="P2009" s="4" t="s">
        <v>6</v>
      </c>
      <c r="Q2009" s="4" t="s">
        <v>6</v>
      </c>
      <c r="R2009" s="4" t="s">
        <v>9</v>
      </c>
      <c r="S2009" s="4" t="s">
        <v>14</v>
      </c>
      <c r="T2009" s="4" t="s">
        <v>9</v>
      </c>
      <c r="U2009" s="4" t="s">
        <v>9</v>
      </c>
      <c r="V2009" s="4" t="s">
        <v>10</v>
      </c>
    </row>
    <row r="2010" spans="1:22">
      <c r="A2010" t="n">
        <v>16298</v>
      </c>
      <c r="B2010" s="31" t="n">
        <v>19</v>
      </c>
      <c r="C2010" s="7" t="n">
        <v>1000</v>
      </c>
      <c r="D2010" s="7" t="s">
        <v>54</v>
      </c>
      <c r="E2010" s="7" t="s">
        <v>55</v>
      </c>
      <c r="F2010" s="7" t="s">
        <v>13</v>
      </c>
      <c r="G2010" s="7" t="n">
        <v>0</v>
      </c>
      <c r="H2010" s="7" t="n">
        <v>1</v>
      </c>
      <c r="I2010" s="7" t="n">
        <v>-24</v>
      </c>
      <c r="J2010" s="7" t="n">
        <v>0</v>
      </c>
      <c r="K2010" s="7" t="n">
        <v>-3.5</v>
      </c>
      <c r="L2010" s="7" t="n">
        <v>90</v>
      </c>
      <c r="M2010" s="7" t="n">
        <v>1</v>
      </c>
      <c r="N2010" s="7" t="n">
        <v>1.60000002384186</v>
      </c>
      <c r="O2010" s="7" t="n">
        <v>0.0900000035762787</v>
      </c>
      <c r="P2010" s="7" t="s">
        <v>13</v>
      </c>
      <c r="Q2010" s="7" t="s">
        <v>13</v>
      </c>
      <c r="R2010" s="7" t="n">
        <v>-1</v>
      </c>
      <c r="S2010" s="7" t="n">
        <v>0</v>
      </c>
      <c r="T2010" s="7" t="n">
        <v>0</v>
      </c>
      <c r="U2010" s="7" t="n">
        <v>0</v>
      </c>
      <c r="V2010" s="7" t="n">
        <v>0</v>
      </c>
    </row>
    <row r="2011" spans="1:22">
      <c r="A2011" t="s">
        <v>4</v>
      </c>
      <c r="B2011" s="4" t="s">
        <v>5</v>
      </c>
      <c r="C2011" s="4" t="s">
        <v>10</v>
      </c>
      <c r="D2011" s="4" t="s">
        <v>6</v>
      </c>
      <c r="E2011" s="4" t="s">
        <v>6</v>
      </c>
      <c r="F2011" s="4" t="s">
        <v>6</v>
      </c>
      <c r="G2011" s="4" t="s">
        <v>14</v>
      </c>
      <c r="H2011" s="4" t="s">
        <v>9</v>
      </c>
      <c r="I2011" s="4" t="s">
        <v>20</v>
      </c>
      <c r="J2011" s="4" t="s">
        <v>20</v>
      </c>
      <c r="K2011" s="4" t="s">
        <v>20</v>
      </c>
      <c r="L2011" s="4" t="s">
        <v>20</v>
      </c>
      <c r="M2011" s="4" t="s">
        <v>20</v>
      </c>
      <c r="N2011" s="4" t="s">
        <v>20</v>
      </c>
      <c r="O2011" s="4" t="s">
        <v>20</v>
      </c>
      <c r="P2011" s="4" t="s">
        <v>6</v>
      </c>
      <c r="Q2011" s="4" t="s">
        <v>6</v>
      </c>
      <c r="R2011" s="4" t="s">
        <v>9</v>
      </c>
      <c r="S2011" s="4" t="s">
        <v>14</v>
      </c>
      <c r="T2011" s="4" t="s">
        <v>9</v>
      </c>
      <c r="U2011" s="4" t="s">
        <v>9</v>
      </c>
      <c r="V2011" s="4" t="s">
        <v>10</v>
      </c>
    </row>
    <row r="2012" spans="1:22">
      <c r="A2012" t="n">
        <v>16384</v>
      </c>
      <c r="B2012" s="31" t="n">
        <v>19</v>
      </c>
      <c r="C2012" s="7" t="n">
        <v>1001</v>
      </c>
      <c r="D2012" s="7" t="s">
        <v>56</v>
      </c>
      <c r="E2012" s="7" t="s">
        <v>57</v>
      </c>
      <c r="F2012" s="7" t="s">
        <v>13</v>
      </c>
      <c r="G2012" s="7" t="n">
        <v>0</v>
      </c>
      <c r="H2012" s="7" t="n">
        <v>1</v>
      </c>
      <c r="I2012" s="7" t="n">
        <v>-24</v>
      </c>
      <c r="J2012" s="7" t="n">
        <v>0</v>
      </c>
      <c r="K2012" s="7" t="n">
        <v>3.5</v>
      </c>
      <c r="L2012" s="7" t="n">
        <v>90</v>
      </c>
      <c r="M2012" s="7" t="n">
        <v>1</v>
      </c>
      <c r="N2012" s="7" t="n">
        <v>1.60000002384186</v>
      </c>
      <c r="O2012" s="7" t="n">
        <v>0.0900000035762787</v>
      </c>
      <c r="P2012" s="7" t="s">
        <v>13</v>
      </c>
      <c r="Q2012" s="7" t="s">
        <v>13</v>
      </c>
      <c r="R2012" s="7" t="n">
        <v>-1</v>
      </c>
      <c r="S2012" s="7" t="n">
        <v>0</v>
      </c>
      <c r="T2012" s="7" t="n">
        <v>0</v>
      </c>
      <c r="U2012" s="7" t="n">
        <v>0</v>
      </c>
      <c r="V2012" s="7" t="n">
        <v>0</v>
      </c>
    </row>
    <row r="2013" spans="1:22">
      <c r="A2013" t="s">
        <v>4</v>
      </c>
      <c r="B2013" s="4" t="s">
        <v>5</v>
      </c>
      <c r="C2013" s="4" t="s">
        <v>10</v>
      </c>
      <c r="D2013" s="4" t="s">
        <v>14</v>
      </c>
      <c r="E2013" s="4" t="s">
        <v>14</v>
      </c>
      <c r="F2013" s="4" t="s">
        <v>6</v>
      </c>
    </row>
    <row r="2014" spans="1:22">
      <c r="A2014" t="n">
        <v>16471</v>
      </c>
      <c r="B2014" s="19" t="n">
        <v>20</v>
      </c>
      <c r="C2014" s="7" t="n">
        <v>1000</v>
      </c>
      <c r="D2014" s="7" t="n">
        <v>3</v>
      </c>
      <c r="E2014" s="7" t="n">
        <v>10</v>
      </c>
      <c r="F2014" s="7" t="s">
        <v>58</v>
      </c>
    </row>
    <row r="2015" spans="1:22">
      <c r="A2015" t="s">
        <v>4</v>
      </c>
      <c r="B2015" s="4" t="s">
        <v>5</v>
      </c>
      <c r="C2015" s="4" t="s">
        <v>10</v>
      </c>
    </row>
    <row r="2016" spans="1:22">
      <c r="A2016" t="n">
        <v>16489</v>
      </c>
      <c r="B2016" s="29" t="n">
        <v>16</v>
      </c>
      <c r="C2016" s="7" t="n">
        <v>0</v>
      </c>
    </row>
    <row r="2017" spans="1:22">
      <c r="A2017" t="s">
        <v>4</v>
      </c>
      <c r="B2017" s="4" t="s">
        <v>5</v>
      </c>
      <c r="C2017" s="4" t="s">
        <v>10</v>
      </c>
      <c r="D2017" s="4" t="s">
        <v>14</v>
      </c>
      <c r="E2017" s="4" t="s">
        <v>14</v>
      </c>
      <c r="F2017" s="4" t="s">
        <v>6</v>
      </c>
    </row>
    <row r="2018" spans="1:22">
      <c r="A2018" t="n">
        <v>16492</v>
      </c>
      <c r="B2018" s="19" t="n">
        <v>20</v>
      </c>
      <c r="C2018" s="7" t="n">
        <v>1001</v>
      </c>
      <c r="D2018" s="7" t="n">
        <v>3</v>
      </c>
      <c r="E2018" s="7" t="n">
        <v>10</v>
      </c>
      <c r="F2018" s="7" t="s">
        <v>58</v>
      </c>
    </row>
    <row r="2019" spans="1:22">
      <c r="A2019" t="s">
        <v>4</v>
      </c>
      <c r="B2019" s="4" t="s">
        <v>5</v>
      </c>
      <c r="C2019" s="4" t="s">
        <v>10</v>
      </c>
    </row>
    <row r="2020" spans="1:22">
      <c r="A2020" t="n">
        <v>16510</v>
      </c>
      <c r="B2020" s="29" t="n">
        <v>16</v>
      </c>
      <c r="C2020" s="7" t="n">
        <v>0</v>
      </c>
    </row>
    <row r="2021" spans="1:22">
      <c r="A2021" t="s">
        <v>4</v>
      </c>
      <c r="B2021" s="4" t="s">
        <v>5</v>
      </c>
      <c r="C2021" s="4" t="s">
        <v>10</v>
      </c>
      <c r="D2021" s="4" t="s">
        <v>14</v>
      </c>
      <c r="E2021" s="4" t="s">
        <v>14</v>
      </c>
      <c r="F2021" s="4" t="s">
        <v>6</v>
      </c>
    </row>
    <row r="2022" spans="1:22">
      <c r="A2022" t="n">
        <v>16513</v>
      </c>
      <c r="B2022" s="19" t="n">
        <v>20</v>
      </c>
      <c r="C2022" s="7" t="n">
        <v>0</v>
      </c>
      <c r="D2022" s="7" t="n">
        <v>3</v>
      </c>
      <c r="E2022" s="7" t="n">
        <v>10</v>
      </c>
      <c r="F2022" s="7" t="s">
        <v>58</v>
      </c>
    </row>
    <row r="2023" spans="1:22">
      <c r="A2023" t="s">
        <v>4</v>
      </c>
      <c r="B2023" s="4" t="s">
        <v>5</v>
      </c>
      <c r="C2023" s="4" t="s">
        <v>10</v>
      </c>
    </row>
    <row r="2024" spans="1:22">
      <c r="A2024" t="n">
        <v>16531</v>
      </c>
      <c r="B2024" s="29" t="n">
        <v>16</v>
      </c>
      <c r="C2024" s="7" t="n">
        <v>0</v>
      </c>
    </row>
    <row r="2025" spans="1:22">
      <c r="A2025" t="s">
        <v>4</v>
      </c>
      <c r="B2025" s="4" t="s">
        <v>5</v>
      </c>
      <c r="C2025" s="4" t="s">
        <v>10</v>
      </c>
      <c r="D2025" s="4" t="s">
        <v>14</v>
      </c>
      <c r="E2025" s="4" t="s">
        <v>14</v>
      </c>
      <c r="F2025" s="4" t="s">
        <v>6</v>
      </c>
    </row>
    <row r="2026" spans="1:22">
      <c r="A2026" t="n">
        <v>16534</v>
      </c>
      <c r="B2026" s="19" t="n">
        <v>20</v>
      </c>
      <c r="C2026" s="7" t="n">
        <v>11</v>
      </c>
      <c r="D2026" s="7" t="n">
        <v>3</v>
      </c>
      <c r="E2026" s="7" t="n">
        <v>10</v>
      </c>
      <c r="F2026" s="7" t="s">
        <v>58</v>
      </c>
    </row>
    <row r="2027" spans="1:22">
      <c r="A2027" t="s">
        <v>4</v>
      </c>
      <c r="B2027" s="4" t="s">
        <v>5</v>
      </c>
      <c r="C2027" s="4" t="s">
        <v>10</v>
      </c>
    </row>
    <row r="2028" spans="1:22">
      <c r="A2028" t="n">
        <v>16552</v>
      </c>
      <c r="B2028" s="29" t="n">
        <v>16</v>
      </c>
      <c r="C2028" s="7" t="n">
        <v>0</v>
      </c>
    </row>
    <row r="2029" spans="1:22">
      <c r="A2029" t="s">
        <v>4</v>
      </c>
      <c r="B2029" s="4" t="s">
        <v>5</v>
      </c>
      <c r="C2029" s="4" t="s">
        <v>10</v>
      </c>
      <c r="D2029" s="4" t="s">
        <v>14</v>
      </c>
      <c r="E2029" s="4" t="s">
        <v>14</v>
      </c>
      <c r="F2029" s="4" t="s">
        <v>6</v>
      </c>
    </row>
    <row r="2030" spans="1:22">
      <c r="A2030" t="n">
        <v>16555</v>
      </c>
      <c r="B2030" s="19" t="n">
        <v>20</v>
      </c>
      <c r="C2030" s="7" t="n">
        <v>1</v>
      </c>
      <c r="D2030" s="7" t="n">
        <v>3</v>
      </c>
      <c r="E2030" s="7" t="n">
        <v>10</v>
      </c>
      <c r="F2030" s="7" t="s">
        <v>58</v>
      </c>
    </row>
    <row r="2031" spans="1:22">
      <c r="A2031" t="s">
        <v>4</v>
      </c>
      <c r="B2031" s="4" t="s">
        <v>5</v>
      </c>
      <c r="C2031" s="4" t="s">
        <v>10</v>
      </c>
    </row>
    <row r="2032" spans="1:22">
      <c r="A2032" t="n">
        <v>16573</v>
      </c>
      <c r="B2032" s="29" t="n">
        <v>16</v>
      </c>
      <c r="C2032" s="7" t="n">
        <v>0</v>
      </c>
    </row>
    <row r="2033" spans="1:6">
      <c r="A2033" t="s">
        <v>4</v>
      </c>
      <c r="B2033" s="4" t="s">
        <v>5</v>
      </c>
      <c r="C2033" s="4" t="s">
        <v>10</v>
      </c>
      <c r="D2033" s="4" t="s">
        <v>14</v>
      </c>
      <c r="E2033" s="4" t="s">
        <v>14</v>
      </c>
      <c r="F2033" s="4" t="s">
        <v>6</v>
      </c>
    </row>
    <row r="2034" spans="1:6">
      <c r="A2034" t="n">
        <v>16576</v>
      </c>
      <c r="B2034" s="19" t="n">
        <v>20</v>
      </c>
      <c r="C2034" s="7" t="n">
        <v>2</v>
      </c>
      <c r="D2034" s="7" t="n">
        <v>3</v>
      </c>
      <c r="E2034" s="7" t="n">
        <v>10</v>
      </c>
      <c r="F2034" s="7" t="s">
        <v>58</v>
      </c>
    </row>
    <row r="2035" spans="1:6">
      <c r="A2035" t="s">
        <v>4</v>
      </c>
      <c r="B2035" s="4" t="s">
        <v>5</v>
      </c>
      <c r="C2035" s="4" t="s">
        <v>10</v>
      </c>
    </row>
    <row r="2036" spans="1:6">
      <c r="A2036" t="n">
        <v>16594</v>
      </c>
      <c r="B2036" s="29" t="n">
        <v>16</v>
      </c>
      <c r="C2036" s="7" t="n">
        <v>0</v>
      </c>
    </row>
    <row r="2037" spans="1:6">
      <c r="A2037" t="s">
        <v>4</v>
      </c>
      <c r="B2037" s="4" t="s">
        <v>5</v>
      </c>
      <c r="C2037" s="4" t="s">
        <v>10</v>
      </c>
      <c r="D2037" s="4" t="s">
        <v>14</v>
      </c>
      <c r="E2037" s="4" t="s">
        <v>14</v>
      </c>
      <c r="F2037" s="4" t="s">
        <v>6</v>
      </c>
    </row>
    <row r="2038" spans="1:6">
      <c r="A2038" t="n">
        <v>16597</v>
      </c>
      <c r="B2038" s="19" t="n">
        <v>20</v>
      </c>
      <c r="C2038" s="7" t="n">
        <v>3</v>
      </c>
      <c r="D2038" s="7" t="n">
        <v>3</v>
      </c>
      <c r="E2038" s="7" t="n">
        <v>10</v>
      </c>
      <c r="F2038" s="7" t="s">
        <v>58</v>
      </c>
    </row>
    <row r="2039" spans="1:6">
      <c r="A2039" t="s">
        <v>4</v>
      </c>
      <c r="B2039" s="4" t="s">
        <v>5</v>
      </c>
      <c r="C2039" s="4" t="s">
        <v>10</v>
      </c>
    </row>
    <row r="2040" spans="1:6">
      <c r="A2040" t="n">
        <v>16615</v>
      </c>
      <c r="B2040" s="29" t="n">
        <v>16</v>
      </c>
      <c r="C2040" s="7" t="n">
        <v>0</v>
      </c>
    </row>
    <row r="2041" spans="1:6">
      <c r="A2041" t="s">
        <v>4</v>
      </c>
      <c r="B2041" s="4" t="s">
        <v>5</v>
      </c>
      <c r="C2041" s="4" t="s">
        <v>10</v>
      </c>
      <c r="D2041" s="4" t="s">
        <v>14</v>
      </c>
      <c r="E2041" s="4" t="s">
        <v>14</v>
      </c>
      <c r="F2041" s="4" t="s">
        <v>6</v>
      </c>
    </row>
    <row r="2042" spans="1:6">
      <c r="A2042" t="n">
        <v>16618</v>
      </c>
      <c r="B2042" s="19" t="n">
        <v>20</v>
      </c>
      <c r="C2042" s="7" t="n">
        <v>4</v>
      </c>
      <c r="D2042" s="7" t="n">
        <v>3</v>
      </c>
      <c r="E2042" s="7" t="n">
        <v>10</v>
      </c>
      <c r="F2042" s="7" t="s">
        <v>58</v>
      </c>
    </row>
    <row r="2043" spans="1:6">
      <c r="A2043" t="s">
        <v>4</v>
      </c>
      <c r="B2043" s="4" t="s">
        <v>5</v>
      </c>
      <c r="C2043" s="4" t="s">
        <v>10</v>
      </c>
    </row>
    <row r="2044" spans="1:6">
      <c r="A2044" t="n">
        <v>16636</v>
      </c>
      <c r="B2044" s="29" t="n">
        <v>16</v>
      </c>
      <c r="C2044" s="7" t="n">
        <v>0</v>
      </c>
    </row>
    <row r="2045" spans="1:6">
      <c r="A2045" t="s">
        <v>4</v>
      </c>
      <c r="B2045" s="4" t="s">
        <v>5</v>
      </c>
      <c r="C2045" s="4" t="s">
        <v>10</v>
      </c>
      <c r="D2045" s="4" t="s">
        <v>14</v>
      </c>
      <c r="E2045" s="4" t="s">
        <v>14</v>
      </c>
      <c r="F2045" s="4" t="s">
        <v>6</v>
      </c>
    </row>
    <row r="2046" spans="1:6">
      <c r="A2046" t="n">
        <v>16639</v>
      </c>
      <c r="B2046" s="19" t="n">
        <v>20</v>
      </c>
      <c r="C2046" s="7" t="n">
        <v>5</v>
      </c>
      <c r="D2046" s="7" t="n">
        <v>3</v>
      </c>
      <c r="E2046" s="7" t="n">
        <v>10</v>
      </c>
      <c r="F2046" s="7" t="s">
        <v>58</v>
      </c>
    </row>
    <row r="2047" spans="1:6">
      <c r="A2047" t="s">
        <v>4</v>
      </c>
      <c r="B2047" s="4" t="s">
        <v>5</v>
      </c>
      <c r="C2047" s="4" t="s">
        <v>10</v>
      </c>
    </row>
    <row r="2048" spans="1:6">
      <c r="A2048" t="n">
        <v>16657</v>
      </c>
      <c r="B2048" s="29" t="n">
        <v>16</v>
      </c>
      <c r="C2048" s="7" t="n">
        <v>0</v>
      </c>
    </row>
    <row r="2049" spans="1:6">
      <c r="A2049" t="s">
        <v>4</v>
      </c>
      <c r="B2049" s="4" t="s">
        <v>5</v>
      </c>
      <c r="C2049" s="4" t="s">
        <v>10</v>
      </c>
      <c r="D2049" s="4" t="s">
        <v>14</v>
      </c>
      <c r="E2049" s="4" t="s">
        <v>14</v>
      </c>
      <c r="F2049" s="4" t="s">
        <v>6</v>
      </c>
    </row>
    <row r="2050" spans="1:6">
      <c r="A2050" t="n">
        <v>16660</v>
      </c>
      <c r="B2050" s="19" t="n">
        <v>20</v>
      </c>
      <c r="C2050" s="7" t="n">
        <v>6</v>
      </c>
      <c r="D2050" s="7" t="n">
        <v>3</v>
      </c>
      <c r="E2050" s="7" t="n">
        <v>10</v>
      </c>
      <c r="F2050" s="7" t="s">
        <v>58</v>
      </c>
    </row>
    <row r="2051" spans="1:6">
      <c r="A2051" t="s">
        <v>4</v>
      </c>
      <c r="B2051" s="4" t="s">
        <v>5</v>
      </c>
      <c r="C2051" s="4" t="s">
        <v>10</v>
      </c>
    </row>
    <row r="2052" spans="1:6">
      <c r="A2052" t="n">
        <v>16678</v>
      </c>
      <c r="B2052" s="29" t="n">
        <v>16</v>
      </c>
      <c r="C2052" s="7" t="n">
        <v>0</v>
      </c>
    </row>
    <row r="2053" spans="1:6">
      <c r="A2053" t="s">
        <v>4</v>
      </c>
      <c r="B2053" s="4" t="s">
        <v>5</v>
      </c>
      <c r="C2053" s="4" t="s">
        <v>10</v>
      </c>
      <c r="D2053" s="4" t="s">
        <v>14</v>
      </c>
      <c r="E2053" s="4" t="s">
        <v>14</v>
      </c>
      <c r="F2053" s="4" t="s">
        <v>6</v>
      </c>
    </row>
    <row r="2054" spans="1:6">
      <c r="A2054" t="n">
        <v>16681</v>
      </c>
      <c r="B2054" s="19" t="n">
        <v>20</v>
      </c>
      <c r="C2054" s="7" t="n">
        <v>7</v>
      </c>
      <c r="D2054" s="7" t="n">
        <v>3</v>
      </c>
      <c r="E2054" s="7" t="n">
        <v>10</v>
      </c>
      <c r="F2054" s="7" t="s">
        <v>58</v>
      </c>
    </row>
    <row r="2055" spans="1:6">
      <c r="A2055" t="s">
        <v>4</v>
      </c>
      <c r="B2055" s="4" t="s">
        <v>5</v>
      </c>
      <c r="C2055" s="4" t="s">
        <v>10</v>
      </c>
    </row>
    <row r="2056" spans="1:6">
      <c r="A2056" t="n">
        <v>16699</v>
      </c>
      <c r="B2056" s="29" t="n">
        <v>16</v>
      </c>
      <c r="C2056" s="7" t="n">
        <v>0</v>
      </c>
    </row>
    <row r="2057" spans="1:6">
      <c r="A2057" t="s">
        <v>4</v>
      </c>
      <c r="B2057" s="4" t="s">
        <v>5</v>
      </c>
      <c r="C2057" s="4" t="s">
        <v>10</v>
      </c>
      <c r="D2057" s="4" t="s">
        <v>14</v>
      </c>
      <c r="E2057" s="4" t="s">
        <v>14</v>
      </c>
      <c r="F2057" s="4" t="s">
        <v>6</v>
      </c>
    </row>
    <row r="2058" spans="1:6">
      <c r="A2058" t="n">
        <v>16702</v>
      </c>
      <c r="B2058" s="19" t="n">
        <v>20</v>
      </c>
      <c r="C2058" s="7" t="n">
        <v>8</v>
      </c>
      <c r="D2058" s="7" t="n">
        <v>3</v>
      </c>
      <c r="E2058" s="7" t="n">
        <v>10</v>
      </c>
      <c r="F2058" s="7" t="s">
        <v>58</v>
      </c>
    </row>
    <row r="2059" spans="1:6">
      <c r="A2059" t="s">
        <v>4</v>
      </c>
      <c r="B2059" s="4" t="s">
        <v>5</v>
      </c>
      <c r="C2059" s="4" t="s">
        <v>10</v>
      </c>
    </row>
    <row r="2060" spans="1:6">
      <c r="A2060" t="n">
        <v>16720</v>
      </c>
      <c r="B2060" s="29" t="n">
        <v>16</v>
      </c>
      <c r="C2060" s="7" t="n">
        <v>0</v>
      </c>
    </row>
    <row r="2061" spans="1:6">
      <c r="A2061" t="s">
        <v>4</v>
      </c>
      <c r="B2061" s="4" t="s">
        <v>5</v>
      </c>
      <c r="C2061" s="4" t="s">
        <v>10</v>
      </c>
      <c r="D2061" s="4" t="s">
        <v>14</v>
      </c>
      <c r="E2061" s="4" t="s">
        <v>14</v>
      </c>
      <c r="F2061" s="4" t="s">
        <v>6</v>
      </c>
    </row>
    <row r="2062" spans="1:6">
      <c r="A2062" t="n">
        <v>16723</v>
      </c>
      <c r="B2062" s="19" t="n">
        <v>20</v>
      </c>
      <c r="C2062" s="7" t="n">
        <v>9</v>
      </c>
      <c r="D2062" s="7" t="n">
        <v>3</v>
      </c>
      <c r="E2062" s="7" t="n">
        <v>10</v>
      </c>
      <c r="F2062" s="7" t="s">
        <v>58</v>
      </c>
    </row>
    <row r="2063" spans="1:6">
      <c r="A2063" t="s">
        <v>4</v>
      </c>
      <c r="B2063" s="4" t="s">
        <v>5</v>
      </c>
      <c r="C2063" s="4" t="s">
        <v>10</v>
      </c>
    </row>
    <row r="2064" spans="1:6">
      <c r="A2064" t="n">
        <v>16741</v>
      </c>
      <c r="B2064" s="29" t="n">
        <v>16</v>
      </c>
      <c r="C2064" s="7" t="n">
        <v>0</v>
      </c>
    </row>
    <row r="2065" spans="1:6">
      <c r="A2065" t="s">
        <v>4</v>
      </c>
      <c r="B2065" s="4" t="s">
        <v>5</v>
      </c>
      <c r="C2065" s="4" t="s">
        <v>10</v>
      </c>
      <c r="D2065" s="4" t="s">
        <v>14</v>
      </c>
      <c r="E2065" s="4" t="s">
        <v>14</v>
      </c>
      <c r="F2065" s="4" t="s">
        <v>6</v>
      </c>
    </row>
    <row r="2066" spans="1:6">
      <c r="A2066" t="n">
        <v>16744</v>
      </c>
      <c r="B2066" s="19" t="n">
        <v>20</v>
      </c>
      <c r="C2066" s="7" t="n">
        <v>7032</v>
      </c>
      <c r="D2066" s="7" t="n">
        <v>3</v>
      </c>
      <c r="E2066" s="7" t="n">
        <v>10</v>
      </c>
      <c r="F2066" s="7" t="s">
        <v>58</v>
      </c>
    </row>
    <row r="2067" spans="1:6">
      <c r="A2067" t="s">
        <v>4</v>
      </c>
      <c r="B2067" s="4" t="s">
        <v>5</v>
      </c>
      <c r="C2067" s="4" t="s">
        <v>10</v>
      </c>
    </row>
    <row r="2068" spans="1:6">
      <c r="A2068" t="n">
        <v>16762</v>
      </c>
      <c r="B2068" s="29" t="n">
        <v>16</v>
      </c>
      <c r="C2068" s="7" t="n">
        <v>0</v>
      </c>
    </row>
    <row r="2069" spans="1:6">
      <c r="A2069" t="s">
        <v>4</v>
      </c>
      <c r="B2069" s="4" t="s">
        <v>5</v>
      </c>
      <c r="C2069" s="4" t="s">
        <v>10</v>
      </c>
      <c r="D2069" s="4" t="s">
        <v>14</v>
      </c>
      <c r="E2069" s="4" t="s">
        <v>14</v>
      </c>
      <c r="F2069" s="4" t="s">
        <v>6</v>
      </c>
    </row>
    <row r="2070" spans="1:6">
      <c r="A2070" t="n">
        <v>16765</v>
      </c>
      <c r="B2070" s="19" t="n">
        <v>20</v>
      </c>
      <c r="C2070" s="7" t="n">
        <v>7010</v>
      </c>
      <c r="D2070" s="7" t="n">
        <v>3</v>
      </c>
      <c r="E2070" s="7" t="n">
        <v>10</v>
      </c>
      <c r="F2070" s="7" t="s">
        <v>58</v>
      </c>
    </row>
    <row r="2071" spans="1:6">
      <c r="A2071" t="s">
        <v>4</v>
      </c>
      <c r="B2071" s="4" t="s">
        <v>5</v>
      </c>
      <c r="C2071" s="4" t="s">
        <v>10</v>
      </c>
    </row>
    <row r="2072" spans="1:6">
      <c r="A2072" t="n">
        <v>16783</v>
      </c>
      <c r="B2072" s="29" t="n">
        <v>16</v>
      </c>
      <c r="C2072" s="7" t="n">
        <v>0</v>
      </c>
    </row>
    <row r="2073" spans="1:6">
      <c r="A2073" t="s">
        <v>4</v>
      </c>
      <c r="B2073" s="4" t="s">
        <v>5</v>
      </c>
      <c r="C2073" s="4" t="s">
        <v>10</v>
      </c>
      <c r="D2073" s="4" t="s">
        <v>14</v>
      </c>
      <c r="E2073" s="4" t="s">
        <v>14</v>
      </c>
      <c r="F2073" s="4" t="s">
        <v>6</v>
      </c>
    </row>
    <row r="2074" spans="1:6">
      <c r="A2074" t="n">
        <v>16786</v>
      </c>
      <c r="B2074" s="19" t="n">
        <v>20</v>
      </c>
      <c r="C2074" s="7" t="n">
        <v>7011</v>
      </c>
      <c r="D2074" s="7" t="n">
        <v>3</v>
      </c>
      <c r="E2074" s="7" t="n">
        <v>10</v>
      </c>
      <c r="F2074" s="7" t="s">
        <v>58</v>
      </c>
    </row>
    <row r="2075" spans="1:6">
      <c r="A2075" t="s">
        <v>4</v>
      </c>
      <c r="B2075" s="4" t="s">
        <v>5</v>
      </c>
      <c r="C2075" s="4" t="s">
        <v>10</v>
      </c>
    </row>
    <row r="2076" spans="1:6">
      <c r="A2076" t="n">
        <v>16804</v>
      </c>
      <c r="B2076" s="29" t="n">
        <v>16</v>
      </c>
      <c r="C2076" s="7" t="n">
        <v>0</v>
      </c>
    </row>
    <row r="2077" spans="1:6">
      <c r="A2077" t="s">
        <v>4</v>
      </c>
      <c r="B2077" s="4" t="s">
        <v>5</v>
      </c>
      <c r="C2077" s="4" t="s">
        <v>10</v>
      </c>
      <c r="D2077" s="4" t="s">
        <v>14</v>
      </c>
      <c r="E2077" s="4" t="s">
        <v>14</v>
      </c>
      <c r="F2077" s="4" t="s">
        <v>6</v>
      </c>
    </row>
    <row r="2078" spans="1:6">
      <c r="A2078" t="n">
        <v>16807</v>
      </c>
      <c r="B2078" s="19" t="n">
        <v>20</v>
      </c>
      <c r="C2078" s="7" t="n">
        <v>17</v>
      </c>
      <c r="D2078" s="7" t="n">
        <v>3</v>
      </c>
      <c r="E2078" s="7" t="n">
        <v>10</v>
      </c>
      <c r="F2078" s="7" t="s">
        <v>58</v>
      </c>
    </row>
    <row r="2079" spans="1:6">
      <c r="A2079" t="s">
        <v>4</v>
      </c>
      <c r="B2079" s="4" t="s">
        <v>5</v>
      </c>
      <c r="C2079" s="4" t="s">
        <v>10</v>
      </c>
    </row>
    <row r="2080" spans="1:6">
      <c r="A2080" t="n">
        <v>16825</v>
      </c>
      <c r="B2080" s="29" t="n">
        <v>16</v>
      </c>
      <c r="C2080" s="7" t="n">
        <v>0</v>
      </c>
    </row>
    <row r="2081" spans="1:6">
      <c r="A2081" t="s">
        <v>4</v>
      </c>
      <c r="B2081" s="4" t="s">
        <v>5</v>
      </c>
      <c r="C2081" s="4" t="s">
        <v>10</v>
      </c>
      <c r="D2081" s="4" t="s">
        <v>14</v>
      </c>
      <c r="E2081" s="4" t="s">
        <v>14</v>
      </c>
      <c r="F2081" s="4" t="s">
        <v>6</v>
      </c>
    </row>
    <row r="2082" spans="1:6">
      <c r="A2082" t="n">
        <v>16828</v>
      </c>
      <c r="B2082" s="19" t="n">
        <v>20</v>
      </c>
      <c r="C2082" s="7" t="n">
        <v>7009</v>
      </c>
      <c r="D2082" s="7" t="n">
        <v>3</v>
      </c>
      <c r="E2082" s="7" t="n">
        <v>10</v>
      </c>
      <c r="F2082" s="7" t="s">
        <v>58</v>
      </c>
    </row>
    <row r="2083" spans="1:6">
      <c r="A2083" t="s">
        <v>4</v>
      </c>
      <c r="B2083" s="4" t="s">
        <v>5</v>
      </c>
      <c r="C2083" s="4" t="s">
        <v>10</v>
      </c>
    </row>
    <row r="2084" spans="1:6">
      <c r="A2084" t="n">
        <v>16846</v>
      </c>
      <c r="B2084" s="29" t="n">
        <v>16</v>
      </c>
      <c r="C2084" s="7" t="n">
        <v>0</v>
      </c>
    </row>
    <row r="2085" spans="1:6">
      <c r="A2085" t="s">
        <v>4</v>
      </c>
      <c r="B2085" s="4" t="s">
        <v>5</v>
      </c>
      <c r="C2085" s="4" t="s">
        <v>10</v>
      </c>
      <c r="D2085" s="4" t="s">
        <v>14</v>
      </c>
      <c r="E2085" s="4" t="s">
        <v>14</v>
      </c>
      <c r="F2085" s="4" t="s">
        <v>6</v>
      </c>
    </row>
    <row r="2086" spans="1:6">
      <c r="A2086" t="n">
        <v>16849</v>
      </c>
      <c r="B2086" s="19" t="n">
        <v>20</v>
      </c>
      <c r="C2086" s="7" t="n">
        <v>22</v>
      </c>
      <c r="D2086" s="7" t="n">
        <v>3</v>
      </c>
      <c r="E2086" s="7" t="n">
        <v>10</v>
      </c>
      <c r="F2086" s="7" t="s">
        <v>58</v>
      </c>
    </row>
    <row r="2087" spans="1:6">
      <c r="A2087" t="s">
        <v>4</v>
      </c>
      <c r="B2087" s="4" t="s">
        <v>5</v>
      </c>
      <c r="C2087" s="4" t="s">
        <v>10</v>
      </c>
    </row>
    <row r="2088" spans="1:6">
      <c r="A2088" t="n">
        <v>16867</v>
      </c>
      <c r="B2088" s="29" t="n">
        <v>16</v>
      </c>
      <c r="C2088" s="7" t="n">
        <v>0</v>
      </c>
    </row>
    <row r="2089" spans="1:6">
      <c r="A2089" t="s">
        <v>4</v>
      </c>
      <c r="B2089" s="4" t="s">
        <v>5</v>
      </c>
      <c r="C2089" s="4" t="s">
        <v>10</v>
      </c>
      <c r="D2089" s="4" t="s">
        <v>14</v>
      </c>
      <c r="E2089" s="4" t="s">
        <v>14</v>
      </c>
      <c r="F2089" s="4" t="s">
        <v>6</v>
      </c>
    </row>
    <row r="2090" spans="1:6">
      <c r="A2090" t="n">
        <v>16870</v>
      </c>
      <c r="B2090" s="19" t="n">
        <v>20</v>
      </c>
      <c r="C2090" s="7" t="n">
        <v>7031</v>
      </c>
      <c r="D2090" s="7" t="n">
        <v>3</v>
      </c>
      <c r="E2090" s="7" t="n">
        <v>10</v>
      </c>
      <c r="F2090" s="7" t="s">
        <v>58</v>
      </c>
    </row>
    <row r="2091" spans="1:6">
      <c r="A2091" t="s">
        <v>4</v>
      </c>
      <c r="B2091" s="4" t="s">
        <v>5</v>
      </c>
      <c r="C2091" s="4" t="s">
        <v>10</v>
      </c>
    </row>
    <row r="2092" spans="1:6">
      <c r="A2092" t="n">
        <v>16888</v>
      </c>
      <c r="B2092" s="29" t="n">
        <v>16</v>
      </c>
      <c r="C2092" s="7" t="n">
        <v>0</v>
      </c>
    </row>
    <row r="2093" spans="1:6">
      <c r="A2093" t="s">
        <v>4</v>
      </c>
      <c r="B2093" s="4" t="s">
        <v>5</v>
      </c>
      <c r="C2093" s="4" t="s">
        <v>10</v>
      </c>
      <c r="D2093" s="4" t="s">
        <v>14</v>
      </c>
      <c r="E2093" s="4" t="s">
        <v>14</v>
      </c>
      <c r="F2093" s="4" t="s">
        <v>6</v>
      </c>
    </row>
    <row r="2094" spans="1:6">
      <c r="A2094" t="n">
        <v>16891</v>
      </c>
      <c r="B2094" s="19" t="n">
        <v>20</v>
      </c>
      <c r="C2094" s="7" t="n">
        <v>7030</v>
      </c>
      <c r="D2094" s="7" t="n">
        <v>3</v>
      </c>
      <c r="E2094" s="7" t="n">
        <v>10</v>
      </c>
      <c r="F2094" s="7" t="s">
        <v>58</v>
      </c>
    </row>
    <row r="2095" spans="1:6">
      <c r="A2095" t="s">
        <v>4</v>
      </c>
      <c r="B2095" s="4" t="s">
        <v>5</v>
      </c>
      <c r="C2095" s="4" t="s">
        <v>10</v>
      </c>
    </row>
    <row r="2096" spans="1:6">
      <c r="A2096" t="n">
        <v>16909</v>
      </c>
      <c r="B2096" s="29" t="n">
        <v>16</v>
      </c>
      <c r="C2096" s="7" t="n">
        <v>0</v>
      </c>
    </row>
    <row r="2097" spans="1:6">
      <c r="A2097" t="s">
        <v>4</v>
      </c>
      <c r="B2097" s="4" t="s">
        <v>5</v>
      </c>
      <c r="C2097" s="4" t="s">
        <v>10</v>
      </c>
      <c r="D2097" s="4" t="s">
        <v>14</v>
      </c>
      <c r="E2097" s="4" t="s">
        <v>14</v>
      </c>
      <c r="F2097" s="4" t="s">
        <v>6</v>
      </c>
    </row>
    <row r="2098" spans="1:6">
      <c r="A2098" t="n">
        <v>16912</v>
      </c>
      <c r="B2098" s="19" t="n">
        <v>20</v>
      </c>
      <c r="C2098" s="7" t="n">
        <v>1660</v>
      </c>
      <c r="D2098" s="7" t="n">
        <v>3</v>
      </c>
      <c r="E2098" s="7" t="n">
        <v>10</v>
      </c>
      <c r="F2098" s="7" t="s">
        <v>58</v>
      </c>
    </row>
    <row r="2099" spans="1:6">
      <c r="A2099" t="s">
        <v>4</v>
      </c>
      <c r="B2099" s="4" t="s">
        <v>5</v>
      </c>
      <c r="C2099" s="4" t="s">
        <v>10</v>
      </c>
    </row>
    <row r="2100" spans="1:6">
      <c r="A2100" t="n">
        <v>16930</v>
      </c>
      <c r="B2100" s="29" t="n">
        <v>16</v>
      </c>
      <c r="C2100" s="7" t="n">
        <v>0</v>
      </c>
    </row>
    <row r="2101" spans="1:6">
      <c r="A2101" t="s">
        <v>4</v>
      </c>
      <c r="B2101" s="4" t="s">
        <v>5</v>
      </c>
      <c r="C2101" s="4" t="s">
        <v>10</v>
      </c>
      <c r="D2101" s="4" t="s">
        <v>14</v>
      </c>
      <c r="E2101" s="4" t="s">
        <v>14</v>
      </c>
      <c r="F2101" s="4" t="s">
        <v>6</v>
      </c>
    </row>
    <row r="2102" spans="1:6">
      <c r="A2102" t="n">
        <v>16933</v>
      </c>
      <c r="B2102" s="19" t="n">
        <v>20</v>
      </c>
      <c r="C2102" s="7" t="n">
        <v>1661</v>
      </c>
      <c r="D2102" s="7" t="n">
        <v>3</v>
      </c>
      <c r="E2102" s="7" t="n">
        <v>10</v>
      </c>
      <c r="F2102" s="7" t="s">
        <v>58</v>
      </c>
    </row>
    <row r="2103" spans="1:6">
      <c r="A2103" t="s">
        <v>4</v>
      </c>
      <c r="B2103" s="4" t="s">
        <v>5</v>
      </c>
      <c r="C2103" s="4" t="s">
        <v>10</v>
      </c>
    </row>
    <row r="2104" spans="1:6">
      <c r="A2104" t="n">
        <v>16951</v>
      </c>
      <c r="B2104" s="29" t="n">
        <v>16</v>
      </c>
      <c r="C2104" s="7" t="n">
        <v>0</v>
      </c>
    </row>
    <row r="2105" spans="1:6">
      <c r="A2105" t="s">
        <v>4</v>
      </c>
      <c r="B2105" s="4" t="s">
        <v>5</v>
      </c>
      <c r="C2105" s="4" t="s">
        <v>10</v>
      </c>
      <c r="D2105" s="4" t="s">
        <v>9</v>
      </c>
    </row>
    <row r="2106" spans="1:6">
      <c r="A2106" t="n">
        <v>16954</v>
      </c>
      <c r="B2106" s="56" t="n">
        <v>44</v>
      </c>
      <c r="C2106" s="7" t="n">
        <v>0</v>
      </c>
      <c r="D2106" s="7" t="n">
        <v>128</v>
      </c>
    </row>
    <row r="2107" spans="1:6">
      <c r="A2107" t="s">
        <v>4</v>
      </c>
      <c r="B2107" s="4" t="s">
        <v>5</v>
      </c>
      <c r="C2107" s="4" t="s">
        <v>10</v>
      </c>
      <c r="D2107" s="4" t="s">
        <v>9</v>
      </c>
    </row>
    <row r="2108" spans="1:6">
      <c r="A2108" t="n">
        <v>16961</v>
      </c>
      <c r="B2108" s="56" t="n">
        <v>44</v>
      </c>
      <c r="C2108" s="7" t="n">
        <v>4</v>
      </c>
      <c r="D2108" s="7" t="n">
        <v>128</v>
      </c>
    </row>
    <row r="2109" spans="1:6">
      <c r="A2109" t="s">
        <v>4</v>
      </c>
      <c r="B2109" s="4" t="s">
        <v>5</v>
      </c>
      <c r="C2109" s="4" t="s">
        <v>10</v>
      </c>
      <c r="D2109" s="4" t="s">
        <v>9</v>
      </c>
    </row>
    <row r="2110" spans="1:6">
      <c r="A2110" t="n">
        <v>16968</v>
      </c>
      <c r="B2110" s="56" t="n">
        <v>44</v>
      </c>
      <c r="C2110" s="7" t="n">
        <v>61491</v>
      </c>
      <c r="D2110" s="7" t="n">
        <v>128</v>
      </c>
    </row>
    <row r="2111" spans="1:6">
      <c r="A2111" t="s">
        <v>4</v>
      </c>
      <c r="B2111" s="4" t="s">
        <v>5</v>
      </c>
      <c r="C2111" s="4" t="s">
        <v>10</v>
      </c>
      <c r="D2111" s="4" t="s">
        <v>9</v>
      </c>
    </row>
    <row r="2112" spans="1:6">
      <c r="A2112" t="n">
        <v>16975</v>
      </c>
      <c r="B2112" s="56" t="n">
        <v>44</v>
      </c>
      <c r="C2112" s="7" t="n">
        <v>61492</v>
      </c>
      <c r="D2112" s="7" t="n">
        <v>128</v>
      </c>
    </row>
    <row r="2113" spans="1:6">
      <c r="A2113" t="s">
        <v>4</v>
      </c>
      <c r="B2113" s="4" t="s">
        <v>5</v>
      </c>
      <c r="C2113" s="4" t="s">
        <v>10</v>
      </c>
      <c r="D2113" s="4" t="s">
        <v>9</v>
      </c>
    </row>
    <row r="2114" spans="1:6">
      <c r="A2114" t="n">
        <v>16982</v>
      </c>
      <c r="B2114" s="56" t="n">
        <v>44</v>
      </c>
      <c r="C2114" s="7" t="n">
        <v>61493</v>
      </c>
      <c r="D2114" s="7" t="n">
        <v>128</v>
      </c>
    </row>
    <row r="2115" spans="1:6">
      <c r="A2115" t="s">
        <v>4</v>
      </c>
      <c r="B2115" s="4" t="s">
        <v>5</v>
      </c>
      <c r="C2115" s="4" t="s">
        <v>10</v>
      </c>
      <c r="D2115" s="4" t="s">
        <v>9</v>
      </c>
    </row>
    <row r="2116" spans="1:6">
      <c r="A2116" t="n">
        <v>16989</v>
      </c>
      <c r="B2116" s="56" t="n">
        <v>44</v>
      </c>
      <c r="C2116" s="7" t="n">
        <v>61494</v>
      </c>
      <c r="D2116" s="7" t="n">
        <v>128</v>
      </c>
    </row>
    <row r="2117" spans="1:6">
      <c r="A2117" t="s">
        <v>4</v>
      </c>
      <c r="B2117" s="4" t="s">
        <v>5</v>
      </c>
      <c r="C2117" s="4" t="s">
        <v>10</v>
      </c>
      <c r="D2117" s="4" t="s">
        <v>9</v>
      </c>
      <c r="E2117" s="4" t="s">
        <v>9</v>
      </c>
      <c r="F2117" s="4" t="s">
        <v>9</v>
      </c>
      <c r="G2117" s="4" t="s">
        <v>9</v>
      </c>
      <c r="H2117" s="4" t="s">
        <v>10</v>
      </c>
      <c r="I2117" s="4" t="s">
        <v>14</v>
      </c>
    </row>
    <row r="2118" spans="1:6">
      <c r="A2118" t="n">
        <v>16996</v>
      </c>
      <c r="B2118" s="32" t="n">
        <v>66</v>
      </c>
      <c r="C2118" s="7" t="n">
        <v>1660</v>
      </c>
      <c r="D2118" s="7" t="n">
        <v>1065353216</v>
      </c>
      <c r="E2118" s="7" t="n">
        <v>1065353216</v>
      </c>
      <c r="F2118" s="7" t="n">
        <v>1065353216</v>
      </c>
      <c r="G2118" s="7" t="n">
        <v>1065353216</v>
      </c>
      <c r="H2118" s="7" t="n">
        <v>0</v>
      </c>
      <c r="I2118" s="7" t="n">
        <v>3</v>
      </c>
    </row>
    <row r="2119" spans="1:6">
      <c r="A2119" t="s">
        <v>4</v>
      </c>
      <c r="B2119" s="4" t="s">
        <v>5</v>
      </c>
      <c r="C2119" s="4" t="s">
        <v>10</v>
      </c>
      <c r="D2119" s="4" t="s">
        <v>9</v>
      </c>
      <c r="E2119" s="4" t="s">
        <v>9</v>
      </c>
      <c r="F2119" s="4" t="s">
        <v>9</v>
      </c>
      <c r="G2119" s="4" t="s">
        <v>9</v>
      </c>
      <c r="H2119" s="4" t="s">
        <v>10</v>
      </c>
      <c r="I2119" s="4" t="s">
        <v>14</v>
      </c>
    </row>
    <row r="2120" spans="1:6">
      <c r="A2120" t="n">
        <v>17018</v>
      </c>
      <c r="B2120" s="32" t="n">
        <v>66</v>
      </c>
      <c r="C2120" s="7" t="n">
        <v>1661</v>
      </c>
      <c r="D2120" s="7" t="n">
        <v>1065353216</v>
      </c>
      <c r="E2120" s="7" t="n">
        <v>1065353216</v>
      </c>
      <c r="F2120" s="7" t="n">
        <v>1065353216</v>
      </c>
      <c r="G2120" s="7" t="n">
        <v>1065353216</v>
      </c>
      <c r="H2120" s="7" t="n">
        <v>0</v>
      </c>
      <c r="I2120" s="7" t="n">
        <v>3</v>
      </c>
    </row>
    <row r="2121" spans="1:6">
      <c r="A2121" t="s">
        <v>4</v>
      </c>
      <c r="B2121" s="4" t="s">
        <v>5</v>
      </c>
      <c r="C2121" s="4" t="s">
        <v>10</v>
      </c>
      <c r="D2121" s="4" t="s">
        <v>9</v>
      </c>
    </row>
    <row r="2122" spans="1:6">
      <c r="A2122" t="n">
        <v>17040</v>
      </c>
      <c r="B2122" s="55" t="n">
        <v>43</v>
      </c>
      <c r="C2122" s="7" t="n">
        <v>7030</v>
      </c>
      <c r="D2122" s="7" t="n">
        <v>1</v>
      </c>
    </row>
    <row r="2123" spans="1:6">
      <c r="A2123" t="s">
        <v>4</v>
      </c>
      <c r="B2123" s="4" t="s">
        <v>5</v>
      </c>
      <c r="C2123" s="4" t="s">
        <v>10</v>
      </c>
      <c r="D2123" s="4" t="s">
        <v>9</v>
      </c>
    </row>
    <row r="2124" spans="1:6">
      <c r="A2124" t="n">
        <v>17047</v>
      </c>
      <c r="B2124" s="55" t="n">
        <v>43</v>
      </c>
      <c r="C2124" s="7" t="n">
        <v>7032</v>
      </c>
      <c r="D2124" s="7" t="n">
        <v>1</v>
      </c>
    </row>
    <row r="2125" spans="1:6">
      <c r="A2125" t="s">
        <v>4</v>
      </c>
      <c r="B2125" s="4" t="s">
        <v>5</v>
      </c>
      <c r="C2125" s="4" t="s">
        <v>14</v>
      </c>
      <c r="D2125" s="21" t="s">
        <v>30</v>
      </c>
      <c r="E2125" s="4" t="s">
        <v>5</v>
      </c>
      <c r="F2125" s="4" t="s">
        <v>14</v>
      </c>
      <c r="G2125" s="4" t="s">
        <v>10</v>
      </c>
      <c r="H2125" s="21" t="s">
        <v>31</v>
      </c>
      <c r="I2125" s="4" t="s">
        <v>14</v>
      </c>
      <c r="J2125" s="4" t="s">
        <v>18</v>
      </c>
    </row>
    <row r="2126" spans="1:6">
      <c r="A2126" t="n">
        <v>17054</v>
      </c>
      <c r="B2126" s="10" t="n">
        <v>5</v>
      </c>
      <c r="C2126" s="7" t="n">
        <v>28</v>
      </c>
      <c r="D2126" s="21" t="s">
        <v>3</v>
      </c>
      <c r="E2126" s="27" t="n">
        <v>64</v>
      </c>
      <c r="F2126" s="7" t="n">
        <v>5</v>
      </c>
      <c r="G2126" s="7" t="n">
        <v>9</v>
      </c>
      <c r="H2126" s="21" t="s">
        <v>3</v>
      </c>
      <c r="I2126" s="7" t="n">
        <v>1</v>
      </c>
      <c r="J2126" s="11" t="n">
        <f t="normal" ca="1">A2132</f>
        <v>0</v>
      </c>
    </row>
    <row r="2127" spans="1:6">
      <c r="A2127" t="s">
        <v>4</v>
      </c>
      <c r="B2127" s="4" t="s">
        <v>5</v>
      </c>
      <c r="C2127" s="4" t="s">
        <v>10</v>
      </c>
      <c r="D2127" s="4" t="s">
        <v>9</v>
      </c>
    </row>
    <row r="2128" spans="1:6">
      <c r="A2128" t="n">
        <v>17065</v>
      </c>
      <c r="B2128" s="56" t="n">
        <v>44</v>
      </c>
      <c r="C2128" s="7" t="n">
        <v>7030</v>
      </c>
      <c r="D2128" s="7" t="n">
        <v>1</v>
      </c>
    </row>
    <row r="2129" spans="1:10">
      <c r="A2129" t="s">
        <v>4</v>
      </c>
      <c r="B2129" s="4" t="s">
        <v>5</v>
      </c>
      <c r="C2129" s="4" t="s">
        <v>10</v>
      </c>
      <c r="D2129" s="4" t="s">
        <v>20</v>
      </c>
      <c r="E2129" s="4" t="s">
        <v>20</v>
      </c>
      <c r="F2129" s="4" t="s">
        <v>20</v>
      </c>
      <c r="G2129" s="4" t="s">
        <v>20</v>
      </c>
    </row>
    <row r="2130" spans="1:10">
      <c r="A2130" t="n">
        <v>17072</v>
      </c>
      <c r="B2130" s="39" t="n">
        <v>46</v>
      </c>
      <c r="C2130" s="7" t="n">
        <v>7030</v>
      </c>
      <c r="D2130" s="7" t="n">
        <v>0.959999978542328</v>
      </c>
      <c r="E2130" s="7" t="n">
        <v>0.0700000002980232</v>
      </c>
      <c r="F2130" s="7" t="n">
        <v>-2.21000003814697</v>
      </c>
      <c r="G2130" s="7" t="n">
        <v>270</v>
      </c>
    </row>
    <row r="2131" spans="1:10">
      <c r="A2131" t="s">
        <v>4</v>
      </c>
      <c r="B2131" s="4" t="s">
        <v>5</v>
      </c>
      <c r="C2131" s="4" t="s">
        <v>14</v>
      </c>
      <c r="D2131" s="4" t="s">
        <v>14</v>
      </c>
      <c r="E2131" s="4" t="s">
        <v>9</v>
      </c>
      <c r="F2131" s="4" t="s">
        <v>14</v>
      </c>
      <c r="G2131" s="4" t="s">
        <v>14</v>
      </c>
    </row>
    <row r="2132" spans="1:10">
      <c r="A2132" t="n">
        <v>17091</v>
      </c>
      <c r="B2132" s="59" t="n">
        <v>18</v>
      </c>
      <c r="C2132" s="7" t="n">
        <v>0</v>
      </c>
      <c r="D2132" s="7" t="n">
        <v>0</v>
      </c>
      <c r="E2132" s="7" t="n">
        <v>0</v>
      </c>
      <c r="F2132" s="7" t="n">
        <v>19</v>
      </c>
      <c r="G2132" s="7" t="n">
        <v>1</v>
      </c>
    </row>
    <row r="2133" spans="1:10">
      <c r="A2133" t="s">
        <v>4</v>
      </c>
      <c r="B2133" s="4" t="s">
        <v>5</v>
      </c>
      <c r="C2133" s="4" t="s">
        <v>14</v>
      </c>
      <c r="D2133" s="21" t="s">
        <v>30</v>
      </c>
      <c r="E2133" s="4" t="s">
        <v>5</v>
      </c>
      <c r="F2133" s="4" t="s">
        <v>14</v>
      </c>
      <c r="G2133" s="4" t="s">
        <v>10</v>
      </c>
      <c r="H2133" s="21" t="s">
        <v>31</v>
      </c>
      <c r="I2133" s="4" t="s">
        <v>14</v>
      </c>
      <c r="J2133" s="4" t="s">
        <v>14</v>
      </c>
      <c r="K2133" s="4" t="s">
        <v>18</v>
      </c>
    </row>
    <row r="2134" spans="1:10">
      <c r="A2134" t="n">
        <v>17100</v>
      </c>
      <c r="B2134" s="10" t="n">
        <v>5</v>
      </c>
      <c r="C2134" s="7" t="n">
        <v>28</v>
      </c>
      <c r="D2134" s="21" t="s">
        <v>3</v>
      </c>
      <c r="E2134" s="27" t="n">
        <v>64</v>
      </c>
      <c r="F2134" s="7" t="n">
        <v>5</v>
      </c>
      <c r="G2134" s="7" t="n">
        <v>11</v>
      </c>
      <c r="H2134" s="21" t="s">
        <v>3</v>
      </c>
      <c r="I2134" s="7" t="n">
        <v>8</v>
      </c>
      <c r="J2134" s="7" t="n">
        <v>1</v>
      </c>
      <c r="K2134" s="11" t="n">
        <f t="normal" ca="1">A2140</f>
        <v>0</v>
      </c>
    </row>
    <row r="2135" spans="1:10">
      <c r="A2135" t="s">
        <v>4</v>
      </c>
      <c r="B2135" s="4" t="s">
        <v>5</v>
      </c>
      <c r="C2135" s="4" t="s">
        <v>10</v>
      </c>
      <c r="D2135" s="4" t="s">
        <v>14</v>
      </c>
      <c r="E2135" s="4" t="s">
        <v>14</v>
      </c>
      <c r="F2135" s="4" t="s">
        <v>6</v>
      </c>
    </row>
    <row r="2136" spans="1:10">
      <c r="A2136" t="n">
        <v>17112</v>
      </c>
      <c r="B2136" s="19" t="n">
        <v>20</v>
      </c>
      <c r="C2136" s="7" t="n">
        <v>11</v>
      </c>
      <c r="D2136" s="7" t="n">
        <v>3</v>
      </c>
      <c r="E2136" s="7" t="n">
        <v>11</v>
      </c>
      <c r="F2136" s="7" t="s">
        <v>227</v>
      </c>
    </row>
    <row r="2137" spans="1:10">
      <c r="A2137" t="s">
        <v>4</v>
      </c>
      <c r="B2137" s="4" t="s">
        <v>5</v>
      </c>
      <c r="C2137" s="4" t="s">
        <v>10</v>
      </c>
      <c r="D2137" s="4" t="s">
        <v>14</v>
      </c>
    </row>
    <row r="2138" spans="1:10">
      <c r="A2138" t="n">
        <v>17138</v>
      </c>
      <c r="B2138" s="60" t="n">
        <v>67</v>
      </c>
      <c r="C2138" s="7" t="n">
        <v>11</v>
      </c>
      <c r="D2138" s="7" t="n">
        <v>3</v>
      </c>
    </row>
    <row r="2139" spans="1:10">
      <c r="A2139" t="s">
        <v>4</v>
      </c>
      <c r="B2139" s="4" t="s">
        <v>5</v>
      </c>
      <c r="C2139" s="4" t="s">
        <v>14</v>
      </c>
      <c r="D2139" s="21" t="s">
        <v>30</v>
      </c>
      <c r="E2139" s="4" t="s">
        <v>5</v>
      </c>
      <c r="F2139" s="4" t="s">
        <v>14</v>
      </c>
      <c r="G2139" s="4" t="s">
        <v>10</v>
      </c>
      <c r="H2139" s="21" t="s">
        <v>31</v>
      </c>
      <c r="I2139" s="4" t="s">
        <v>14</v>
      </c>
      <c r="J2139" s="4" t="s">
        <v>14</v>
      </c>
      <c r="K2139" s="4" t="s">
        <v>18</v>
      </c>
    </row>
    <row r="2140" spans="1:10">
      <c r="A2140" t="n">
        <v>17142</v>
      </c>
      <c r="B2140" s="10" t="n">
        <v>5</v>
      </c>
      <c r="C2140" s="7" t="n">
        <v>28</v>
      </c>
      <c r="D2140" s="21" t="s">
        <v>3</v>
      </c>
      <c r="E2140" s="27" t="n">
        <v>64</v>
      </c>
      <c r="F2140" s="7" t="n">
        <v>5</v>
      </c>
      <c r="G2140" s="7" t="n">
        <v>1</v>
      </c>
      <c r="H2140" s="21" t="s">
        <v>3</v>
      </c>
      <c r="I2140" s="7" t="n">
        <v>8</v>
      </c>
      <c r="J2140" s="7" t="n">
        <v>1</v>
      </c>
      <c r="K2140" s="11" t="n">
        <f t="normal" ca="1">A2146</f>
        <v>0</v>
      </c>
    </row>
    <row r="2141" spans="1:10">
      <c r="A2141" t="s">
        <v>4</v>
      </c>
      <c r="B2141" s="4" t="s">
        <v>5</v>
      </c>
      <c r="C2141" s="4" t="s">
        <v>10</v>
      </c>
      <c r="D2141" s="4" t="s">
        <v>14</v>
      </c>
      <c r="E2141" s="4" t="s">
        <v>14</v>
      </c>
      <c r="F2141" s="4" t="s">
        <v>6</v>
      </c>
    </row>
    <row r="2142" spans="1:10">
      <c r="A2142" t="n">
        <v>17154</v>
      </c>
      <c r="B2142" s="19" t="n">
        <v>20</v>
      </c>
      <c r="C2142" s="7" t="n">
        <v>1</v>
      </c>
      <c r="D2142" s="7" t="n">
        <v>3</v>
      </c>
      <c r="E2142" s="7" t="n">
        <v>11</v>
      </c>
      <c r="F2142" s="7" t="s">
        <v>227</v>
      </c>
    </row>
    <row r="2143" spans="1:10">
      <c r="A2143" t="s">
        <v>4</v>
      </c>
      <c r="B2143" s="4" t="s">
        <v>5</v>
      </c>
      <c r="C2143" s="4" t="s">
        <v>10</v>
      </c>
      <c r="D2143" s="4" t="s">
        <v>14</v>
      </c>
    </row>
    <row r="2144" spans="1:10">
      <c r="A2144" t="n">
        <v>17180</v>
      </c>
      <c r="B2144" s="60" t="n">
        <v>67</v>
      </c>
      <c r="C2144" s="7" t="n">
        <v>1</v>
      </c>
      <c r="D2144" s="7" t="n">
        <v>3</v>
      </c>
    </row>
    <row r="2145" spans="1:11">
      <c r="A2145" t="s">
        <v>4</v>
      </c>
      <c r="B2145" s="4" t="s">
        <v>5</v>
      </c>
      <c r="C2145" s="4" t="s">
        <v>14</v>
      </c>
      <c r="D2145" s="21" t="s">
        <v>30</v>
      </c>
      <c r="E2145" s="4" t="s">
        <v>5</v>
      </c>
      <c r="F2145" s="4" t="s">
        <v>14</v>
      </c>
      <c r="G2145" s="4" t="s">
        <v>10</v>
      </c>
      <c r="H2145" s="21" t="s">
        <v>31</v>
      </c>
      <c r="I2145" s="4" t="s">
        <v>14</v>
      </c>
      <c r="J2145" s="4" t="s">
        <v>14</v>
      </c>
      <c r="K2145" s="4" t="s">
        <v>18</v>
      </c>
    </row>
    <row r="2146" spans="1:11">
      <c r="A2146" t="n">
        <v>17184</v>
      </c>
      <c r="B2146" s="10" t="n">
        <v>5</v>
      </c>
      <c r="C2146" s="7" t="n">
        <v>28</v>
      </c>
      <c r="D2146" s="21" t="s">
        <v>3</v>
      </c>
      <c r="E2146" s="27" t="n">
        <v>64</v>
      </c>
      <c r="F2146" s="7" t="n">
        <v>5</v>
      </c>
      <c r="G2146" s="7" t="n">
        <v>2</v>
      </c>
      <c r="H2146" s="21" t="s">
        <v>3</v>
      </c>
      <c r="I2146" s="7" t="n">
        <v>8</v>
      </c>
      <c r="J2146" s="7" t="n">
        <v>1</v>
      </c>
      <c r="K2146" s="11" t="n">
        <f t="normal" ca="1">A2152</f>
        <v>0</v>
      </c>
    </row>
    <row r="2147" spans="1:11">
      <c r="A2147" t="s">
        <v>4</v>
      </c>
      <c r="B2147" s="4" t="s">
        <v>5</v>
      </c>
      <c r="C2147" s="4" t="s">
        <v>10</v>
      </c>
      <c r="D2147" s="4" t="s">
        <v>14</v>
      </c>
      <c r="E2147" s="4" t="s">
        <v>14</v>
      </c>
      <c r="F2147" s="4" t="s">
        <v>6</v>
      </c>
    </row>
    <row r="2148" spans="1:11">
      <c r="A2148" t="n">
        <v>17196</v>
      </c>
      <c r="B2148" s="19" t="n">
        <v>20</v>
      </c>
      <c r="C2148" s="7" t="n">
        <v>2</v>
      </c>
      <c r="D2148" s="7" t="n">
        <v>3</v>
      </c>
      <c r="E2148" s="7" t="n">
        <v>11</v>
      </c>
      <c r="F2148" s="7" t="s">
        <v>227</v>
      </c>
    </row>
    <row r="2149" spans="1:11">
      <c r="A2149" t="s">
        <v>4</v>
      </c>
      <c r="B2149" s="4" t="s">
        <v>5</v>
      </c>
      <c r="C2149" s="4" t="s">
        <v>10</v>
      </c>
      <c r="D2149" s="4" t="s">
        <v>14</v>
      </c>
    </row>
    <row r="2150" spans="1:11">
      <c r="A2150" t="n">
        <v>17222</v>
      </c>
      <c r="B2150" s="60" t="n">
        <v>67</v>
      </c>
      <c r="C2150" s="7" t="n">
        <v>2</v>
      </c>
      <c r="D2150" s="7" t="n">
        <v>3</v>
      </c>
    </row>
    <row r="2151" spans="1:11">
      <c r="A2151" t="s">
        <v>4</v>
      </c>
      <c r="B2151" s="4" t="s">
        <v>5</v>
      </c>
      <c r="C2151" s="4" t="s">
        <v>14</v>
      </c>
      <c r="D2151" s="21" t="s">
        <v>30</v>
      </c>
      <c r="E2151" s="4" t="s">
        <v>5</v>
      </c>
      <c r="F2151" s="4" t="s">
        <v>14</v>
      </c>
      <c r="G2151" s="4" t="s">
        <v>10</v>
      </c>
      <c r="H2151" s="21" t="s">
        <v>31</v>
      </c>
      <c r="I2151" s="4" t="s">
        <v>14</v>
      </c>
      <c r="J2151" s="4" t="s">
        <v>14</v>
      </c>
      <c r="K2151" s="4" t="s">
        <v>18</v>
      </c>
    </row>
    <row r="2152" spans="1:11">
      <c r="A2152" t="n">
        <v>17226</v>
      </c>
      <c r="B2152" s="10" t="n">
        <v>5</v>
      </c>
      <c r="C2152" s="7" t="n">
        <v>28</v>
      </c>
      <c r="D2152" s="21" t="s">
        <v>3</v>
      </c>
      <c r="E2152" s="27" t="n">
        <v>64</v>
      </c>
      <c r="F2152" s="7" t="n">
        <v>5</v>
      </c>
      <c r="G2152" s="7" t="n">
        <v>3</v>
      </c>
      <c r="H2152" s="21" t="s">
        <v>3</v>
      </c>
      <c r="I2152" s="7" t="n">
        <v>8</v>
      </c>
      <c r="J2152" s="7" t="n">
        <v>1</v>
      </c>
      <c r="K2152" s="11" t="n">
        <f t="normal" ca="1">A2158</f>
        <v>0</v>
      </c>
    </row>
    <row r="2153" spans="1:11">
      <c r="A2153" t="s">
        <v>4</v>
      </c>
      <c r="B2153" s="4" t="s">
        <v>5</v>
      </c>
      <c r="C2153" s="4" t="s">
        <v>10</v>
      </c>
      <c r="D2153" s="4" t="s">
        <v>14</v>
      </c>
      <c r="E2153" s="4" t="s">
        <v>14</v>
      </c>
      <c r="F2153" s="4" t="s">
        <v>6</v>
      </c>
    </row>
    <row r="2154" spans="1:11">
      <c r="A2154" t="n">
        <v>17238</v>
      </c>
      <c r="B2154" s="19" t="n">
        <v>20</v>
      </c>
      <c r="C2154" s="7" t="n">
        <v>3</v>
      </c>
      <c r="D2154" s="7" t="n">
        <v>3</v>
      </c>
      <c r="E2154" s="7" t="n">
        <v>11</v>
      </c>
      <c r="F2154" s="7" t="s">
        <v>227</v>
      </c>
    </row>
    <row r="2155" spans="1:11">
      <c r="A2155" t="s">
        <v>4</v>
      </c>
      <c r="B2155" s="4" t="s">
        <v>5</v>
      </c>
      <c r="C2155" s="4" t="s">
        <v>10</v>
      </c>
      <c r="D2155" s="4" t="s">
        <v>14</v>
      </c>
    </row>
    <row r="2156" spans="1:11">
      <c r="A2156" t="n">
        <v>17264</v>
      </c>
      <c r="B2156" s="60" t="n">
        <v>67</v>
      </c>
      <c r="C2156" s="7" t="n">
        <v>3</v>
      </c>
      <c r="D2156" s="7" t="n">
        <v>3</v>
      </c>
    </row>
    <row r="2157" spans="1:11">
      <c r="A2157" t="s">
        <v>4</v>
      </c>
      <c r="B2157" s="4" t="s">
        <v>5</v>
      </c>
      <c r="C2157" s="4" t="s">
        <v>14</v>
      </c>
      <c r="D2157" s="21" t="s">
        <v>30</v>
      </c>
      <c r="E2157" s="4" t="s">
        <v>5</v>
      </c>
      <c r="F2157" s="4" t="s">
        <v>14</v>
      </c>
      <c r="G2157" s="4" t="s">
        <v>10</v>
      </c>
      <c r="H2157" s="21" t="s">
        <v>31</v>
      </c>
      <c r="I2157" s="4" t="s">
        <v>14</v>
      </c>
      <c r="J2157" s="4" t="s">
        <v>14</v>
      </c>
      <c r="K2157" s="4" t="s">
        <v>18</v>
      </c>
    </row>
    <row r="2158" spans="1:11">
      <c r="A2158" t="n">
        <v>17268</v>
      </c>
      <c r="B2158" s="10" t="n">
        <v>5</v>
      </c>
      <c r="C2158" s="7" t="n">
        <v>28</v>
      </c>
      <c r="D2158" s="21" t="s">
        <v>3</v>
      </c>
      <c r="E2158" s="27" t="n">
        <v>64</v>
      </c>
      <c r="F2158" s="7" t="n">
        <v>5</v>
      </c>
      <c r="G2158" s="7" t="n">
        <v>5</v>
      </c>
      <c r="H2158" s="21" t="s">
        <v>3</v>
      </c>
      <c r="I2158" s="7" t="n">
        <v>8</v>
      </c>
      <c r="J2158" s="7" t="n">
        <v>1</v>
      </c>
      <c r="K2158" s="11" t="n">
        <f t="normal" ca="1">A2164</f>
        <v>0</v>
      </c>
    </row>
    <row r="2159" spans="1:11">
      <c r="A2159" t="s">
        <v>4</v>
      </c>
      <c r="B2159" s="4" t="s">
        <v>5</v>
      </c>
      <c r="C2159" s="4" t="s">
        <v>10</v>
      </c>
      <c r="D2159" s="4" t="s">
        <v>14</v>
      </c>
      <c r="E2159" s="4" t="s">
        <v>14</v>
      </c>
      <c r="F2159" s="4" t="s">
        <v>6</v>
      </c>
    </row>
    <row r="2160" spans="1:11">
      <c r="A2160" t="n">
        <v>17280</v>
      </c>
      <c r="B2160" s="19" t="n">
        <v>20</v>
      </c>
      <c r="C2160" s="7" t="n">
        <v>5</v>
      </c>
      <c r="D2160" s="7" t="n">
        <v>3</v>
      </c>
      <c r="E2160" s="7" t="n">
        <v>11</v>
      </c>
      <c r="F2160" s="7" t="s">
        <v>227</v>
      </c>
    </row>
    <row r="2161" spans="1:11">
      <c r="A2161" t="s">
        <v>4</v>
      </c>
      <c r="B2161" s="4" t="s">
        <v>5</v>
      </c>
      <c r="C2161" s="4" t="s">
        <v>10</v>
      </c>
      <c r="D2161" s="4" t="s">
        <v>14</v>
      </c>
    </row>
    <row r="2162" spans="1:11">
      <c r="A2162" t="n">
        <v>17306</v>
      </c>
      <c r="B2162" s="60" t="n">
        <v>67</v>
      </c>
      <c r="C2162" s="7" t="n">
        <v>5</v>
      </c>
      <c r="D2162" s="7" t="n">
        <v>3</v>
      </c>
    </row>
    <row r="2163" spans="1:11">
      <c r="A2163" t="s">
        <v>4</v>
      </c>
      <c r="B2163" s="4" t="s">
        <v>5</v>
      </c>
      <c r="C2163" s="4" t="s">
        <v>14</v>
      </c>
      <c r="D2163" s="21" t="s">
        <v>30</v>
      </c>
      <c r="E2163" s="4" t="s">
        <v>5</v>
      </c>
      <c r="F2163" s="4" t="s">
        <v>14</v>
      </c>
      <c r="G2163" s="4" t="s">
        <v>10</v>
      </c>
      <c r="H2163" s="21" t="s">
        <v>31</v>
      </c>
      <c r="I2163" s="4" t="s">
        <v>14</v>
      </c>
      <c r="J2163" s="4" t="s">
        <v>14</v>
      </c>
      <c r="K2163" s="4" t="s">
        <v>18</v>
      </c>
    </row>
    <row r="2164" spans="1:11">
      <c r="A2164" t="n">
        <v>17310</v>
      </c>
      <c r="B2164" s="10" t="n">
        <v>5</v>
      </c>
      <c r="C2164" s="7" t="n">
        <v>28</v>
      </c>
      <c r="D2164" s="21" t="s">
        <v>3</v>
      </c>
      <c r="E2164" s="27" t="n">
        <v>64</v>
      </c>
      <c r="F2164" s="7" t="n">
        <v>5</v>
      </c>
      <c r="G2164" s="7" t="n">
        <v>6</v>
      </c>
      <c r="H2164" s="21" t="s">
        <v>3</v>
      </c>
      <c r="I2164" s="7" t="n">
        <v>8</v>
      </c>
      <c r="J2164" s="7" t="n">
        <v>1</v>
      </c>
      <c r="K2164" s="11" t="n">
        <f t="normal" ca="1">A2170</f>
        <v>0</v>
      </c>
    </row>
    <row r="2165" spans="1:11">
      <c r="A2165" t="s">
        <v>4</v>
      </c>
      <c r="B2165" s="4" t="s">
        <v>5</v>
      </c>
      <c r="C2165" s="4" t="s">
        <v>10</v>
      </c>
      <c r="D2165" s="4" t="s">
        <v>14</v>
      </c>
      <c r="E2165" s="4" t="s">
        <v>14</v>
      </c>
      <c r="F2165" s="4" t="s">
        <v>6</v>
      </c>
    </row>
    <row r="2166" spans="1:11">
      <c r="A2166" t="n">
        <v>17322</v>
      </c>
      <c r="B2166" s="19" t="n">
        <v>20</v>
      </c>
      <c r="C2166" s="7" t="n">
        <v>6</v>
      </c>
      <c r="D2166" s="7" t="n">
        <v>3</v>
      </c>
      <c r="E2166" s="7" t="n">
        <v>11</v>
      </c>
      <c r="F2166" s="7" t="s">
        <v>227</v>
      </c>
    </row>
    <row r="2167" spans="1:11">
      <c r="A2167" t="s">
        <v>4</v>
      </c>
      <c r="B2167" s="4" t="s">
        <v>5</v>
      </c>
      <c r="C2167" s="4" t="s">
        <v>10</v>
      </c>
      <c r="D2167" s="4" t="s">
        <v>14</v>
      </c>
    </row>
    <row r="2168" spans="1:11">
      <c r="A2168" t="n">
        <v>17348</v>
      </c>
      <c r="B2168" s="60" t="n">
        <v>67</v>
      </c>
      <c r="C2168" s="7" t="n">
        <v>6</v>
      </c>
      <c r="D2168" s="7" t="n">
        <v>3</v>
      </c>
    </row>
    <row r="2169" spans="1:11">
      <c r="A2169" t="s">
        <v>4</v>
      </c>
      <c r="B2169" s="4" t="s">
        <v>5</v>
      </c>
      <c r="C2169" s="4" t="s">
        <v>14</v>
      </c>
      <c r="D2169" s="21" t="s">
        <v>30</v>
      </c>
      <c r="E2169" s="4" t="s">
        <v>5</v>
      </c>
      <c r="F2169" s="4" t="s">
        <v>14</v>
      </c>
      <c r="G2169" s="4" t="s">
        <v>10</v>
      </c>
      <c r="H2169" s="21" t="s">
        <v>31</v>
      </c>
      <c r="I2169" s="4" t="s">
        <v>14</v>
      </c>
      <c r="J2169" s="4" t="s">
        <v>14</v>
      </c>
      <c r="K2169" s="4" t="s">
        <v>18</v>
      </c>
    </row>
    <row r="2170" spans="1:11">
      <c r="A2170" t="n">
        <v>17352</v>
      </c>
      <c r="B2170" s="10" t="n">
        <v>5</v>
      </c>
      <c r="C2170" s="7" t="n">
        <v>28</v>
      </c>
      <c r="D2170" s="21" t="s">
        <v>3</v>
      </c>
      <c r="E2170" s="27" t="n">
        <v>64</v>
      </c>
      <c r="F2170" s="7" t="n">
        <v>5</v>
      </c>
      <c r="G2170" s="7" t="n">
        <v>7</v>
      </c>
      <c r="H2170" s="21" t="s">
        <v>3</v>
      </c>
      <c r="I2170" s="7" t="n">
        <v>8</v>
      </c>
      <c r="J2170" s="7" t="n">
        <v>1</v>
      </c>
      <c r="K2170" s="11" t="n">
        <f t="normal" ca="1">A2176</f>
        <v>0</v>
      </c>
    </row>
    <row r="2171" spans="1:11">
      <c r="A2171" t="s">
        <v>4</v>
      </c>
      <c r="B2171" s="4" t="s">
        <v>5</v>
      </c>
      <c r="C2171" s="4" t="s">
        <v>10</v>
      </c>
      <c r="D2171" s="4" t="s">
        <v>14</v>
      </c>
      <c r="E2171" s="4" t="s">
        <v>14</v>
      </c>
      <c r="F2171" s="4" t="s">
        <v>6</v>
      </c>
    </row>
    <row r="2172" spans="1:11">
      <c r="A2172" t="n">
        <v>17364</v>
      </c>
      <c r="B2172" s="19" t="n">
        <v>20</v>
      </c>
      <c r="C2172" s="7" t="n">
        <v>7</v>
      </c>
      <c r="D2172" s="7" t="n">
        <v>3</v>
      </c>
      <c r="E2172" s="7" t="n">
        <v>11</v>
      </c>
      <c r="F2172" s="7" t="s">
        <v>227</v>
      </c>
    </row>
    <row r="2173" spans="1:11">
      <c r="A2173" t="s">
        <v>4</v>
      </c>
      <c r="B2173" s="4" t="s">
        <v>5</v>
      </c>
      <c r="C2173" s="4" t="s">
        <v>10</v>
      </c>
      <c r="D2173" s="4" t="s">
        <v>14</v>
      </c>
    </row>
    <row r="2174" spans="1:11">
      <c r="A2174" t="n">
        <v>17390</v>
      </c>
      <c r="B2174" s="60" t="n">
        <v>67</v>
      </c>
      <c r="C2174" s="7" t="n">
        <v>7</v>
      </c>
      <c r="D2174" s="7" t="n">
        <v>3</v>
      </c>
    </row>
    <row r="2175" spans="1:11">
      <c r="A2175" t="s">
        <v>4</v>
      </c>
      <c r="B2175" s="4" t="s">
        <v>5</v>
      </c>
      <c r="C2175" s="4" t="s">
        <v>14</v>
      </c>
      <c r="D2175" s="21" t="s">
        <v>30</v>
      </c>
      <c r="E2175" s="4" t="s">
        <v>5</v>
      </c>
      <c r="F2175" s="4" t="s">
        <v>14</v>
      </c>
      <c r="G2175" s="4" t="s">
        <v>10</v>
      </c>
      <c r="H2175" s="21" t="s">
        <v>31</v>
      </c>
      <c r="I2175" s="4" t="s">
        <v>14</v>
      </c>
      <c r="J2175" s="4" t="s">
        <v>14</v>
      </c>
      <c r="K2175" s="4" t="s">
        <v>18</v>
      </c>
    </row>
    <row r="2176" spans="1:11">
      <c r="A2176" t="n">
        <v>17394</v>
      </c>
      <c r="B2176" s="10" t="n">
        <v>5</v>
      </c>
      <c r="C2176" s="7" t="n">
        <v>28</v>
      </c>
      <c r="D2176" s="21" t="s">
        <v>3</v>
      </c>
      <c r="E2176" s="27" t="n">
        <v>64</v>
      </c>
      <c r="F2176" s="7" t="n">
        <v>5</v>
      </c>
      <c r="G2176" s="7" t="n">
        <v>8</v>
      </c>
      <c r="H2176" s="21" t="s">
        <v>3</v>
      </c>
      <c r="I2176" s="7" t="n">
        <v>8</v>
      </c>
      <c r="J2176" s="7" t="n">
        <v>1</v>
      </c>
      <c r="K2176" s="11" t="n">
        <f t="normal" ca="1">A2182</f>
        <v>0</v>
      </c>
    </row>
    <row r="2177" spans="1:11">
      <c r="A2177" t="s">
        <v>4</v>
      </c>
      <c r="B2177" s="4" t="s">
        <v>5</v>
      </c>
      <c r="C2177" s="4" t="s">
        <v>10</v>
      </c>
      <c r="D2177" s="4" t="s">
        <v>14</v>
      </c>
      <c r="E2177" s="4" t="s">
        <v>14</v>
      </c>
      <c r="F2177" s="4" t="s">
        <v>6</v>
      </c>
    </row>
    <row r="2178" spans="1:11">
      <c r="A2178" t="n">
        <v>17406</v>
      </c>
      <c r="B2178" s="19" t="n">
        <v>20</v>
      </c>
      <c r="C2178" s="7" t="n">
        <v>8</v>
      </c>
      <c r="D2178" s="7" t="n">
        <v>3</v>
      </c>
      <c r="E2178" s="7" t="n">
        <v>11</v>
      </c>
      <c r="F2178" s="7" t="s">
        <v>227</v>
      </c>
    </row>
    <row r="2179" spans="1:11">
      <c r="A2179" t="s">
        <v>4</v>
      </c>
      <c r="B2179" s="4" t="s">
        <v>5</v>
      </c>
      <c r="C2179" s="4" t="s">
        <v>10</v>
      </c>
      <c r="D2179" s="4" t="s">
        <v>14</v>
      </c>
    </row>
    <row r="2180" spans="1:11">
      <c r="A2180" t="n">
        <v>17432</v>
      </c>
      <c r="B2180" s="60" t="n">
        <v>67</v>
      </c>
      <c r="C2180" s="7" t="n">
        <v>8</v>
      </c>
      <c r="D2180" s="7" t="n">
        <v>3</v>
      </c>
    </row>
    <row r="2181" spans="1:11">
      <c r="A2181" t="s">
        <v>4</v>
      </c>
      <c r="B2181" s="4" t="s">
        <v>5</v>
      </c>
      <c r="C2181" s="4" t="s">
        <v>14</v>
      </c>
      <c r="D2181" s="21" t="s">
        <v>30</v>
      </c>
      <c r="E2181" s="4" t="s">
        <v>5</v>
      </c>
      <c r="F2181" s="4" t="s">
        <v>14</v>
      </c>
      <c r="G2181" s="4" t="s">
        <v>10</v>
      </c>
      <c r="H2181" s="21" t="s">
        <v>31</v>
      </c>
      <c r="I2181" s="4" t="s">
        <v>14</v>
      </c>
      <c r="J2181" s="4" t="s">
        <v>14</v>
      </c>
      <c r="K2181" s="4" t="s">
        <v>18</v>
      </c>
    </row>
    <row r="2182" spans="1:11">
      <c r="A2182" t="n">
        <v>17436</v>
      </c>
      <c r="B2182" s="10" t="n">
        <v>5</v>
      </c>
      <c r="C2182" s="7" t="n">
        <v>28</v>
      </c>
      <c r="D2182" s="21" t="s">
        <v>3</v>
      </c>
      <c r="E2182" s="27" t="n">
        <v>64</v>
      </c>
      <c r="F2182" s="7" t="n">
        <v>5</v>
      </c>
      <c r="G2182" s="7" t="n">
        <v>9</v>
      </c>
      <c r="H2182" s="21" t="s">
        <v>3</v>
      </c>
      <c r="I2182" s="7" t="n">
        <v>8</v>
      </c>
      <c r="J2182" s="7" t="n">
        <v>1</v>
      </c>
      <c r="K2182" s="11" t="n">
        <f t="normal" ca="1">A2188</f>
        <v>0</v>
      </c>
    </row>
    <row r="2183" spans="1:11">
      <c r="A2183" t="s">
        <v>4</v>
      </c>
      <c r="B2183" s="4" t="s">
        <v>5</v>
      </c>
      <c r="C2183" s="4" t="s">
        <v>10</v>
      </c>
      <c r="D2183" s="4" t="s">
        <v>14</v>
      </c>
      <c r="E2183" s="4" t="s">
        <v>14</v>
      </c>
      <c r="F2183" s="4" t="s">
        <v>6</v>
      </c>
    </row>
    <row r="2184" spans="1:11">
      <c r="A2184" t="n">
        <v>17448</v>
      </c>
      <c r="B2184" s="19" t="n">
        <v>20</v>
      </c>
      <c r="C2184" s="7" t="n">
        <v>9</v>
      </c>
      <c r="D2184" s="7" t="n">
        <v>3</v>
      </c>
      <c r="E2184" s="7" t="n">
        <v>11</v>
      </c>
      <c r="F2184" s="7" t="s">
        <v>227</v>
      </c>
    </row>
    <row r="2185" spans="1:11">
      <c r="A2185" t="s">
        <v>4</v>
      </c>
      <c r="B2185" s="4" t="s">
        <v>5</v>
      </c>
      <c r="C2185" s="4" t="s">
        <v>10</v>
      </c>
      <c r="D2185" s="4" t="s">
        <v>14</v>
      </c>
    </row>
    <row r="2186" spans="1:11">
      <c r="A2186" t="n">
        <v>17474</v>
      </c>
      <c r="B2186" s="60" t="n">
        <v>67</v>
      </c>
      <c r="C2186" s="7" t="n">
        <v>9</v>
      </c>
      <c r="D2186" s="7" t="n">
        <v>3</v>
      </c>
    </row>
    <row r="2187" spans="1:11">
      <c r="A2187" t="s">
        <v>4</v>
      </c>
      <c r="B2187" s="4" t="s">
        <v>5</v>
      </c>
      <c r="C2187" s="4" t="s">
        <v>14</v>
      </c>
      <c r="D2187" s="4" t="s">
        <v>10</v>
      </c>
      <c r="E2187" s="4" t="s">
        <v>14</v>
      </c>
      <c r="F2187" s="4" t="s">
        <v>6</v>
      </c>
      <c r="G2187" s="4" t="s">
        <v>6</v>
      </c>
      <c r="H2187" s="4" t="s">
        <v>6</v>
      </c>
      <c r="I2187" s="4" t="s">
        <v>6</v>
      </c>
      <c r="J2187" s="4" t="s">
        <v>6</v>
      </c>
      <c r="K2187" s="4" t="s">
        <v>6</v>
      </c>
      <c r="L2187" s="4" t="s">
        <v>6</v>
      </c>
      <c r="M2187" s="4" t="s">
        <v>6</v>
      </c>
      <c r="N2187" s="4" t="s">
        <v>6</v>
      </c>
      <c r="O2187" s="4" t="s">
        <v>6</v>
      </c>
      <c r="P2187" s="4" t="s">
        <v>6</v>
      </c>
      <c r="Q2187" s="4" t="s">
        <v>6</v>
      </c>
      <c r="R2187" s="4" t="s">
        <v>6</v>
      </c>
      <c r="S2187" s="4" t="s">
        <v>6</v>
      </c>
      <c r="T2187" s="4" t="s">
        <v>6</v>
      </c>
      <c r="U2187" s="4" t="s">
        <v>6</v>
      </c>
    </row>
    <row r="2188" spans="1:11">
      <c r="A2188" t="n">
        <v>17478</v>
      </c>
      <c r="B2188" s="34" t="n">
        <v>36</v>
      </c>
      <c r="C2188" s="7" t="n">
        <v>8</v>
      </c>
      <c r="D2188" s="7" t="n">
        <v>0</v>
      </c>
      <c r="E2188" s="7" t="n">
        <v>0</v>
      </c>
      <c r="F2188" s="7" t="s">
        <v>228</v>
      </c>
      <c r="G2188" s="7" t="s">
        <v>76</v>
      </c>
      <c r="H2188" s="7" t="s">
        <v>13</v>
      </c>
      <c r="I2188" s="7" t="s">
        <v>13</v>
      </c>
      <c r="J2188" s="7" t="s">
        <v>13</v>
      </c>
      <c r="K2188" s="7" t="s">
        <v>13</v>
      </c>
      <c r="L2188" s="7" t="s">
        <v>13</v>
      </c>
      <c r="M2188" s="7" t="s">
        <v>13</v>
      </c>
      <c r="N2188" s="7" t="s">
        <v>13</v>
      </c>
      <c r="O2188" s="7" t="s">
        <v>13</v>
      </c>
      <c r="P2188" s="7" t="s">
        <v>13</v>
      </c>
      <c r="Q2188" s="7" t="s">
        <v>13</v>
      </c>
      <c r="R2188" s="7" t="s">
        <v>13</v>
      </c>
      <c r="S2188" s="7" t="s">
        <v>13</v>
      </c>
      <c r="T2188" s="7" t="s">
        <v>13</v>
      </c>
      <c r="U2188" s="7" t="s">
        <v>13</v>
      </c>
    </row>
    <row r="2189" spans="1:11">
      <c r="A2189" t="s">
        <v>4</v>
      </c>
      <c r="B2189" s="4" t="s">
        <v>5</v>
      </c>
      <c r="C2189" s="4" t="s">
        <v>14</v>
      </c>
      <c r="D2189" s="4" t="s">
        <v>10</v>
      </c>
      <c r="E2189" s="4" t="s">
        <v>14</v>
      </c>
      <c r="F2189" s="4" t="s">
        <v>6</v>
      </c>
      <c r="G2189" s="4" t="s">
        <v>6</v>
      </c>
      <c r="H2189" s="4" t="s">
        <v>6</v>
      </c>
      <c r="I2189" s="4" t="s">
        <v>6</v>
      </c>
      <c r="J2189" s="4" t="s">
        <v>6</v>
      </c>
      <c r="K2189" s="4" t="s">
        <v>6</v>
      </c>
      <c r="L2189" s="4" t="s">
        <v>6</v>
      </c>
      <c r="M2189" s="4" t="s">
        <v>6</v>
      </c>
      <c r="N2189" s="4" t="s">
        <v>6</v>
      </c>
      <c r="O2189" s="4" t="s">
        <v>6</v>
      </c>
      <c r="P2189" s="4" t="s">
        <v>6</v>
      </c>
      <c r="Q2189" s="4" t="s">
        <v>6</v>
      </c>
      <c r="R2189" s="4" t="s">
        <v>6</v>
      </c>
      <c r="S2189" s="4" t="s">
        <v>6</v>
      </c>
      <c r="T2189" s="4" t="s">
        <v>6</v>
      </c>
      <c r="U2189" s="4" t="s">
        <v>6</v>
      </c>
    </row>
    <row r="2190" spans="1:11">
      <c r="A2190" t="n">
        <v>17520</v>
      </c>
      <c r="B2190" s="34" t="n">
        <v>36</v>
      </c>
      <c r="C2190" s="7" t="n">
        <v>8</v>
      </c>
      <c r="D2190" s="7" t="n">
        <v>1</v>
      </c>
      <c r="E2190" s="7" t="n">
        <v>0</v>
      </c>
      <c r="F2190" s="7" t="s">
        <v>229</v>
      </c>
      <c r="G2190" s="7" t="s">
        <v>76</v>
      </c>
      <c r="H2190" s="7" t="s">
        <v>13</v>
      </c>
      <c r="I2190" s="7" t="s">
        <v>13</v>
      </c>
      <c r="J2190" s="7" t="s">
        <v>13</v>
      </c>
      <c r="K2190" s="7" t="s">
        <v>13</v>
      </c>
      <c r="L2190" s="7" t="s">
        <v>13</v>
      </c>
      <c r="M2190" s="7" t="s">
        <v>13</v>
      </c>
      <c r="N2190" s="7" t="s">
        <v>13</v>
      </c>
      <c r="O2190" s="7" t="s">
        <v>13</v>
      </c>
      <c r="P2190" s="7" t="s">
        <v>13</v>
      </c>
      <c r="Q2190" s="7" t="s">
        <v>13</v>
      </c>
      <c r="R2190" s="7" t="s">
        <v>13</v>
      </c>
      <c r="S2190" s="7" t="s">
        <v>13</v>
      </c>
      <c r="T2190" s="7" t="s">
        <v>13</v>
      </c>
      <c r="U2190" s="7" t="s">
        <v>13</v>
      </c>
    </row>
    <row r="2191" spans="1:11">
      <c r="A2191" t="s">
        <v>4</v>
      </c>
      <c r="B2191" s="4" t="s">
        <v>5</v>
      </c>
      <c r="C2191" s="4" t="s">
        <v>14</v>
      </c>
      <c r="D2191" s="4" t="s">
        <v>10</v>
      </c>
      <c r="E2191" s="4" t="s">
        <v>14</v>
      </c>
      <c r="F2191" s="4" t="s">
        <v>6</v>
      </c>
      <c r="G2191" s="4" t="s">
        <v>6</v>
      </c>
      <c r="H2191" s="4" t="s">
        <v>6</v>
      </c>
      <c r="I2191" s="4" t="s">
        <v>6</v>
      </c>
      <c r="J2191" s="4" t="s">
        <v>6</v>
      </c>
      <c r="K2191" s="4" t="s">
        <v>6</v>
      </c>
      <c r="L2191" s="4" t="s">
        <v>6</v>
      </c>
      <c r="M2191" s="4" t="s">
        <v>6</v>
      </c>
      <c r="N2191" s="4" t="s">
        <v>6</v>
      </c>
      <c r="O2191" s="4" t="s">
        <v>6</v>
      </c>
      <c r="P2191" s="4" t="s">
        <v>6</v>
      </c>
      <c r="Q2191" s="4" t="s">
        <v>6</v>
      </c>
      <c r="R2191" s="4" t="s">
        <v>6</v>
      </c>
      <c r="S2191" s="4" t="s">
        <v>6</v>
      </c>
      <c r="T2191" s="4" t="s">
        <v>6</v>
      </c>
      <c r="U2191" s="4" t="s">
        <v>6</v>
      </c>
    </row>
    <row r="2192" spans="1:11">
      <c r="A2192" t="n">
        <v>17567</v>
      </c>
      <c r="B2192" s="34" t="n">
        <v>36</v>
      </c>
      <c r="C2192" s="7" t="n">
        <v>8</v>
      </c>
      <c r="D2192" s="7" t="n">
        <v>6</v>
      </c>
      <c r="E2192" s="7" t="n">
        <v>0</v>
      </c>
      <c r="F2192" s="7" t="s">
        <v>230</v>
      </c>
      <c r="G2192" s="7" t="s">
        <v>76</v>
      </c>
      <c r="H2192" s="7" t="s">
        <v>13</v>
      </c>
      <c r="I2192" s="7" t="s">
        <v>13</v>
      </c>
      <c r="J2192" s="7" t="s">
        <v>13</v>
      </c>
      <c r="K2192" s="7" t="s">
        <v>13</v>
      </c>
      <c r="L2192" s="7" t="s">
        <v>13</v>
      </c>
      <c r="M2192" s="7" t="s">
        <v>13</v>
      </c>
      <c r="N2192" s="7" t="s">
        <v>13</v>
      </c>
      <c r="O2192" s="7" t="s">
        <v>13</v>
      </c>
      <c r="P2192" s="7" t="s">
        <v>13</v>
      </c>
      <c r="Q2192" s="7" t="s">
        <v>13</v>
      </c>
      <c r="R2192" s="7" t="s">
        <v>13</v>
      </c>
      <c r="S2192" s="7" t="s">
        <v>13</v>
      </c>
      <c r="T2192" s="7" t="s">
        <v>13</v>
      </c>
      <c r="U2192" s="7" t="s">
        <v>13</v>
      </c>
    </row>
    <row r="2193" spans="1:21">
      <c r="A2193" t="s">
        <v>4</v>
      </c>
      <c r="B2193" s="4" t="s">
        <v>5</v>
      </c>
      <c r="C2193" s="4" t="s">
        <v>14</v>
      </c>
      <c r="D2193" s="4" t="s">
        <v>10</v>
      </c>
      <c r="E2193" s="4" t="s">
        <v>14</v>
      </c>
      <c r="F2193" s="4" t="s">
        <v>6</v>
      </c>
      <c r="G2193" s="4" t="s">
        <v>6</v>
      </c>
      <c r="H2193" s="4" t="s">
        <v>6</v>
      </c>
      <c r="I2193" s="4" t="s">
        <v>6</v>
      </c>
      <c r="J2193" s="4" t="s">
        <v>6</v>
      </c>
      <c r="K2193" s="4" t="s">
        <v>6</v>
      </c>
      <c r="L2193" s="4" t="s">
        <v>6</v>
      </c>
      <c r="M2193" s="4" t="s">
        <v>6</v>
      </c>
      <c r="N2193" s="4" t="s">
        <v>6</v>
      </c>
      <c r="O2193" s="4" t="s">
        <v>6</v>
      </c>
      <c r="P2193" s="4" t="s">
        <v>6</v>
      </c>
      <c r="Q2193" s="4" t="s">
        <v>6</v>
      </c>
      <c r="R2193" s="4" t="s">
        <v>6</v>
      </c>
      <c r="S2193" s="4" t="s">
        <v>6</v>
      </c>
      <c r="T2193" s="4" t="s">
        <v>6</v>
      </c>
      <c r="U2193" s="4" t="s">
        <v>6</v>
      </c>
    </row>
    <row r="2194" spans="1:21">
      <c r="A2194" t="n">
        <v>17611</v>
      </c>
      <c r="B2194" s="34" t="n">
        <v>36</v>
      </c>
      <c r="C2194" s="7" t="n">
        <v>8</v>
      </c>
      <c r="D2194" s="7" t="n">
        <v>9</v>
      </c>
      <c r="E2194" s="7" t="n">
        <v>0</v>
      </c>
      <c r="F2194" s="7" t="s">
        <v>231</v>
      </c>
      <c r="G2194" s="7" t="s">
        <v>73</v>
      </c>
      <c r="H2194" s="7" t="s">
        <v>74</v>
      </c>
      <c r="I2194" s="7" t="s">
        <v>76</v>
      </c>
      <c r="J2194" s="7" t="s">
        <v>232</v>
      </c>
      <c r="K2194" s="7" t="s">
        <v>13</v>
      </c>
      <c r="L2194" s="7" t="s">
        <v>13</v>
      </c>
      <c r="M2194" s="7" t="s">
        <v>13</v>
      </c>
      <c r="N2194" s="7" t="s">
        <v>13</v>
      </c>
      <c r="O2194" s="7" t="s">
        <v>13</v>
      </c>
      <c r="P2194" s="7" t="s">
        <v>13</v>
      </c>
      <c r="Q2194" s="7" t="s">
        <v>13</v>
      </c>
      <c r="R2194" s="7" t="s">
        <v>13</v>
      </c>
      <c r="S2194" s="7" t="s">
        <v>13</v>
      </c>
      <c r="T2194" s="7" t="s">
        <v>13</v>
      </c>
      <c r="U2194" s="7" t="s">
        <v>13</v>
      </c>
    </row>
    <row r="2195" spans="1:21">
      <c r="A2195" t="s">
        <v>4</v>
      </c>
      <c r="B2195" s="4" t="s">
        <v>5</v>
      </c>
      <c r="C2195" s="4" t="s">
        <v>14</v>
      </c>
      <c r="D2195" s="4" t="s">
        <v>10</v>
      </c>
      <c r="E2195" s="4" t="s">
        <v>14</v>
      </c>
      <c r="F2195" s="4" t="s">
        <v>6</v>
      </c>
      <c r="G2195" s="4" t="s">
        <v>6</v>
      </c>
      <c r="H2195" s="4" t="s">
        <v>6</v>
      </c>
      <c r="I2195" s="4" t="s">
        <v>6</v>
      </c>
      <c r="J2195" s="4" t="s">
        <v>6</v>
      </c>
      <c r="K2195" s="4" t="s">
        <v>6</v>
      </c>
      <c r="L2195" s="4" t="s">
        <v>6</v>
      </c>
      <c r="M2195" s="4" t="s">
        <v>6</v>
      </c>
      <c r="N2195" s="4" t="s">
        <v>6</v>
      </c>
      <c r="O2195" s="4" t="s">
        <v>6</v>
      </c>
      <c r="P2195" s="4" t="s">
        <v>6</v>
      </c>
      <c r="Q2195" s="4" t="s">
        <v>6</v>
      </c>
      <c r="R2195" s="4" t="s">
        <v>6</v>
      </c>
      <c r="S2195" s="4" t="s">
        <v>6</v>
      </c>
      <c r="T2195" s="4" t="s">
        <v>6</v>
      </c>
      <c r="U2195" s="4" t="s">
        <v>6</v>
      </c>
    </row>
    <row r="2196" spans="1:21">
      <c r="A2196" t="n">
        <v>17686</v>
      </c>
      <c r="B2196" s="34" t="n">
        <v>36</v>
      </c>
      <c r="C2196" s="7" t="n">
        <v>8</v>
      </c>
      <c r="D2196" s="7" t="n">
        <v>11</v>
      </c>
      <c r="E2196" s="7" t="n">
        <v>0</v>
      </c>
      <c r="F2196" s="7" t="s">
        <v>233</v>
      </c>
      <c r="G2196" s="7" t="s">
        <v>76</v>
      </c>
      <c r="H2196" s="7" t="s">
        <v>13</v>
      </c>
      <c r="I2196" s="7" t="s">
        <v>13</v>
      </c>
      <c r="J2196" s="7" t="s">
        <v>13</v>
      </c>
      <c r="K2196" s="7" t="s">
        <v>13</v>
      </c>
      <c r="L2196" s="7" t="s">
        <v>13</v>
      </c>
      <c r="M2196" s="7" t="s">
        <v>13</v>
      </c>
      <c r="N2196" s="7" t="s">
        <v>13</v>
      </c>
      <c r="O2196" s="7" t="s">
        <v>13</v>
      </c>
      <c r="P2196" s="7" t="s">
        <v>13</v>
      </c>
      <c r="Q2196" s="7" t="s">
        <v>13</v>
      </c>
      <c r="R2196" s="7" t="s">
        <v>13</v>
      </c>
      <c r="S2196" s="7" t="s">
        <v>13</v>
      </c>
      <c r="T2196" s="7" t="s">
        <v>13</v>
      </c>
      <c r="U2196" s="7" t="s">
        <v>13</v>
      </c>
    </row>
    <row r="2197" spans="1:21">
      <c r="A2197" t="s">
        <v>4</v>
      </c>
      <c r="B2197" s="4" t="s">
        <v>5</v>
      </c>
      <c r="C2197" s="4" t="s">
        <v>14</v>
      </c>
      <c r="D2197" s="4" t="s">
        <v>10</v>
      </c>
      <c r="E2197" s="4" t="s">
        <v>14</v>
      </c>
      <c r="F2197" s="4" t="s">
        <v>6</v>
      </c>
      <c r="G2197" s="4" t="s">
        <v>6</v>
      </c>
      <c r="H2197" s="4" t="s">
        <v>6</v>
      </c>
      <c r="I2197" s="4" t="s">
        <v>6</v>
      </c>
      <c r="J2197" s="4" t="s">
        <v>6</v>
      </c>
      <c r="K2197" s="4" t="s">
        <v>6</v>
      </c>
      <c r="L2197" s="4" t="s">
        <v>6</v>
      </c>
      <c r="M2197" s="4" t="s">
        <v>6</v>
      </c>
      <c r="N2197" s="4" t="s">
        <v>6</v>
      </c>
      <c r="O2197" s="4" t="s">
        <v>6</v>
      </c>
      <c r="P2197" s="4" t="s">
        <v>6</v>
      </c>
      <c r="Q2197" s="4" t="s">
        <v>6</v>
      </c>
      <c r="R2197" s="4" t="s">
        <v>6</v>
      </c>
      <c r="S2197" s="4" t="s">
        <v>6</v>
      </c>
      <c r="T2197" s="4" t="s">
        <v>6</v>
      </c>
      <c r="U2197" s="4" t="s">
        <v>6</v>
      </c>
    </row>
    <row r="2198" spans="1:21">
      <c r="A2198" t="n">
        <v>17732</v>
      </c>
      <c r="B2198" s="34" t="n">
        <v>36</v>
      </c>
      <c r="C2198" s="7" t="n">
        <v>8</v>
      </c>
      <c r="D2198" s="7" t="n">
        <v>5</v>
      </c>
      <c r="E2198" s="7" t="n">
        <v>0</v>
      </c>
      <c r="F2198" s="7" t="s">
        <v>68</v>
      </c>
      <c r="G2198" s="7" t="s">
        <v>234</v>
      </c>
      <c r="H2198" s="7" t="s">
        <v>76</v>
      </c>
      <c r="I2198" s="7" t="s">
        <v>13</v>
      </c>
      <c r="J2198" s="7" t="s">
        <v>13</v>
      </c>
      <c r="K2198" s="7" t="s">
        <v>13</v>
      </c>
      <c r="L2198" s="7" t="s">
        <v>13</v>
      </c>
      <c r="M2198" s="7" t="s">
        <v>13</v>
      </c>
      <c r="N2198" s="7" t="s">
        <v>13</v>
      </c>
      <c r="O2198" s="7" t="s">
        <v>13</v>
      </c>
      <c r="P2198" s="7" t="s">
        <v>13</v>
      </c>
      <c r="Q2198" s="7" t="s">
        <v>13</v>
      </c>
      <c r="R2198" s="7" t="s">
        <v>13</v>
      </c>
      <c r="S2198" s="7" t="s">
        <v>13</v>
      </c>
      <c r="T2198" s="7" t="s">
        <v>13</v>
      </c>
      <c r="U2198" s="7" t="s">
        <v>13</v>
      </c>
    </row>
    <row r="2199" spans="1:21">
      <c r="A2199" t="s">
        <v>4</v>
      </c>
      <c r="B2199" s="4" t="s">
        <v>5</v>
      </c>
      <c r="C2199" s="4" t="s">
        <v>14</v>
      </c>
      <c r="D2199" s="4" t="s">
        <v>10</v>
      </c>
      <c r="E2199" s="4" t="s">
        <v>14</v>
      </c>
      <c r="F2199" s="4" t="s">
        <v>6</v>
      </c>
      <c r="G2199" s="4" t="s">
        <v>6</v>
      </c>
      <c r="H2199" s="4" t="s">
        <v>6</v>
      </c>
      <c r="I2199" s="4" t="s">
        <v>6</v>
      </c>
      <c r="J2199" s="4" t="s">
        <v>6</v>
      </c>
      <c r="K2199" s="4" t="s">
        <v>6</v>
      </c>
      <c r="L2199" s="4" t="s">
        <v>6</v>
      </c>
      <c r="M2199" s="4" t="s">
        <v>6</v>
      </c>
      <c r="N2199" s="4" t="s">
        <v>6</v>
      </c>
      <c r="O2199" s="4" t="s">
        <v>6</v>
      </c>
      <c r="P2199" s="4" t="s">
        <v>6</v>
      </c>
      <c r="Q2199" s="4" t="s">
        <v>6</v>
      </c>
      <c r="R2199" s="4" t="s">
        <v>6</v>
      </c>
      <c r="S2199" s="4" t="s">
        <v>6</v>
      </c>
      <c r="T2199" s="4" t="s">
        <v>6</v>
      </c>
      <c r="U2199" s="4" t="s">
        <v>6</v>
      </c>
    </row>
    <row r="2200" spans="1:21">
      <c r="A2200" t="n">
        <v>17786</v>
      </c>
      <c r="B2200" s="34" t="n">
        <v>36</v>
      </c>
      <c r="C2200" s="7" t="n">
        <v>8</v>
      </c>
      <c r="D2200" s="7" t="n">
        <v>2</v>
      </c>
      <c r="E2200" s="7" t="n">
        <v>0</v>
      </c>
      <c r="F2200" s="7" t="s">
        <v>235</v>
      </c>
      <c r="G2200" s="7" t="s">
        <v>76</v>
      </c>
      <c r="H2200" s="7" t="s">
        <v>13</v>
      </c>
      <c r="I2200" s="7" t="s">
        <v>13</v>
      </c>
      <c r="J2200" s="7" t="s">
        <v>13</v>
      </c>
      <c r="K2200" s="7" t="s">
        <v>13</v>
      </c>
      <c r="L2200" s="7" t="s">
        <v>13</v>
      </c>
      <c r="M2200" s="7" t="s">
        <v>13</v>
      </c>
      <c r="N2200" s="7" t="s">
        <v>13</v>
      </c>
      <c r="O2200" s="7" t="s">
        <v>13</v>
      </c>
      <c r="P2200" s="7" t="s">
        <v>13</v>
      </c>
      <c r="Q2200" s="7" t="s">
        <v>13</v>
      </c>
      <c r="R2200" s="7" t="s">
        <v>13</v>
      </c>
      <c r="S2200" s="7" t="s">
        <v>13</v>
      </c>
      <c r="T2200" s="7" t="s">
        <v>13</v>
      </c>
      <c r="U2200" s="7" t="s">
        <v>13</v>
      </c>
    </row>
    <row r="2201" spans="1:21">
      <c r="A2201" t="s">
        <v>4</v>
      </c>
      <c r="B2201" s="4" t="s">
        <v>5</v>
      </c>
      <c r="C2201" s="4" t="s">
        <v>14</v>
      </c>
      <c r="D2201" s="4" t="s">
        <v>10</v>
      </c>
      <c r="E2201" s="4" t="s">
        <v>14</v>
      </c>
      <c r="F2201" s="4" t="s">
        <v>6</v>
      </c>
      <c r="G2201" s="4" t="s">
        <v>6</v>
      </c>
      <c r="H2201" s="4" t="s">
        <v>6</v>
      </c>
      <c r="I2201" s="4" t="s">
        <v>6</v>
      </c>
      <c r="J2201" s="4" t="s">
        <v>6</v>
      </c>
      <c r="K2201" s="4" t="s">
        <v>6</v>
      </c>
      <c r="L2201" s="4" t="s">
        <v>6</v>
      </c>
      <c r="M2201" s="4" t="s">
        <v>6</v>
      </c>
      <c r="N2201" s="4" t="s">
        <v>6</v>
      </c>
      <c r="O2201" s="4" t="s">
        <v>6</v>
      </c>
      <c r="P2201" s="4" t="s">
        <v>6</v>
      </c>
      <c r="Q2201" s="4" t="s">
        <v>6</v>
      </c>
      <c r="R2201" s="4" t="s">
        <v>6</v>
      </c>
      <c r="S2201" s="4" t="s">
        <v>6</v>
      </c>
      <c r="T2201" s="4" t="s">
        <v>6</v>
      </c>
      <c r="U2201" s="4" t="s">
        <v>6</v>
      </c>
    </row>
    <row r="2202" spans="1:21">
      <c r="A2202" t="n">
        <v>17831</v>
      </c>
      <c r="B2202" s="34" t="n">
        <v>36</v>
      </c>
      <c r="C2202" s="7" t="n">
        <v>8</v>
      </c>
      <c r="D2202" s="7" t="n">
        <v>8</v>
      </c>
      <c r="E2202" s="7" t="n">
        <v>0</v>
      </c>
      <c r="F2202" s="7" t="s">
        <v>67</v>
      </c>
      <c r="G2202" s="7" t="s">
        <v>76</v>
      </c>
      <c r="H2202" s="7" t="s">
        <v>13</v>
      </c>
      <c r="I2202" s="7" t="s">
        <v>13</v>
      </c>
      <c r="J2202" s="7" t="s">
        <v>13</v>
      </c>
      <c r="K2202" s="7" t="s">
        <v>13</v>
      </c>
      <c r="L2202" s="7" t="s">
        <v>13</v>
      </c>
      <c r="M2202" s="7" t="s">
        <v>13</v>
      </c>
      <c r="N2202" s="7" t="s">
        <v>13</v>
      </c>
      <c r="O2202" s="7" t="s">
        <v>13</v>
      </c>
      <c r="P2202" s="7" t="s">
        <v>13</v>
      </c>
      <c r="Q2202" s="7" t="s">
        <v>13</v>
      </c>
      <c r="R2202" s="7" t="s">
        <v>13</v>
      </c>
      <c r="S2202" s="7" t="s">
        <v>13</v>
      </c>
      <c r="T2202" s="7" t="s">
        <v>13</v>
      </c>
      <c r="U2202" s="7" t="s">
        <v>13</v>
      </c>
    </row>
    <row r="2203" spans="1:21">
      <c r="A2203" t="s">
        <v>4</v>
      </c>
      <c r="B2203" s="4" t="s">
        <v>5</v>
      </c>
      <c r="C2203" s="4" t="s">
        <v>14</v>
      </c>
      <c r="D2203" s="4" t="s">
        <v>10</v>
      </c>
      <c r="E2203" s="4" t="s">
        <v>14</v>
      </c>
      <c r="F2203" s="4" t="s">
        <v>6</v>
      </c>
      <c r="G2203" s="4" t="s">
        <v>6</v>
      </c>
      <c r="H2203" s="4" t="s">
        <v>6</v>
      </c>
      <c r="I2203" s="4" t="s">
        <v>6</v>
      </c>
      <c r="J2203" s="4" t="s">
        <v>6</v>
      </c>
      <c r="K2203" s="4" t="s">
        <v>6</v>
      </c>
      <c r="L2203" s="4" t="s">
        <v>6</v>
      </c>
      <c r="M2203" s="4" t="s">
        <v>6</v>
      </c>
      <c r="N2203" s="4" t="s">
        <v>6</v>
      </c>
      <c r="O2203" s="4" t="s">
        <v>6</v>
      </c>
      <c r="P2203" s="4" t="s">
        <v>6</v>
      </c>
      <c r="Q2203" s="4" t="s">
        <v>6</v>
      </c>
      <c r="R2203" s="4" t="s">
        <v>6</v>
      </c>
      <c r="S2203" s="4" t="s">
        <v>6</v>
      </c>
      <c r="T2203" s="4" t="s">
        <v>6</v>
      </c>
      <c r="U2203" s="4" t="s">
        <v>6</v>
      </c>
    </row>
    <row r="2204" spans="1:21">
      <c r="A2204" t="n">
        <v>17876</v>
      </c>
      <c r="B2204" s="34" t="n">
        <v>36</v>
      </c>
      <c r="C2204" s="7" t="n">
        <v>8</v>
      </c>
      <c r="D2204" s="7" t="n">
        <v>3</v>
      </c>
      <c r="E2204" s="7" t="n">
        <v>0</v>
      </c>
      <c r="F2204" s="7" t="s">
        <v>76</v>
      </c>
      <c r="G2204" s="7" t="s">
        <v>13</v>
      </c>
      <c r="H2204" s="7" t="s">
        <v>13</v>
      </c>
      <c r="I2204" s="7" t="s">
        <v>13</v>
      </c>
      <c r="J2204" s="7" t="s">
        <v>13</v>
      </c>
      <c r="K2204" s="7" t="s">
        <v>13</v>
      </c>
      <c r="L2204" s="7" t="s">
        <v>13</v>
      </c>
      <c r="M2204" s="7" t="s">
        <v>13</v>
      </c>
      <c r="N2204" s="7" t="s">
        <v>13</v>
      </c>
      <c r="O2204" s="7" t="s">
        <v>13</v>
      </c>
      <c r="P2204" s="7" t="s">
        <v>13</v>
      </c>
      <c r="Q2204" s="7" t="s">
        <v>13</v>
      </c>
      <c r="R2204" s="7" t="s">
        <v>13</v>
      </c>
      <c r="S2204" s="7" t="s">
        <v>13</v>
      </c>
      <c r="T2204" s="7" t="s">
        <v>13</v>
      </c>
      <c r="U2204" s="7" t="s">
        <v>13</v>
      </c>
    </row>
    <row r="2205" spans="1:21">
      <c r="A2205" t="s">
        <v>4</v>
      </c>
      <c r="B2205" s="4" t="s">
        <v>5</v>
      </c>
      <c r="C2205" s="4" t="s">
        <v>14</v>
      </c>
      <c r="D2205" s="4" t="s">
        <v>10</v>
      </c>
      <c r="E2205" s="4" t="s">
        <v>14</v>
      </c>
      <c r="F2205" s="4" t="s">
        <v>6</v>
      </c>
      <c r="G2205" s="4" t="s">
        <v>6</v>
      </c>
      <c r="H2205" s="4" t="s">
        <v>6</v>
      </c>
      <c r="I2205" s="4" t="s">
        <v>6</v>
      </c>
      <c r="J2205" s="4" t="s">
        <v>6</v>
      </c>
      <c r="K2205" s="4" t="s">
        <v>6</v>
      </c>
      <c r="L2205" s="4" t="s">
        <v>6</v>
      </c>
      <c r="M2205" s="4" t="s">
        <v>6</v>
      </c>
      <c r="N2205" s="4" t="s">
        <v>6</v>
      </c>
      <c r="O2205" s="4" t="s">
        <v>6</v>
      </c>
      <c r="P2205" s="4" t="s">
        <v>6</v>
      </c>
      <c r="Q2205" s="4" t="s">
        <v>6</v>
      </c>
      <c r="R2205" s="4" t="s">
        <v>6</v>
      </c>
      <c r="S2205" s="4" t="s">
        <v>6</v>
      </c>
      <c r="T2205" s="4" t="s">
        <v>6</v>
      </c>
      <c r="U2205" s="4" t="s">
        <v>6</v>
      </c>
    </row>
    <row r="2206" spans="1:21">
      <c r="A2206" t="n">
        <v>17909</v>
      </c>
      <c r="B2206" s="34" t="n">
        <v>36</v>
      </c>
      <c r="C2206" s="7" t="n">
        <v>8</v>
      </c>
      <c r="D2206" s="7" t="n">
        <v>4</v>
      </c>
      <c r="E2206" s="7" t="n">
        <v>0</v>
      </c>
      <c r="F2206" s="7" t="s">
        <v>236</v>
      </c>
      <c r="G2206" s="7" t="s">
        <v>64</v>
      </c>
      <c r="H2206" s="7" t="s">
        <v>76</v>
      </c>
      <c r="I2206" s="7" t="s">
        <v>237</v>
      </c>
      <c r="J2206" s="7" t="s">
        <v>13</v>
      </c>
      <c r="K2206" s="7" t="s">
        <v>13</v>
      </c>
      <c r="L2206" s="7" t="s">
        <v>13</v>
      </c>
      <c r="M2206" s="7" t="s">
        <v>13</v>
      </c>
      <c r="N2206" s="7" t="s">
        <v>13</v>
      </c>
      <c r="O2206" s="7" t="s">
        <v>13</v>
      </c>
      <c r="P2206" s="7" t="s">
        <v>13</v>
      </c>
      <c r="Q2206" s="7" t="s">
        <v>13</v>
      </c>
      <c r="R2206" s="7" t="s">
        <v>13</v>
      </c>
      <c r="S2206" s="7" t="s">
        <v>13</v>
      </c>
      <c r="T2206" s="7" t="s">
        <v>13</v>
      </c>
      <c r="U2206" s="7" t="s">
        <v>13</v>
      </c>
    </row>
    <row r="2207" spans="1:21">
      <c r="A2207" t="s">
        <v>4</v>
      </c>
      <c r="B2207" s="4" t="s">
        <v>5</v>
      </c>
      <c r="C2207" s="4" t="s">
        <v>14</v>
      </c>
      <c r="D2207" s="4" t="s">
        <v>10</v>
      </c>
      <c r="E2207" s="4" t="s">
        <v>14</v>
      </c>
      <c r="F2207" s="4" t="s">
        <v>6</v>
      </c>
      <c r="G2207" s="4" t="s">
        <v>6</v>
      </c>
      <c r="H2207" s="4" t="s">
        <v>6</v>
      </c>
      <c r="I2207" s="4" t="s">
        <v>6</v>
      </c>
      <c r="J2207" s="4" t="s">
        <v>6</v>
      </c>
      <c r="K2207" s="4" t="s">
        <v>6</v>
      </c>
      <c r="L2207" s="4" t="s">
        <v>6</v>
      </c>
      <c r="M2207" s="4" t="s">
        <v>6</v>
      </c>
      <c r="N2207" s="4" t="s">
        <v>6</v>
      </c>
      <c r="O2207" s="4" t="s">
        <v>6</v>
      </c>
      <c r="P2207" s="4" t="s">
        <v>6</v>
      </c>
      <c r="Q2207" s="4" t="s">
        <v>6</v>
      </c>
      <c r="R2207" s="4" t="s">
        <v>6</v>
      </c>
      <c r="S2207" s="4" t="s">
        <v>6</v>
      </c>
      <c r="T2207" s="4" t="s">
        <v>6</v>
      </c>
      <c r="U2207" s="4" t="s">
        <v>6</v>
      </c>
    </row>
    <row r="2208" spans="1:21">
      <c r="A2208" t="n">
        <v>17984</v>
      </c>
      <c r="B2208" s="34" t="n">
        <v>36</v>
      </c>
      <c r="C2208" s="7" t="n">
        <v>8</v>
      </c>
      <c r="D2208" s="7" t="n">
        <v>7</v>
      </c>
      <c r="E2208" s="7" t="n">
        <v>0</v>
      </c>
      <c r="F2208" s="7" t="s">
        <v>238</v>
      </c>
      <c r="G2208" s="7" t="s">
        <v>239</v>
      </c>
      <c r="H2208" s="7" t="s">
        <v>240</v>
      </c>
      <c r="I2208" s="7" t="s">
        <v>76</v>
      </c>
      <c r="J2208" s="7" t="s">
        <v>13</v>
      </c>
      <c r="K2208" s="7" t="s">
        <v>13</v>
      </c>
      <c r="L2208" s="7" t="s">
        <v>13</v>
      </c>
      <c r="M2208" s="7" t="s">
        <v>13</v>
      </c>
      <c r="N2208" s="7" t="s">
        <v>13</v>
      </c>
      <c r="O2208" s="7" t="s">
        <v>13</v>
      </c>
      <c r="P2208" s="7" t="s">
        <v>13</v>
      </c>
      <c r="Q2208" s="7" t="s">
        <v>13</v>
      </c>
      <c r="R2208" s="7" t="s">
        <v>13</v>
      </c>
      <c r="S2208" s="7" t="s">
        <v>13</v>
      </c>
      <c r="T2208" s="7" t="s">
        <v>13</v>
      </c>
      <c r="U2208" s="7" t="s">
        <v>13</v>
      </c>
    </row>
    <row r="2209" spans="1:21">
      <c r="A2209" t="s">
        <v>4</v>
      </c>
      <c r="B2209" s="4" t="s">
        <v>5</v>
      </c>
      <c r="C2209" s="4" t="s">
        <v>14</v>
      </c>
      <c r="D2209" s="4" t="s">
        <v>10</v>
      </c>
      <c r="E2209" s="4" t="s">
        <v>14</v>
      </c>
      <c r="F2209" s="4" t="s">
        <v>6</v>
      </c>
      <c r="G2209" s="4" t="s">
        <v>6</v>
      </c>
      <c r="H2209" s="4" t="s">
        <v>6</v>
      </c>
      <c r="I2209" s="4" t="s">
        <v>6</v>
      </c>
      <c r="J2209" s="4" t="s">
        <v>6</v>
      </c>
      <c r="K2209" s="4" t="s">
        <v>6</v>
      </c>
      <c r="L2209" s="4" t="s">
        <v>6</v>
      </c>
      <c r="M2209" s="4" t="s">
        <v>6</v>
      </c>
      <c r="N2209" s="4" t="s">
        <v>6</v>
      </c>
      <c r="O2209" s="4" t="s">
        <v>6</v>
      </c>
      <c r="P2209" s="4" t="s">
        <v>6</v>
      </c>
      <c r="Q2209" s="4" t="s">
        <v>6</v>
      </c>
      <c r="R2209" s="4" t="s">
        <v>6</v>
      </c>
      <c r="S2209" s="4" t="s">
        <v>6</v>
      </c>
      <c r="T2209" s="4" t="s">
        <v>6</v>
      </c>
      <c r="U2209" s="4" t="s">
        <v>6</v>
      </c>
    </row>
    <row r="2210" spans="1:21">
      <c r="A2210" t="n">
        <v>18045</v>
      </c>
      <c r="B2210" s="34" t="n">
        <v>36</v>
      </c>
      <c r="C2210" s="7" t="n">
        <v>8</v>
      </c>
      <c r="D2210" s="7" t="n">
        <v>7030</v>
      </c>
      <c r="E2210" s="7" t="n">
        <v>0</v>
      </c>
      <c r="F2210" s="7" t="s">
        <v>73</v>
      </c>
      <c r="G2210" s="7" t="s">
        <v>74</v>
      </c>
      <c r="H2210" s="7" t="s">
        <v>13</v>
      </c>
      <c r="I2210" s="7" t="s">
        <v>13</v>
      </c>
      <c r="J2210" s="7" t="s">
        <v>13</v>
      </c>
      <c r="K2210" s="7" t="s">
        <v>13</v>
      </c>
      <c r="L2210" s="7" t="s">
        <v>13</v>
      </c>
      <c r="M2210" s="7" t="s">
        <v>13</v>
      </c>
      <c r="N2210" s="7" t="s">
        <v>13</v>
      </c>
      <c r="O2210" s="7" t="s">
        <v>13</v>
      </c>
      <c r="P2210" s="7" t="s">
        <v>13</v>
      </c>
      <c r="Q2210" s="7" t="s">
        <v>13</v>
      </c>
      <c r="R2210" s="7" t="s">
        <v>13</v>
      </c>
      <c r="S2210" s="7" t="s">
        <v>13</v>
      </c>
      <c r="T2210" s="7" t="s">
        <v>13</v>
      </c>
      <c r="U2210" s="7" t="s">
        <v>13</v>
      </c>
    </row>
    <row r="2211" spans="1:21">
      <c r="A2211" t="s">
        <v>4</v>
      </c>
      <c r="B2211" s="4" t="s">
        <v>5</v>
      </c>
      <c r="C2211" s="4" t="s">
        <v>14</v>
      </c>
      <c r="D2211" s="4" t="s">
        <v>10</v>
      </c>
      <c r="E2211" s="4" t="s">
        <v>14</v>
      </c>
      <c r="F2211" s="4" t="s">
        <v>6</v>
      </c>
      <c r="G2211" s="4" t="s">
        <v>6</v>
      </c>
      <c r="H2211" s="4" t="s">
        <v>6</v>
      </c>
      <c r="I2211" s="4" t="s">
        <v>6</v>
      </c>
      <c r="J2211" s="4" t="s">
        <v>6</v>
      </c>
      <c r="K2211" s="4" t="s">
        <v>6</v>
      </c>
      <c r="L2211" s="4" t="s">
        <v>6</v>
      </c>
      <c r="M2211" s="4" t="s">
        <v>6</v>
      </c>
      <c r="N2211" s="4" t="s">
        <v>6</v>
      </c>
      <c r="O2211" s="4" t="s">
        <v>6</v>
      </c>
      <c r="P2211" s="4" t="s">
        <v>6</v>
      </c>
      <c r="Q2211" s="4" t="s">
        <v>6</v>
      </c>
      <c r="R2211" s="4" t="s">
        <v>6</v>
      </c>
      <c r="S2211" s="4" t="s">
        <v>6</v>
      </c>
      <c r="T2211" s="4" t="s">
        <v>6</v>
      </c>
      <c r="U2211" s="4" t="s">
        <v>6</v>
      </c>
    </row>
    <row r="2212" spans="1:21">
      <c r="A2212" t="n">
        <v>18084</v>
      </c>
      <c r="B2212" s="34" t="n">
        <v>36</v>
      </c>
      <c r="C2212" s="7" t="n">
        <v>8</v>
      </c>
      <c r="D2212" s="7" t="n">
        <v>7032</v>
      </c>
      <c r="E2212" s="7" t="n">
        <v>0</v>
      </c>
      <c r="F2212" s="7" t="s">
        <v>241</v>
      </c>
      <c r="G2212" s="7" t="s">
        <v>13</v>
      </c>
      <c r="H2212" s="7" t="s">
        <v>13</v>
      </c>
      <c r="I2212" s="7" t="s">
        <v>13</v>
      </c>
      <c r="J2212" s="7" t="s">
        <v>13</v>
      </c>
      <c r="K2212" s="7" t="s">
        <v>13</v>
      </c>
      <c r="L2212" s="7" t="s">
        <v>13</v>
      </c>
      <c r="M2212" s="7" t="s">
        <v>13</v>
      </c>
      <c r="N2212" s="7" t="s">
        <v>13</v>
      </c>
      <c r="O2212" s="7" t="s">
        <v>13</v>
      </c>
      <c r="P2212" s="7" t="s">
        <v>13</v>
      </c>
      <c r="Q2212" s="7" t="s">
        <v>13</v>
      </c>
      <c r="R2212" s="7" t="s">
        <v>13</v>
      </c>
      <c r="S2212" s="7" t="s">
        <v>13</v>
      </c>
      <c r="T2212" s="7" t="s">
        <v>13</v>
      </c>
      <c r="U2212" s="7" t="s">
        <v>13</v>
      </c>
    </row>
    <row r="2213" spans="1:21">
      <c r="A2213" t="s">
        <v>4</v>
      </c>
      <c r="B2213" s="4" t="s">
        <v>5</v>
      </c>
      <c r="C2213" s="4" t="s">
        <v>14</v>
      </c>
      <c r="D2213" s="4" t="s">
        <v>10</v>
      </c>
      <c r="E2213" s="4" t="s">
        <v>14</v>
      </c>
      <c r="F2213" s="4" t="s">
        <v>6</v>
      </c>
      <c r="G2213" s="4" t="s">
        <v>6</v>
      </c>
      <c r="H2213" s="4" t="s">
        <v>6</v>
      </c>
      <c r="I2213" s="4" t="s">
        <v>6</v>
      </c>
      <c r="J2213" s="4" t="s">
        <v>6</v>
      </c>
      <c r="K2213" s="4" t="s">
        <v>6</v>
      </c>
      <c r="L2213" s="4" t="s">
        <v>6</v>
      </c>
      <c r="M2213" s="4" t="s">
        <v>6</v>
      </c>
      <c r="N2213" s="4" t="s">
        <v>6</v>
      </c>
      <c r="O2213" s="4" t="s">
        <v>6</v>
      </c>
      <c r="P2213" s="4" t="s">
        <v>6</v>
      </c>
      <c r="Q2213" s="4" t="s">
        <v>6</v>
      </c>
      <c r="R2213" s="4" t="s">
        <v>6</v>
      </c>
      <c r="S2213" s="4" t="s">
        <v>6</v>
      </c>
      <c r="T2213" s="4" t="s">
        <v>6</v>
      </c>
      <c r="U2213" s="4" t="s">
        <v>6</v>
      </c>
    </row>
    <row r="2214" spans="1:21">
      <c r="A2214" t="n">
        <v>18114</v>
      </c>
      <c r="B2214" s="34" t="n">
        <v>36</v>
      </c>
      <c r="C2214" s="7" t="n">
        <v>8</v>
      </c>
      <c r="D2214" s="7" t="n">
        <v>22</v>
      </c>
      <c r="E2214" s="7" t="n">
        <v>0</v>
      </c>
      <c r="F2214" s="7" t="s">
        <v>242</v>
      </c>
      <c r="G2214" s="7" t="s">
        <v>73</v>
      </c>
      <c r="H2214" s="7" t="s">
        <v>74</v>
      </c>
      <c r="I2214" s="7" t="s">
        <v>75</v>
      </c>
      <c r="J2214" s="7" t="s">
        <v>13</v>
      </c>
      <c r="K2214" s="7" t="s">
        <v>13</v>
      </c>
      <c r="L2214" s="7" t="s">
        <v>13</v>
      </c>
      <c r="M2214" s="7" t="s">
        <v>13</v>
      </c>
      <c r="N2214" s="7" t="s">
        <v>13</v>
      </c>
      <c r="O2214" s="7" t="s">
        <v>13</v>
      </c>
      <c r="P2214" s="7" t="s">
        <v>13</v>
      </c>
      <c r="Q2214" s="7" t="s">
        <v>13</v>
      </c>
      <c r="R2214" s="7" t="s">
        <v>13</v>
      </c>
      <c r="S2214" s="7" t="s">
        <v>13</v>
      </c>
      <c r="T2214" s="7" t="s">
        <v>13</v>
      </c>
      <c r="U2214" s="7" t="s">
        <v>13</v>
      </c>
    </row>
    <row r="2215" spans="1:21">
      <c r="A2215" t="s">
        <v>4</v>
      </c>
      <c r="B2215" s="4" t="s">
        <v>5</v>
      </c>
      <c r="C2215" s="4" t="s">
        <v>14</v>
      </c>
      <c r="D2215" s="4" t="s">
        <v>10</v>
      </c>
      <c r="E2215" s="4" t="s">
        <v>14</v>
      </c>
      <c r="F2215" s="4" t="s">
        <v>6</v>
      </c>
      <c r="G2215" s="4" t="s">
        <v>6</v>
      </c>
      <c r="H2215" s="4" t="s">
        <v>6</v>
      </c>
      <c r="I2215" s="4" t="s">
        <v>6</v>
      </c>
      <c r="J2215" s="4" t="s">
        <v>6</v>
      </c>
      <c r="K2215" s="4" t="s">
        <v>6</v>
      </c>
      <c r="L2215" s="4" t="s">
        <v>6</v>
      </c>
      <c r="M2215" s="4" t="s">
        <v>6</v>
      </c>
      <c r="N2215" s="4" t="s">
        <v>6</v>
      </c>
      <c r="O2215" s="4" t="s">
        <v>6</v>
      </c>
      <c r="P2215" s="4" t="s">
        <v>6</v>
      </c>
      <c r="Q2215" s="4" t="s">
        <v>6</v>
      </c>
      <c r="R2215" s="4" t="s">
        <v>6</v>
      </c>
      <c r="S2215" s="4" t="s">
        <v>6</v>
      </c>
      <c r="T2215" s="4" t="s">
        <v>6</v>
      </c>
      <c r="U2215" s="4" t="s">
        <v>6</v>
      </c>
    </row>
    <row r="2216" spans="1:21">
      <c r="A2216" t="n">
        <v>18176</v>
      </c>
      <c r="B2216" s="34" t="n">
        <v>36</v>
      </c>
      <c r="C2216" s="7" t="n">
        <v>8</v>
      </c>
      <c r="D2216" s="7" t="n">
        <v>7031</v>
      </c>
      <c r="E2216" s="7" t="n">
        <v>0</v>
      </c>
      <c r="F2216" s="7" t="s">
        <v>73</v>
      </c>
      <c r="G2216" s="7" t="s">
        <v>74</v>
      </c>
      <c r="H2216" s="7" t="s">
        <v>75</v>
      </c>
      <c r="I2216" s="7" t="s">
        <v>13</v>
      </c>
      <c r="J2216" s="7" t="s">
        <v>13</v>
      </c>
      <c r="K2216" s="7" t="s">
        <v>13</v>
      </c>
      <c r="L2216" s="7" t="s">
        <v>13</v>
      </c>
      <c r="M2216" s="7" t="s">
        <v>13</v>
      </c>
      <c r="N2216" s="7" t="s">
        <v>13</v>
      </c>
      <c r="O2216" s="7" t="s">
        <v>13</v>
      </c>
      <c r="P2216" s="7" t="s">
        <v>13</v>
      </c>
      <c r="Q2216" s="7" t="s">
        <v>13</v>
      </c>
      <c r="R2216" s="7" t="s">
        <v>13</v>
      </c>
      <c r="S2216" s="7" t="s">
        <v>13</v>
      </c>
      <c r="T2216" s="7" t="s">
        <v>13</v>
      </c>
      <c r="U2216" s="7" t="s">
        <v>13</v>
      </c>
    </row>
    <row r="2217" spans="1:21">
      <c r="A2217" t="s">
        <v>4</v>
      </c>
      <c r="B2217" s="4" t="s">
        <v>5</v>
      </c>
      <c r="C2217" s="4" t="s">
        <v>14</v>
      </c>
      <c r="D2217" s="4" t="s">
        <v>10</v>
      </c>
      <c r="E2217" s="4" t="s">
        <v>14</v>
      </c>
      <c r="F2217" s="4" t="s">
        <v>6</v>
      </c>
      <c r="G2217" s="4" t="s">
        <v>6</v>
      </c>
      <c r="H2217" s="4" t="s">
        <v>6</v>
      </c>
      <c r="I2217" s="4" t="s">
        <v>6</v>
      </c>
      <c r="J2217" s="4" t="s">
        <v>6</v>
      </c>
      <c r="K2217" s="4" t="s">
        <v>6</v>
      </c>
      <c r="L2217" s="4" t="s">
        <v>6</v>
      </c>
      <c r="M2217" s="4" t="s">
        <v>6</v>
      </c>
      <c r="N2217" s="4" t="s">
        <v>6</v>
      </c>
      <c r="O2217" s="4" t="s">
        <v>6</v>
      </c>
      <c r="P2217" s="4" t="s">
        <v>6</v>
      </c>
      <c r="Q2217" s="4" t="s">
        <v>6</v>
      </c>
      <c r="R2217" s="4" t="s">
        <v>6</v>
      </c>
      <c r="S2217" s="4" t="s">
        <v>6</v>
      </c>
      <c r="T2217" s="4" t="s">
        <v>6</v>
      </c>
      <c r="U2217" s="4" t="s">
        <v>6</v>
      </c>
    </row>
    <row r="2218" spans="1:21">
      <c r="A2218" t="n">
        <v>18224</v>
      </c>
      <c r="B2218" s="34" t="n">
        <v>36</v>
      </c>
      <c r="C2218" s="7" t="n">
        <v>8</v>
      </c>
      <c r="D2218" s="7" t="n">
        <v>17</v>
      </c>
      <c r="E2218" s="7" t="n">
        <v>0</v>
      </c>
      <c r="F2218" s="7" t="s">
        <v>228</v>
      </c>
      <c r="G2218" s="7" t="s">
        <v>13</v>
      </c>
      <c r="H2218" s="7" t="s">
        <v>13</v>
      </c>
      <c r="I2218" s="7" t="s">
        <v>13</v>
      </c>
      <c r="J2218" s="7" t="s">
        <v>13</v>
      </c>
      <c r="K2218" s="7" t="s">
        <v>13</v>
      </c>
      <c r="L2218" s="7" t="s">
        <v>13</v>
      </c>
      <c r="M2218" s="7" t="s">
        <v>13</v>
      </c>
      <c r="N2218" s="7" t="s">
        <v>13</v>
      </c>
      <c r="O2218" s="7" t="s">
        <v>13</v>
      </c>
      <c r="P2218" s="7" t="s">
        <v>13</v>
      </c>
      <c r="Q2218" s="7" t="s">
        <v>13</v>
      </c>
      <c r="R2218" s="7" t="s">
        <v>13</v>
      </c>
      <c r="S2218" s="7" t="s">
        <v>13</v>
      </c>
      <c r="T2218" s="7" t="s">
        <v>13</v>
      </c>
      <c r="U2218" s="7" t="s">
        <v>13</v>
      </c>
    </row>
    <row r="2219" spans="1:21">
      <c r="A2219" t="s">
        <v>4</v>
      </c>
      <c r="B2219" s="4" t="s">
        <v>5</v>
      </c>
      <c r="C2219" s="4" t="s">
        <v>14</v>
      </c>
      <c r="D2219" s="4" t="s">
        <v>10</v>
      </c>
      <c r="E2219" s="4" t="s">
        <v>14</v>
      </c>
      <c r="F2219" s="4" t="s">
        <v>6</v>
      </c>
      <c r="G2219" s="4" t="s">
        <v>6</v>
      </c>
      <c r="H2219" s="4" t="s">
        <v>6</v>
      </c>
      <c r="I2219" s="4" t="s">
        <v>6</v>
      </c>
      <c r="J2219" s="4" t="s">
        <v>6</v>
      </c>
      <c r="K2219" s="4" t="s">
        <v>6</v>
      </c>
      <c r="L2219" s="4" t="s">
        <v>6</v>
      </c>
      <c r="M2219" s="4" t="s">
        <v>6</v>
      </c>
      <c r="N2219" s="4" t="s">
        <v>6</v>
      </c>
      <c r="O2219" s="4" t="s">
        <v>6</v>
      </c>
      <c r="P2219" s="4" t="s">
        <v>6</v>
      </c>
      <c r="Q2219" s="4" t="s">
        <v>6</v>
      </c>
      <c r="R2219" s="4" t="s">
        <v>6</v>
      </c>
      <c r="S2219" s="4" t="s">
        <v>6</v>
      </c>
      <c r="T2219" s="4" t="s">
        <v>6</v>
      </c>
      <c r="U2219" s="4" t="s">
        <v>6</v>
      </c>
    </row>
    <row r="2220" spans="1:21">
      <c r="A2220" t="n">
        <v>18254</v>
      </c>
      <c r="B2220" s="34" t="n">
        <v>36</v>
      </c>
      <c r="C2220" s="7" t="n">
        <v>8</v>
      </c>
      <c r="D2220" s="7" t="n">
        <v>7010</v>
      </c>
      <c r="E2220" s="7" t="n">
        <v>0</v>
      </c>
      <c r="F2220" s="7" t="s">
        <v>230</v>
      </c>
      <c r="G2220" s="7" t="s">
        <v>64</v>
      </c>
      <c r="H2220" s="7" t="s">
        <v>70</v>
      </c>
      <c r="I2220" s="7" t="s">
        <v>13</v>
      </c>
      <c r="J2220" s="7" t="s">
        <v>13</v>
      </c>
      <c r="K2220" s="7" t="s">
        <v>13</v>
      </c>
      <c r="L2220" s="7" t="s">
        <v>13</v>
      </c>
      <c r="M2220" s="7" t="s">
        <v>13</v>
      </c>
      <c r="N2220" s="7" t="s">
        <v>13</v>
      </c>
      <c r="O2220" s="7" t="s">
        <v>13</v>
      </c>
      <c r="P2220" s="7" t="s">
        <v>13</v>
      </c>
      <c r="Q2220" s="7" t="s">
        <v>13</v>
      </c>
      <c r="R2220" s="7" t="s">
        <v>13</v>
      </c>
      <c r="S2220" s="7" t="s">
        <v>13</v>
      </c>
      <c r="T2220" s="7" t="s">
        <v>13</v>
      </c>
      <c r="U2220" s="7" t="s">
        <v>13</v>
      </c>
    </row>
    <row r="2221" spans="1:21">
      <c r="A2221" t="s">
        <v>4</v>
      </c>
      <c r="B2221" s="4" t="s">
        <v>5</v>
      </c>
      <c r="C2221" s="4" t="s">
        <v>14</v>
      </c>
      <c r="D2221" s="4" t="s">
        <v>10</v>
      </c>
      <c r="E2221" s="4" t="s">
        <v>14</v>
      </c>
      <c r="F2221" s="4" t="s">
        <v>6</v>
      </c>
      <c r="G2221" s="4" t="s">
        <v>6</v>
      </c>
      <c r="H2221" s="4" t="s">
        <v>6</v>
      </c>
      <c r="I2221" s="4" t="s">
        <v>6</v>
      </c>
      <c r="J2221" s="4" t="s">
        <v>6</v>
      </c>
      <c r="K2221" s="4" t="s">
        <v>6</v>
      </c>
      <c r="L2221" s="4" t="s">
        <v>6</v>
      </c>
      <c r="M2221" s="4" t="s">
        <v>6</v>
      </c>
      <c r="N2221" s="4" t="s">
        <v>6</v>
      </c>
      <c r="O2221" s="4" t="s">
        <v>6</v>
      </c>
      <c r="P2221" s="4" t="s">
        <v>6</v>
      </c>
      <c r="Q2221" s="4" t="s">
        <v>6</v>
      </c>
      <c r="R2221" s="4" t="s">
        <v>6</v>
      </c>
      <c r="S2221" s="4" t="s">
        <v>6</v>
      </c>
      <c r="T2221" s="4" t="s">
        <v>6</v>
      </c>
      <c r="U2221" s="4" t="s">
        <v>6</v>
      </c>
    </row>
    <row r="2222" spans="1:21">
      <c r="A2222" t="n">
        <v>18309</v>
      </c>
      <c r="B2222" s="34" t="n">
        <v>36</v>
      </c>
      <c r="C2222" s="7" t="n">
        <v>8</v>
      </c>
      <c r="D2222" s="7" t="n">
        <v>1000</v>
      </c>
      <c r="E2222" s="7" t="n">
        <v>0</v>
      </c>
      <c r="F2222" s="7" t="s">
        <v>69</v>
      </c>
      <c r="G2222" s="7" t="s">
        <v>13</v>
      </c>
      <c r="H2222" s="7" t="s">
        <v>13</v>
      </c>
      <c r="I2222" s="7" t="s">
        <v>13</v>
      </c>
      <c r="J2222" s="7" t="s">
        <v>13</v>
      </c>
      <c r="K2222" s="7" t="s">
        <v>13</v>
      </c>
      <c r="L2222" s="7" t="s">
        <v>13</v>
      </c>
      <c r="M2222" s="7" t="s">
        <v>13</v>
      </c>
      <c r="N2222" s="7" t="s">
        <v>13</v>
      </c>
      <c r="O2222" s="7" t="s">
        <v>13</v>
      </c>
      <c r="P2222" s="7" t="s">
        <v>13</v>
      </c>
      <c r="Q2222" s="7" t="s">
        <v>13</v>
      </c>
      <c r="R2222" s="7" t="s">
        <v>13</v>
      </c>
      <c r="S2222" s="7" t="s">
        <v>13</v>
      </c>
      <c r="T2222" s="7" t="s">
        <v>13</v>
      </c>
      <c r="U2222" s="7" t="s">
        <v>13</v>
      </c>
    </row>
    <row r="2223" spans="1:21">
      <c r="A2223" t="s">
        <v>4</v>
      </c>
      <c r="B2223" s="4" t="s">
        <v>5</v>
      </c>
      <c r="C2223" s="4" t="s">
        <v>14</v>
      </c>
      <c r="D2223" s="4" t="s">
        <v>10</v>
      </c>
      <c r="E2223" s="4" t="s">
        <v>14</v>
      </c>
      <c r="F2223" s="4" t="s">
        <v>6</v>
      </c>
      <c r="G2223" s="4" t="s">
        <v>6</v>
      </c>
      <c r="H2223" s="4" t="s">
        <v>6</v>
      </c>
      <c r="I2223" s="4" t="s">
        <v>6</v>
      </c>
      <c r="J2223" s="4" t="s">
        <v>6</v>
      </c>
      <c r="K2223" s="4" t="s">
        <v>6</v>
      </c>
      <c r="L2223" s="4" t="s">
        <v>6</v>
      </c>
      <c r="M2223" s="4" t="s">
        <v>6</v>
      </c>
      <c r="N2223" s="4" t="s">
        <v>6</v>
      </c>
      <c r="O2223" s="4" t="s">
        <v>6</v>
      </c>
      <c r="P2223" s="4" t="s">
        <v>6</v>
      </c>
      <c r="Q2223" s="4" t="s">
        <v>6</v>
      </c>
      <c r="R2223" s="4" t="s">
        <v>6</v>
      </c>
      <c r="S2223" s="4" t="s">
        <v>6</v>
      </c>
      <c r="T2223" s="4" t="s">
        <v>6</v>
      </c>
      <c r="U2223" s="4" t="s">
        <v>6</v>
      </c>
    </row>
    <row r="2224" spans="1:21">
      <c r="A2224" t="n">
        <v>18343</v>
      </c>
      <c r="B2224" s="34" t="n">
        <v>36</v>
      </c>
      <c r="C2224" s="7" t="n">
        <v>8</v>
      </c>
      <c r="D2224" s="7" t="n">
        <v>1001</v>
      </c>
      <c r="E2224" s="7" t="n">
        <v>0</v>
      </c>
      <c r="F2224" s="7" t="s">
        <v>69</v>
      </c>
      <c r="G2224" s="7" t="s">
        <v>13</v>
      </c>
      <c r="H2224" s="7" t="s">
        <v>13</v>
      </c>
      <c r="I2224" s="7" t="s">
        <v>13</v>
      </c>
      <c r="J2224" s="7" t="s">
        <v>13</v>
      </c>
      <c r="K2224" s="7" t="s">
        <v>13</v>
      </c>
      <c r="L2224" s="7" t="s">
        <v>13</v>
      </c>
      <c r="M2224" s="7" t="s">
        <v>13</v>
      </c>
      <c r="N2224" s="7" t="s">
        <v>13</v>
      </c>
      <c r="O2224" s="7" t="s">
        <v>13</v>
      </c>
      <c r="P2224" s="7" t="s">
        <v>13</v>
      </c>
      <c r="Q2224" s="7" t="s">
        <v>13</v>
      </c>
      <c r="R2224" s="7" t="s">
        <v>13</v>
      </c>
      <c r="S2224" s="7" t="s">
        <v>13</v>
      </c>
      <c r="T2224" s="7" t="s">
        <v>13</v>
      </c>
      <c r="U2224" s="7" t="s">
        <v>13</v>
      </c>
    </row>
    <row r="2225" spans="1:21">
      <c r="A2225" t="s">
        <v>4</v>
      </c>
      <c r="B2225" s="4" t="s">
        <v>5</v>
      </c>
      <c r="C2225" s="4" t="s">
        <v>10</v>
      </c>
      <c r="D2225" s="4" t="s">
        <v>14</v>
      </c>
      <c r="E2225" s="4" t="s">
        <v>6</v>
      </c>
      <c r="F2225" s="4" t="s">
        <v>20</v>
      </c>
      <c r="G2225" s="4" t="s">
        <v>20</v>
      </c>
      <c r="H2225" s="4" t="s">
        <v>20</v>
      </c>
    </row>
    <row r="2226" spans="1:21">
      <c r="A2226" t="n">
        <v>18377</v>
      </c>
      <c r="B2226" s="36" t="n">
        <v>48</v>
      </c>
      <c r="C2226" s="7" t="n">
        <v>1000</v>
      </c>
      <c r="D2226" s="7" t="n">
        <v>0</v>
      </c>
      <c r="E2226" s="7" t="s">
        <v>69</v>
      </c>
      <c r="F2226" s="7" t="n">
        <v>-1</v>
      </c>
      <c r="G2226" s="7" t="n">
        <v>1</v>
      </c>
      <c r="H2226" s="7" t="n">
        <v>0</v>
      </c>
    </row>
    <row r="2227" spans="1:21">
      <c r="A2227" t="s">
        <v>4</v>
      </c>
      <c r="B2227" s="4" t="s">
        <v>5</v>
      </c>
      <c r="C2227" s="4" t="s">
        <v>10</v>
      </c>
      <c r="D2227" s="4" t="s">
        <v>14</v>
      </c>
      <c r="E2227" s="4" t="s">
        <v>6</v>
      </c>
      <c r="F2227" s="4" t="s">
        <v>20</v>
      </c>
      <c r="G2227" s="4" t="s">
        <v>20</v>
      </c>
      <c r="H2227" s="4" t="s">
        <v>20</v>
      </c>
    </row>
    <row r="2228" spans="1:21">
      <c r="A2228" t="n">
        <v>18407</v>
      </c>
      <c r="B2228" s="36" t="n">
        <v>48</v>
      </c>
      <c r="C2228" s="7" t="n">
        <v>1001</v>
      </c>
      <c r="D2228" s="7" t="n">
        <v>0</v>
      </c>
      <c r="E2228" s="7" t="s">
        <v>69</v>
      </c>
      <c r="F2228" s="7" t="n">
        <v>-1</v>
      </c>
      <c r="G2228" s="7" t="n">
        <v>1</v>
      </c>
      <c r="H2228" s="7" t="n">
        <v>0</v>
      </c>
    </row>
    <row r="2229" spans="1:21">
      <c r="A2229" t="s">
        <v>4</v>
      </c>
      <c r="B2229" s="4" t="s">
        <v>5</v>
      </c>
      <c r="C2229" s="4" t="s">
        <v>10</v>
      </c>
      <c r="D2229" s="4" t="s">
        <v>9</v>
      </c>
    </row>
    <row r="2230" spans="1:21">
      <c r="A2230" t="n">
        <v>18437</v>
      </c>
      <c r="B2230" s="55" t="n">
        <v>43</v>
      </c>
      <c r="C2230" s="7" t="n">
        <v>0</v>
      </c>
      <c r="D2230" s="7" t="n">
        <v>16</v>
      </c>
    </row>
    <row r="2231" spans="1:21">
      <c r="A2231" t="s">
        <v>4</v>
      </c>
      <c r="B2231" s="4" t="s">
        <v>5</v>
      </c>
      <c r="C2231" s="4" t="s">
        <v>10</v>
      </c>
      <c r="D2231" s="4" t="s">
        <v>14</v>
      </c>
      <c r="E2231" s="4" t="s">
        <v>14</v>
      </c>
      <c r="F2231" s="4" t="s">
        <v>6</v>
      </c>
    </row>
    <row r="2232" spans="1:21">
      <c r="A2232" t="n">
        <v>18444</v>
      </c>
      <c r="B2232" s="23" t="n">
        <v>47</v>
      </c>
      <c r="C2232" s="7" t="n">
        <v>0</v>
      </c>
      <c r="D2232" s="7" t="n">
        <v>0</v>
      </c>
      <c r="E2232" s="7" t="n">
        <v>0</v>
      </c>
      <c r="F2232" s="7" t="s">
        <v>243</v>
      </c>
    </row>
    <row r="2233" spans="1:21">
      <c r="A2233" t="s">
        <v>4</v>
      </c>
      <c r="B2233" s="4" t="s">
        <v>5</v>
      </c>
      <c r="C2233" s="4" t="s">
        <v>10</v>
      </c>
    </row>
    <row r="2234" spans="1:21">
      <c r="A2234" t="n">
        <v>18466</v>
      </c>
      <c r="B2234" s="29" t="n">
        <v>16</v>
      </c>
      <c r="C2234" s="7" t="n">
        <v>0</v>
      </c>
    </row>
    <row r="2235" spans="1:21">
      <c r="A2235" t="s">
        <v>4</v>
      </c>
      <c r="B2235" s="4" t="s">
        <v>5</v>
      </c>
      <c r="C2235" s="4" t="s">
        <v>10</v>
      </c>
      <c r="D2235" s="4" t="s">
        <v>14</v>
      </c>
      <c r="E2235" s="4" t="s">
        <v>6</v>
      </c>
      <c r="F2235" s="4" t="s">
        <v>20</v>
      </c>
      <c r="G2235" s="4" t="s">
        <v>20</v>
      </c>
      <c r="H2235" s="4" t="s">
        <v>20</v>
      </c>
    </row>
    <row r="2236" spans="1:21">
      <c r="A2236" t="n">
        <v>18469</v>
      </c>
      <c r="B2236" s="36" t="n">
        <v>48</v>
      </c>
      <c r="C2236" s="7" t="n">
        <v>0</v>
      </c>
      <c r="D2236" s="7" t="n">
        <v>0</v>
      </c>
      <c r="E2236" s="7" t="s">
        <v>33</v>
      </c>
      <c r="F2236" s="7" t="n">
        <v>0</v>
      </c>
      <c r="G2236" s="7" t="n">
        <v>1</v>
      </c>
      <c r="H2236" s="7" t="n">
        <v>0</v>
      </c>
    </row>
    <row r="2237" spans="1:21">
      <c r="A2237" t="s">
        <v>4</v>
      </c>
      <c r="B2237" s="4" t="s">
        <v>5</v>
      </c>
      <c r="C2237" s="4" t="s">
        <v>10</v>
      </c>
      <c r="D2237" s="4" t="s">
        <v>9</v>
      </c>
    </row>
    <row r="2238" spans="1:21">
      <c r="A2238" t="n">
        <v>18493</v>
      </c>
      <c r="B2238" s="55" t="n">
        <v>43</v>
      </c>
      <c r="C2238" s="7" t="n">
        <v>4</v>
      </c>
      <c r="D2238" s="7" t="n">
        <v>16</v>
      </c>
    </row>
    <row r="2239" spans="1:21">
      <c r="A2239" t="s">
        <v>4</v>
      </c>
      <c r="B2239" s="4" t="s">
        <v>5</v>
      </c>
      <c r="C2239" s="4" t="s">
        <v>10</v>
      </c>
      <c r="D2239" s="4" t="s">
        <v>14</v>
      </c>
      <c r="E2239" s="4" t="s">
        <v>14</v>
      </c>
      <c r="F2239" s="4" t="s">
        <v>6</v>
      </c>
    </row>
    <row r="2240" spans="1:21">
      <c r="A2240" t="n">
        <v>18500</v>
      </c>
      <c r="B2240" s="23" t="n">
        <v>47</v>
      </c>
      <c r="C2240" s="7" t="n">
        <v>4</v>
      </c>
      <c r="D2240" s="7" t="n">
        <v>0</v>
      </c>
      <c r="E2240" s="7" t="n">
        <v>0</v>
      </c>
      <c r="F2240" s="7" t="s">
        <v>243</v>
      </c>
    </row>
    <row r="2241" spans="1:8">
      <c r="A2241" t="s">
        <v>4</v>
      </c>
      <c r="B2241" s="4" t="s">
        <v>5</v>
      </c>
      <c r="C2241" s="4" t="s">
        <v>10</v>
      </c>
    </row>
    <row r="2242" spans="1:8">
      <c r="A2242" t="n">
        <v>18522</v>
      </c>
      <c r="B2242" s="29" t="n">
        <v>16</v>
      </c>
      <c r="C2242" s="7" t="n">
        <v>0</v>
      </c>
    </row>
    <row r="2243" spans="1:8">
      <c r="A2243" t="s">
        <v>4</v>
      </c>
      <c r="B2243" s="4" t="s">
        <v>5</v>
      </c>
      <c r="C2243" s="4" t="s">
        <v>10</v>
      </c>
      <c r="D2243" s="4" t="s">
        <v>14</v>
      </c>
      <c r="E2243" s="4" t="s">
        <v>6</v>
      </c>
      <c r="F2243" s="4" t="s">
        <v>20</v>
      </c>
      <c r="G2243" s="4" t="s">
        <v>20</v>
      </c>
      <c r="H2243" s="4" t="s">
        <v>20</v>
      </c>
    </row>
    <row r="2244" spans="1:8">
      <c r="A2244" t="n">
        <v>18525</v>
      </c>
      <c r="B2244" s="36" t="n">
        <v>48</v>
      </c>
      <c r="C2244" s="7" t="n">
        <v>4</v>
      </c>
      <c r="D2244" s="7" t="n">
        <v>0</v>
      </c>
      <c r="E2244" s="7" t="s">
        <v>33</v>
      </c>
      <c r="F2244" s="7" t="n">
        <v>0</v>
      </c>
      <c r="G2244" s="7" t="n">
        <v>1</v>
      </c>
      <c r="H2244" s="7" t="n">
        <v>0</v>
      </c>
    </row>
    <row r="2245" spans="1:8">
      <c r="A2245" t="s">
        <v>4</v>
      </c>
      <c r="B2245" s="4" t="s">
        <v>5</v>
      </c>
      <c r="C2245" s="4" t="s">
        <v>10</v>
      </c>
      <c r="D2245" s="4" t="s">
        <v>9</v>
      </c>
    </row>
    <row r="2246" spans="1:8">
      <c r="A2246" t="n">
        <v>18549</v>
      </c>
      <c r="B2246" s="55" t="n">
        <v>43</v>
      </c>
      <c r="C2246" s="7" t="n">
        <v>61491</v>
      </c>
      <c r="D2246" s="7" t="n">
        <v>16</v>
      </c>
    </row>
    <row r="2247" spans="1:8">
      <c r="A2247" t="s">
        <v>4</v>
      </c>
      <c r="B2247" s="4" t="s">
        <v>5</v>
      </c>
      <c r="C2247" s="4" t="s">
        <v>10</v>
      </c>
      <c r="D2247" s="4" t="s">
        <v>14</v>
      </c>
      <c r="E2247" s="4" t="s">
        <v>14</v>
      </c>
      <c r="F2247" s="4" t="s">
        <v>6</v>
      </c>
    </row>
    <row r="2248" spans="1:8">
      <c r="A2248" t="n">
        <v>18556</v>
      </c>
      <c r="B2248" s="23" t="n">
        <v>47</v>
      </c>
      <c r="C2248" s="7" t="n">
        <v>61491</v>
      </c>
      <c r="D2248" s="7" t="n">
        <v>0</v>
      </c>
      <c r="E2248" s="7" t="n">
        <v>0</v>
      </c>
      <c r="F2248" s="7" t="s">
        <v>243</v>
      </c>
    </row>
    <row r="2249" spans="1:8">
      <c r="A2249" t="s">
        <v>4</v>
      </c>
      <c r="B2249" s="4" t="s">
        <v>5</v>
      </c>
      <c r="C2249" s="4" t="s">
        <v>10</v>
      </c>
    </row>
    <row r="2250" spans="1:8">
      <c r="A2250" t="n">
        <v>18578</v>
      </c>
      <c r="B2250" s="29" t="n">
        <v>16</v>
      </c>
      <c r="C2250" s="7" t="n">
        <v>0</v>
      </c>
    </row>
    <row r="2251" spans="1:8">
      <c r="A2251" t="s">
        <v>4</v>
      </c>
      <c r="B2251" s="4" t="s">
        <v>5</v>
      </c>
      <c r="C2251" s="4" t="s">
        <v>10</v>
      </c>
      <c r="D2251" s="4" t="s">
        <v>14</v>
      </c>
      <c r="E2251" s="4" t="s">
        <v>6</v>
      </c>
      <c r="F2251" s="4" t="s">
        <v>20</v>
      </c>
      <c r="G2251" s="4" t="s">
        <v>20</v>
      </c>
      <c r="H2251" s="4" t="s">
        <v>20</v>
      </c>
    </row>
    <row r="2252" spans="1:8">
      <c r="A2252" t="n">
        <v>18581</v>
      </c>
      <c r="B2252" s="36" t="n">
        <v>48</v>
      </c>
      <c r="C2252" s="7" t="n">
        <v>61491</v>
      </c>
      <c r="D2252" s="7" t="n">
        <v>0</v>
      </c>
      <c r="E2252" s="7" t="s">
        <v>33</v>
      </c>
      <c r="F2252" s="7" t="n">
        <v>0</v>
      </c>
      <c r="G2252" s="7" t="n">
        <v>1</v>
      </c>
      <c r="H2252" s="7" t="n">
        <v>0</v>
      </c>
    </row>
    <row r="2253" spans="1:8">
      <c r="A2253" t="s">
        <v>4</v>
      </c>
      <c r="B2253" s="4" t="s">
        <v>5</v>
      </c>
      <c r="C2253" s="4" t="s">
        <v>10</v>
      </c>
      <c r="D2253" s="4" t="s">
        <v>9</v>
      </c>
    </row>
    <row r="2254" spans="1:8">
      <c r="A2254" t="n">
        <v>18605</v>
      </c>
      <c r="B2254" s="55" t="n">
        <v>43</v>
      </c>
      <c r="C2254" s="7" t="n">
        <v>61492</v>
      </c>
      <c r="D2254" s="7" t="n">
        <v>16</v>
      </c>
    </row>
    <row r="2255" spans="1:8">
      <c r="A2255" t="s">
        <v>4</v>
      </c>
      <c r="B2255" s="4" t="s">
        <v>5</v>
      </c>
      <c r="C2255" s="4" t="s">
        <v>10</v>
      </c>
      <c r="D2255" s="4" t="s">
        <v>14</v>
      </c>
      <c r="E2255" s="4" t="s">
        <v>14</v>
      </c>
      <c r="F2255" s="4" t="s">
        <v>6</v>
      </c>
    </row>
    <row r="2256" spans="1:8">
      <c r="A2256" t="n">
        <v>18612</v>
      </c>
      <c r="B2256" s="23" t="n">
        <v>47</v>
      </c>
      <c r="C2256" s="7" t="n">
        <v>61492</v>
      </c>
      <c r="D2256" s="7" t="n">
        <v>0</v>
      </c>
      <c r="E2256" s="7" t="n">
        <v>0</v>
      </c>
      <c r="F2256" s="7" t="s">
        <v>243</v>
      </c>
    </row>
    <row r="2257" spans="1:8">
      <c r="A2257" t="s">
        <v>4</v>
      </c>
      <c r="B2257" s="4" t="s">
        <v>5</v>
      </c>
      <c r="C2257" s="4" t="s">
        <v>10</v>
      </c>
    </row>
    <row r="2258" spans="1:8">
      <c r="A2258" t="n">
        <v>18634</v>
      </c>
      <c r="B2258" s="29" t="n">
        <v>16</v>
      </c>
      <c r="C2258" s="7" t="n">
        <v>0</v>
      </c>
    </row>
    <row r="2259" spans="1:8">
      <c r="A2259" t="s">
        <v>4</v>
      </c>
      <c r="B2259" s="4" t="s">
        <v>5</v>
      </c>
      <c r="C2259" s="4" t="s">
        <v>10</v>
      </c>
      <c r="D2259" s="4" t="s">
        <v>14</v>
      </c>
      <c r="E2259" s="4" t="s">
        <v>6</v>
      </c>
      <c r="F2259" s="4" t="s">
        <v>20</v>
      </c>
      <c r="G2259" s="4" t="s">
        <v>20</v>
      </c>
      <c r="H2259" s="4" t="s">
        <v>20</v>
      </c>
    </row>
    <row r="2260" spans="1:8">
      <c r="A2260" t="n">
        <v>18637</v>
      </c>
      <c r="B2260" s="36" t="n">
        <v>48</v>
      </c>
      <c r="C2260" s="7" t="n">
        <v>61492</v>
      </c>
      <c r="D2260" s="7" t="n">
        <v>0</v>
      </c>
      <c r="E2260" s="7" t="s">
        <v>33</v>
      </c>
      <c r="F2260" s="7" t="n">
        <v>0</v>
      </c>
      <c r="G2260" s="7" t="n">
        <v>1</v>
      </c>
      <c r="H2260" s="7" t="n">
        <v>0</v>
      </c>
    </row>
    <row r="2261" spans="1:8">
      <c r="A2261" t="s">
        <v>4</v>
      </c>
      <c r="B2261" s="4" t="s">
        <v>5</v>
      </c>
      <c r="C2261" s="4" t="s">
        <v>10</v>
      </c>
      <c r="D2261" s="4" t="s">
        <v>9</v>
      </c>
    </row>
    <row r="2262" spans="1:8">
      <c r="A2262" t="n">
        <v>18661</v>
      </c>
      <c r="B2262" s="55" t="n">
        <v>43</v>
      </c>
      <c r="C2262" s="7" t="n">
        <v>61493</v>
      </c>
      <c r="D2262" s="7" t="n">
        <v>16</v>
      </c>
    </row>
    <row r="2263" spans="1:8">
      <c r="A2263" t="s">
        <v>4</v>
      </c>
      <c r="B2263" s="4" t="s">
        <v>5</v>
      </c>
      <c r="C2263" s="4" t="s">
        <v>10</v>
      </c>
      <c r="D2263" s="4" t="s">
        <v>14</v>
      </c>
      <c r="E2263" s="4" t="s">
        <v>14</v>
      </c>
      <c r="F2263" s="4" t="s">
        <v>6</v>
      </c>
    </row>
    <row r="2264" spans="1:8">
      <c r="A2264" t="n">
        <v>18668</v>
      </c>
      <c r="B2264" s="23" t="n">
        <v>47</v>
      </c>
      <c r="C2264" s="7" t="n">
        <v>61493</v>
      </c>
      <c r="D2264" s="7" t="n">
        <v>0</v>
      </c>
      <c r="E2264" s="7" t="n">
        <v>0</v>
      </c>
      <c r="F2264" s="7" t="s">
        <v>243</v>
      </c>
    </row>
    <row r="2265" spans="1:8">
      <c r="A2265" t="s">
        <v>4</v>
      </c>
      <c r="B2265" s="4" t="s">
        <v>5</v>
      </c>
      <c r="C2265" s="4" t="s">
        <v>10</v>
      </c>
    </row>
    <row r="2266" spans="1:8">
      <c r="A2266" t="n">
        <v>18690</v>
      </c>
      <c r="B2266" s="29" t="n">
        <v>16</v>
      </c>
      <c r="C2266" s="7" t="n">
        <v>0</v>
      </c>
    </row>
    <row r="2267" spans="1:8">
      <c r="A2267" t="s">
        <v>4</v>
      </c>
      <c r="B2267" s="4" t="s">
        <v>5</v>
      </c>
      <c r="C2267" s="4" t="s">
        <v>10</v>
      </c>
      <c r="D2267" s="4" t="s">
        <v>14</v>
      </c>
      <c r="E2267" s="4" t="s">
        <v>6</v>
      </c>
      <c r="F2267" s="4" t="s">
        <v>20</v>
      </c>
      <c r="G2267" s="4" t="s">
        <v>20</v>
      </c>
      <c r="H2267" s="4" t="s">
        <v>20</v>
      </c>
    </row>
    <row r="2268" spans="1:8">
      <c r="A2268" t="n">
        <v>18693</v>
      </c>
      <c r="B2268" s="36" t="n">
        <v>48</v>
      </c>
      <c r="C2268" s="7" t="n">
        <v>61493</v>
      </c>
      <c r="D2268" s="7" t="n">
        <v>0</v>
      </c>
      <c r="E2268" s="7" t="s">
        <v>33</v>
      </c>
      <c r="F2268" s="7" t="n">
        <v>0</v>
      </c>
      <c r="G2268" s="7" t="n">
        <v>1</v>
      </c>
      <c r="H2268" s="7" t="n">
        <v>0</v>
      </c>
    </row>
    <row r="2269" spans="1:8">
      <c r="A2269" t="s">
        <v>4</v>
      </c>
      <c r="B2269" s="4" t="s">
        <v>5</v>
      </c>
      <c r="C2269" s="4" t="s">
        <v>10</v>
      </c>
      <c r="D2269" s="4" t="s">
        <v>9</v>
      </c>
    </row>
    <row r="2270" spans="1:8">
      <c r="A2270" t="n">
        <v>18717</v>
      </c>
      <c r="B2270" s="55" t="n">
        <v>43</v>
      </c>
      <c r="C2270" s="7" t="n">
        <v>61494</v>
      </c>
      <c r="D2270" s="7" t="n">
        <v>16</v>
      </c>
    </row>
    <row r="2271" spans="1:8">
      <c r="A2271" t="s">
        <v>4</v>
      </c>
      <c r="B2271" s="4" t="s">
        <v>5</v>
      </c>
      <c r="C2271" s="4" t="s">
        <v>10</v>
      </c>
      <c r="D2271" s="4" t="s">
        <v>14</v>
      </c>
      <c r="E2271" s="4" t="s">
        <v>14</v>
      </c>
      <c r="F2271" s="4" t="s">
        <v>6</v>
      </c>
    </row>
    <row r="2272" spans="1:8">
      <c r="A2272" t="n">
        <v>18724</v>
      </c>
      <c r="B2272" s="23" t="n">
        <v>47</v>
      </c>
      <c r="C2272" s="7" t="n">
        <v>61494</v>
      </c>
      <c r="D2272" s="7" t="n">
        <v>0</v>
      </c>
      <c r="E2272" s="7" t="n">
        <v>0</v>
      </c>
      <c r="F2272" s="7" t="s">
        <v>243</v>
      </c>
    </row>
    <row r="2273" spans="1:8">
      <c r="A2273" t="s">
        <v>4</v>
      </c>
      <c r="B2273" s="4" t="s">
        <v>5</v>
      </c>
      <c r="C2273" s="4" t="s">
        <v>10</v>
      </c>
    </row>
    <row r="2274" spans="1:8">
      <c r="A2274" t="n">
        <v>18746</v>
      </c>
      <c r="B2274" s="29" t="n">
        <v>16</v>
      </c>
      <c r="C2274" s="7" t="n">
        <v>0</v>
      </c>
    </row>
    <row r="2275" spans="1:8">
      <c r="A2275" t="s">
        <v>4</v>
      </c>
      <c r="B2275" s="4" t="s">
        <v>5</v>
      </c>
      <c r="C2275" s="4" t="s">
        <v>10</v>
      </c>
      <c r="D2275" s="4" t="s">
        <v>14</v>
      </c>
      <c r="E2275" s="4" t="s">
        <v>6</v>
      </c>
      <c r="F2275" s="4" t="s">
        <v>20</v>
      </c>
      <c r="G2275" s="4" t="s">
        <v>20</v>
      </c>
      <c r="H2275" s="4" t="s">
        <v>20</v>
      </c>
    </row>
    <row r="2276" spans="1:8">
      <c r="A2276" t="n">
        <v>18749</v>
      </c>
      <c r="B2276" s="36" t="n">
        <v>48</v>
      </c>
      <c r="C2276" s="7" t="n">
        <v>61494</v>
      </c>
      <c r="D2276" s="7" t="n">
        <v>0</v>
      </c>
      <c r="E2276" s="7" t="s">
        <v>33</v>
      </c>
      <c r="F2276" s="7" t="n">
        <v>0</v>
      </c>
      <c r="G2276" s="7" t="n">
        <v>1</v>
      </c>
      <c r="H2276" s="7" t="n">
        <v>0</v>
      </c>
    </row>
    <row r="2277" spans="1:8">
      <c r="A2277" t="s">
        <v>4</v>
      </c>
      <c r="B2277" s="4" t="s">
        <v>5</v>
      </c>
      <c r="C2277" s="4" t="s">
        <v>10</v>
      </c>
      <c r="D2277" s="4" t="s">
        <v>14</v>
      </c>
      <c r="E2277" s="4" t="s">
        <v>6</v>
      </c>
      <c r="F2277" s="4" t="s">
        <v>20</v>
      </c>
      <c r="G2277" s="4" t="s">
        <v>20</v>
      </c>
      <c r="H2277" s="4" t="s">
        <v>20</v>
      </c>
    </row>
    <row r="2278" spans="1:8">
      <c r="A2278" t="n">
        <v>18773</v>
      </c>
      <c r="B2278" s="36" t="n">
        <v>48</v>
      </c>
      <c r="C2278" s="7" t="n">
        <v>0</v>
      </c>
      <c r="D2278" s="7" t="n">
        <v>0</v>
      </c>
      <c r="E2278" s="7" t="s">
        <v>76</v>
      </c>
      <c r="F2278" s="7" t="n">
        <v>-1</v>
      </c>
      <c r="G2278" s="7" t="n">
        <v>1</v>
      </c>
      <c r="H2278" s="7" t="n">
        <v>0</v>
      </c>
    </row>
    <row r="2279" spans="1:8">
      <c r="A2279" t="s">
        <v>4</v>
      </c>
      <c r="B2279" s="4" t="s">
        <v>5</v>
      </c>
      <c r="C2279" s="4" t="s">
        <v>10</v>
      </c>
      <c r="D2279" s="4" t="s">
        <v>14</v>
      </c>
      <c r="E2279" s="4" t="s">
        <v>6</v>
      </c>
      <c r="F2279" s="4" t="s">
        <v>20</v>
      </c>
      <c r="G2279" s="4" t="s">
        <v>20</v>
      </c>
      <c r="H2279" s="4" t="s">
        <v>20</v>
      </c>
    </row>
    <row r="2280" spans="1:8">
      <c r="A2280" t="n">
        <v>18802</v>
      </c>
      <c r="B2280" s="36" t="n">
        <v>48</v>
      </c>
      <c r="C2280" s="7" t="n">
        <v>4</v>
      </c>
      <c r="D2280" s="7" t="n">
        <v>0</v>
      </c>
      <c r="E2280" s="7" t="s">
        <v>76</v>
      </c>
      <c r="F2280" s="7" t="n">
        <v>-1</v>
      </c>
      <c r="G2280" s="7" t="n">
        <v>1</v>
      </c>
      <c r="H2280" s="7" t="n">
        <v>0</v>
      </c>
    </row>
    <row r="2281" spans="1:8">
      <c r="A2281" t="s">
        <v>4</v>
      </c>
      <c r="B2281" s="4" t="s">
        <v>5</v>
      </c>
      <c r="C2281" s="4" t="s">
        <v>10</v>
      </c>
      <c r="D2281" s="4" t="s">
        <v>14</v>
      </c>
      <c r="E2281" s="4" t="s">
        <v>6</v>
      </c>
      <c r="F2281" s="4" t="s">
        <v>20</v>
      </c>
      <c r="G2281" s="4" t="s">
        <v>20</v>
      </c>
      <c r="H2281" s="4" t="s">
        <v>20</v>
      </c>
    </row>
    <row r="2282" spans="1:8">
      <c r="A2282" t="n">
        <v>18831</v>
      </c>
      <c r="B2282" s="36" t="n">
        <v>48</v>
      </c>
      <c r="C2282" s="7" t="n">
        <v>61491</v>
      </c>
      <c r="D2282" s="7" t="n">
        <v>0</v>
      </c>
      <c r="E2282" s="7" t="s">
        <v>76</v>
      </c>
      <c r="F2282" s="7" t="n">
        <v>-1</v>
      </c>
      <c r="G2282" s="7" t="n">
        <v>1</v>
      </c>
      <c r="H2282" s="7" t="n">
        <v>0</v>
      </c>
    </row>
    <row r="2283" spans="1:8">
      <c r="A2283" t="s">
        <v>4</v>
      </c>
      <c r="B2283" s="4" t="s">
        <v>5</v>
      </c>
      <c r="C2283" s="4" t="s">
        <v>10</v>
      </c>
      <c r="D2283" s="4" t="s">
        <v>14</v>
      </c>
      <c r="E2283" s="4" t="s">
        <v>6</v>
      </c>
      <c r="F2283" s="4" t="s">
        <v>20</v>
      </c>
      <c r="G2283" s="4" t="s">
        <v>20</v>
      </c>
      <c r="H2283" s="4" t="s">
        <v>20</v>
      </c>
    </row>
    <row r="2284" spans="1:8">
      <c r="A2284" t="n">
        <v>18860</v>
      </c>
      <c r="B2284" s="36" t="n">
        <v>48</v>
      </c>
      <c r="C2284" s="7" t="n">
        <v>61492</v>
      </c>
      <c r="D2284" s="7" t="n">
        <v>0</v>
      </c>
      <c r="E2284" s="7" t="s">
        <v>76</v>
      </c>
      <c r="F2284" s="7" t="n">
        <v>-1</v>
      </c>
      <c r="G2284" s="7" t="n">
        <v>1</v>
      </c>
      <c r="H2284" s="7" t="n">
        <v>0</v>
      </c>
    </row>
    <row r="2285" spans="1:8">
      <c r="A2285" t="s">
        <v>4</v>
      </c>
      <c r="B2285" s="4" t="s">
        <v>5</v>
      </c>
      <c r="C2285" s="4" t="s">
        <v>10</v>
      </c>
      <c r="D2285" s="4" t="s">
        <v>14</v>
      </c>
      <c r="E2285" s="4" t="s">
        <v>6</v>
      </c>
      <c r="F2285" s="4" t="s">
        <v>20</v>
      </c>
      <c r="G2285" s="4" t="s">
        <v>20</v>
      </c>
      <c r="H2285" s="4" t="s">
        <v>20</v>
      </c>
    </row>
    <row r="2286" spans="1:8">
      <c r="A2286" t="n">
        <v>18889</v>
      </c>
      <c r="B2286" s="36" t="n">
        <v>48</v>
      </c>
      <c r="C2286" s="7" t="n">
        <v>61493</v>
      </c>
      <c r="D2286" s="7" t="n">
        <v>0</v>
      </c>
      <c r="E2286" s="7" t="s">
        <v>76</v>
      </c>
      <c r="F2286" s="7" t="n">
        <v>-1</v>
      </c>
      <c r="G2286" s="7" t="n">
        <v>1</v>
      </c>
      <c r="H2286" s="7" t="n">
        <v>0</v>
      </c>
    </row>
    <row r="2287" spans="1:8">
      <c r="A2287" t="s">
        <v>4</v>
      </c>
      <c r="B2287" s="4" t="s">
        <v>5</v>
      </c>
      <c r="C2287" s="4" t="s">
        <v>10</v>
      </c>
      <c r="D2287" s="4" t="s">
        <v>14</v>
      </c>
      <c r="E2287" s="4" t="s">
        <v>6</v>
      </c>
      <c r="F2287" s="4" t="s">
        <v>20</v>
      </c>
      <c r="G2287" s="4" t="s">
        <v>20</v>
      </c>
      <c r="H2287" s="4" t="s">
        <v>20</v>
      </c>
    </row>
    <row r="2288" spans="1:8">
      <c r="A2288" t="n">
        <v>18918</v>
      </c>
      <c r="B2288" s="36" t="n">
        <v>48</v>
      </c>
      <c r="C2288" s="7" t="n">
        <v>61494</v>
      </c>
      <c r="D2288" s="7" t="n">
        <v>0</v>
      </c>
      <c r="E2288" s="7" t="s">
        <v>76</v>
      </c>
      <c r="F2288" s="7" t="n">
        <v>-1</v>
      </c>
      <c r="G2288" s="7" t="n">
        <v>1</v>
      </c>
      <c r="H2288" s="7" t="n">
        <v>0</v>
      </c>
    </row>
    <row r="2289" spans="1:8">
      <c r="A2289" t="s">
        <v>4</v>
      </c>
      <c r="B2289" s="4" t="s">
        <v>5</v>
      </c>
      <c r="C2289" s="4" t="s">
        <v>10</v>
      </c>
      <c r="D2289" s="4" t="s">
        <v>10</v>
      </c>
      <c r="E2289" s="4" t="s">
        <v>10</v>
      </c>
    </row>
    <row r="2290" spans="1:8">
      <c r="A2290" t="n">
        <v>18947</v>
      </c>
      <c r="B2290" s="51" t="n">
        <v>61</v>
      </c>
      <c r="C2290" s="7" t="n">
        <v>0</v>
      </c>
      <c r="D2290" s="7" t="n">
        <v>22</v>
      </c>
      <c r="E2290" s="7" t="n">
        <v>1000</v>
      </c>
    </row>
    <row r="2291" spans="1:8">
      <c r="A2291" t="s">
        <v>4</v>
      </c>
      <c r="B2291" s="4" t="s">
        <v>5</v>
      </c>
      <c r="C2291" s="4" t="s">
        <v>10</v>
      </c>
      <c r="D2291" s="4" t="s">
        <v>10</v>
      </c>
      <c r="E2291" s="4" t="s">
        <v>10</v>
      </c>
    </row>
    <row r="2292" spans="1:8">
      <c r="A2292" t="n">
        <v>18954</v>
      </c>
      <c r="B2292" s="51" t="n">
        <v>61</v>
      </c>
      <c r="C2292" s="7" t="n">
        <v>4</v>
      </c>
      <c r="D2292" s="7" t="n">
        <v>22</v>
      </c>
      <c r="E2292" s="7" t="n">
        <v>1000</v>
      </c>
    </row>
    <row r="2293" spans="1:8">
      <c r="A2293" t="s">
        <v>4</v>
      </c>
      <c r="B2293" s="4" t="s">
        <v>5</v>
      </c>
      <c r="C2293" s="4" t="s">
        <v>10</v>
      </c>
      <c r="D2293" s="4" t="s">
        <v>10</v>
      </c>
      <c r="E2293" s="4" t="s">
        <v>10</v>
      </c>
    </row>
    <row r="2294" spans="1:8">
      <c r="A2294" t="n">
        <v>18961</v>
      </c>
      <c r="B2294" s="51" t="n">
        <v>61</v>
      </c>
      <c r="C2294" s="7" t="n">
        <v>61491</v>
      </c>
      <c r="D2294" s="7" t="n">
        <v>22</v>
      </c>
      <c r="E2294" s="7" t="n">
        <v>1000</v>
      </c>
    </row>
    <row r="2295" spans="1:8">
      <c r="A2295" t="s">
        <v>4</v>
      </c>
      <c r="B2295" s="4" t="s">
        <v>5</v>
      </c>
      <c r="C2295" s="4" t="s">
        <v>10</v>
      </c>
      <c r="D2295" s="4" t="s">
        <v>10</v>
      </c>
      <c r="E2295" s="4" t="s">
        <v>10</v>
      </c>
    </row>
    <row r="2296" spans="1:8">
      <c r="A2296" t="n">
        <v>18968</v>
      </c>
      <c r="B2296" s="51" t="n">
        <v>61</v>
      </c>
      <c r="C2296" s="7" t="n">
        <v>61492</v>
      </c>
      <c r="D2296" s="7" t="n">
        <v>22</v>
      </c>
      <c r="E2296" s="7" t="n">
        <v>1000</v>
      </c>
    </row>
    <row r="2297" spans="1:8">
      <c r="A2297" t="s">
        <v>4</v>
      </c>
      <c r="B2297" s="4" t="s">
        <v>5</v>
      </c>
      <c r="C2297" s="4" t="s">
        <v>10</v>
      </c>
      <c r="D2297" s="4" t="s">
        <v>10</v>
      </c>
      <c r="E2297" s="4" t="s">
        <v>10</v>
      </c>
    </row>
    <row r="2298" spans="1:8">
      <c r="A2298" t="n">
        <v>18975</v>
      </c>
      <c r="B2298" s="51" t="n">
        <v>61</v>
      </c>
      <c r="C2298" s="7" t="n">
        <v>61493</v>
      </c>
      <c r="D2298" s="7" t="n">
        <v>22</v>
      </c>
      <c r="E2298" s="7" t="n">
        <v>1000</v>
      </c>
    </row>
    <row r="2299" spans="1:8">
      <c r="A2299" t="s">
        <v>4</v>
      </c>
      <c r="B2299" s="4" t="s">
        <v>5</v>
      </c>
      <c r="C2299" s="4" t="s">
        <v>10</v>
      </c>
      <c r="D2299" s="4" t="s">
        <v>10</v>
      </c>
      <c r="E2299" s="4" t="s">
        <v>10</v>
      </c>
    </row>
    <row r="2300" spans="1:8">
      <c r="A2300" t="n">
        <v>18982</v>
      </c>
      <c r="B2300" s="51" t="n">
        <v>61</v>
      </c>
      <c r="C2300" s="7" t="n">
        <v>61494</v>
      </c>
      <c r="D2300" s="7" t="n">
        <v>22</v>
      </c>
      <c r="E2300" s="7" t="n">
        <v>1000</v>
      </c>
    </row>
    <row r="2301" spans="1:8">
      <c r="A2301" t="s">
        <v>4</v>
      </c>
      <c r="B2301" s="4" t="s">
        <v>5</v>
      </c>
      <c r="C2301" s="4" t="s">
        <v>14</v>
      </c>
      <c r="D2301" s="4" t="s">
        <v>10</v>
      </c>
      <c r="E2301" s="4" t="s">
        <v>6</v>
      </c>
      <c r="F2301" s="4" t="s">
        <v>6</v>
      </c>
      <c r="G2301" s="4" t="s">
        <v>6</v>
      </c>
      <c r="H2301" s="4" t="s">
        <v>6</v>
      </c>
    </row>
    <row r="2302" spans="1:8">
      <c r="A2302" t="n">
        <v>18989</v>
      </c>
      <c r="B2302" s="33" t="n">
        <v>51</v>
      </c>
      <c r="C2302" s="7" t="n">
        <v>3</v>
      </c>
      <c r="D2302" s="7" t="n">
        <v>0</v>
      </c>
      <c r="E2302" s="7" t="s">
        <v>59</v>
      </c>
      <c r="F2302" s="7" t="s">
        <v>60</v>
      </c>
      <c r="G2302" s="7" t="s">
        <v>61</v>
      </c>
      <c r="H2302" s="7" t="s">
        <v>62</v>
      </c>
    </row>
    <row r="2303" spans="1:8">
      <c r="A2303" t="s">
        <v>4</v>
      </c>
      <c r="B2303" s="4" t="s">
        <v>5</v>
      </c>
      <c r="C2303" s="4" t="s">
        <v>14</v>
      </c>
      <c r="D2303" s="4" t="s">
        <v>10</v>
      </c>
      <c r="E2303" s="4" t="s">
        <v>6</v>
      </c>
      <c r="F2303" s="4" t="s">
        <v>6</v>
      </c>
      <c r="G2303" s="4" t="s">
        <v>6</v>
      </c>
      <c r="H2303" s="4" t="s">
        <v>6</v>
      </c>
    </row>
    <row r="2304" spans="1:8">
      <c r="A2304" t="n">
        <v>19002</v>
      </c>
      <c r="B2304" s="33" t="n">
        <v>51</v>
      </c>
      <c r="C2304" s="7" t="n">
        <v>3</v>
      </c>
      <c r="D2304" s="7" t="n">
        <v>4</v>
      </c>
      <c r="E2304" s="7" t="s">
        <v>59</v>
      </c>
      <c r="F2304" s="7" t="s">
        <v>60</v>
      </c>
      <c r="G2304" s="7" t="s">
        <v>61</v>
      </c>
      <c r="H2304" s="7" t="s">
        <v>62</v>
      </c>
    </row>
    <row r="2305" spans="1:8">
      <c r="A2305" t="s">
        <v>4</v>
      </c>
      <c r="B2305" s="4" t="s">
        <v>5</v>
      </c>
      <c r="C2305" s="4" t="s">
        <v>14</v>
      </c>
      <c r="D2305" s="4" t="s">
        <v>10</v>
      </c>
      <c r="E2305" s="4" t="s">
        <v>6</v>
      </c>
      <c r="F2305" s="4" t="s">
        <v>6</v>
      </c>
      <c r="G2305" s="4" t="s">
        <v>6</v>
      </c>
      <c r="H2305" s="4" t="s">
        <v>6</v>
      </c>
    </row>
    <row r="2306" spans="1:8">
      <c r="A2306" t="n">
        <v>19015</v>
      </c>
      <c r="B2306" s="33" t="n">
        <v>51</v>
      </c>
      <c r="C2306" s="7" t="n">
        <v>3</v>
      </c>
      <c r="D2306" s="7" t="n">
        <v>61491</v>
      </c>
      <c r="E2306" s="7" t="s">
        <v>59</v>
      </c>
      <c r="F2306" s="7" t="s">
        <v>60</v>
      </c>
      <c r="G2306" s="7" t="s">
        <v>61</v>
      </c>
      <c r="H2306" s="7" t="s">
        <v>62</v>
      </c>
    </row>
    <row r="2307" spans="1:8">
      <c r="A2307" t="s">
        <v>4</v>
      </c>
      <c r="B2307" s="4" t="s">
        <v>5</v>
      </c>
      <c r="C2307" s="4" t="s">
        <v>14</v>
      </c>
      <c r="D2307" s="4" t="s">
        <v>10</v>
      </c>
      <c r="E2307" s="4" t="s">
        <v>6</v>
      </c>
      <c r="F2307" s="4" t="s">
        <v>6</v>
      </c>
      <c r="G2307" s="4" t="s">
        <v>6</v>
      </c>
      <c r="H2307" s="4" t="s">
        <v>6</v>
      </c>
    </row>
    <row r="2308" spans="1:8">
      <c r="A2308" t="n">
        <v>19028</v>
      </c>
      <c r="B2308" s="33" t="n">
        <v>51</v>
      </c>
      <c r="C2308" s="7" t="n">
        <v>3</v>
      </c>
      <c r="D2308" s="7" t="n">
        <v>61492</v>
      </c>
      <c r="E2308" s="7" t="s">
        <v>59</v>
      </c>
      <c r="F2308" s="7" t="s">
        <v>60</v>
      </c>
      <c r="G2308" s="7" t="s">
        <v>61</v>
      </c>
      <c r="H2308" s="7" t="s">
        <v>62</v>
      </c>
    </row>
    <row r="2309" spans="1:8">
      <c r="A2309" t="s">
        <v>4</v>
      </c>
      <c r="B2309" s="4" t="s">
        <v>5</v>
      </c>
      <c r="C2309" s="4" t="s">
        <v>14</v>
      </c>
      <c r="D2309" s="4" t="s">
        <v>10</v>
      </c>
      <c r="E2309" s="4" t="s">
        <v>6</v>
      </c>
      <c r="F2309" s="4" t="s">
        <v>6</v>
      </c>
      <c r="G2309" s="4" t="s">
        <v>6</v>
      </c>
      <c r="H2309" s="4" t="s">
        <v>6</v>
      </c>
    </row>
    <row r="2310" spans="1:8">
      <c r="A2310" t="n">
        <v>19041</v>
      </c>
      <c r="B2310" s="33" t="n">
        <v>51</v>
      </c>
      <c r="C2310" s="7" t="n">
        <v>3</v>
      </c>
      <c r="D2310" s="7" t="n">
        <v>61493</v>
      </c>
      <c r="E2310" s="7" t="s">
        <v>59</v>
      </c>
      <c r="F2310" s="7" t="s">
        <v>60</v>
      </c>
      <c r="G2310" s="7" t="s">
        <v>61</v>
      </c>
      <c r="H2310" s="7" t="s">
        <v>62</v>
      </c>
    </row>
    <row r="2311" spans="1:8">
      <c r="A2311" t="s">
        <v>4</v>
      </c>
      <c r="B2311" s="4" t="s">
        <v>5</v>
      </c>
      <c r="C2311" s="4" t="s">
        <v>14</v>
      </c>
      <c r="D2311" s="4" t="s">
        <v>10</v>
      </c>
      <c r="E2311" s="4" t="s">
        <v>6</v>
      </c>
      <c r="F2311" s="4" t="s">
        <v>6</v>
      </c>
      <c r="G2311" s="4" t="s">
        <v>6</v>
      </c>
      <c r="H2311" s="4" t="s">
        <v>6</v>
      </c>
    </row>
    <row r="2312" spans="1:8">
      <c r="A2312" t="n">
        <v>19054</v>
      </c>
      <c r="B2312" s="33" t="n">
        <v>51</v>
      </c>
      <c r="C2312" s="7" t="n">
        <v>3</v>
      </c>
      <c r="D2312" s="7" t="n">
        <v>61494</v>
      </c>
      <c r="E2312" s="7" t="s">
        <v>59</v>
      </c>
      <c r="F2312" s="7" t="s">
        <v>60</v>
      </c>
      <c r="G2312" s="7" t="s">
        <v>61</v>
      </c>
      <c r="H2312" s="7" t="s">
        <v>62</v>
      </c>
    </row>
    <row r="2313" spans="1:8">
      <c r="A2313" t="s">
        <v>4</v>
      </c>
      <c r="B2313" s="4" t="s">
        <v>5</v>
      </c>
      <c r="C2313" s="4" t="s">
        <v>14</v>
      </c>
      <c r="D2313" s="4" t="s">
        <v>10</v>
      </c>
      <c r="E2313" s="4" t="s">
        <v>6</v>
      </c>
      <c r="F2313" s="4" t="s">
        <v>6</v>
      </c>
      <c r="G2313" s="4" t="s">
        <v>6</v>
      </c>
      <c r="H2313" s="4" t="s">
        <v>6</v>
      </c>
    </row>
    <row r="2314" spans="1:8">
      <c r="A2314" t="n">
        <v>19067</v>
      </c>
      <c r="B2314" s="33" t="n">
        <v>51</v>
      </c>
      <c r="C2314" s="7" t="n">
        <v>3</v>
      </c>
      <c r="D2314" s="7" t="n">
        <v>7032</v>
      </c>
      <c r="E2314" s="7" t="s">
        <v>59</v>
      </c>
      <c r="F2314" s="7" t="s">
        <v>60</v>
      </c>
      <c r="G2314" s="7" t="s">
        <v>61</v>
      </c>
      <c r="H2314" s="7" t="s">
        <v>62</v>
      </c>
    </row>
    <row r="2315" spans="1:8">
      <c r="A2315" t="s">
        <v>4</v>
      </c>
      <c r="B2315" s="4" t="s">
        <v>5</v>
      </c>
      <c r="C2315" s="4" t="s">
        <v>10</v>
      </c>
    </row>
    <row r="2316" spans="1:8">
      <c r="A2316" t="n">
        <v>19080</v>
      </c>
      <c r="B2316" s="18" t="n">
        <v>13</v>
      </c>
      <c r="C2316" s="7" t="n">
        <v>6465</v>
      </c>
    </row>
    <row r="2317" spans="1:8">
      <c r="A2317" t="s">
        <v>4</v>
      </c>
      <c r="B2317" s="4" t="s">
        <v>5</v>
      </c>
      <c r="C2317" s="4" t="s">
        <v>6</v>
      </c>
      <c r="D2317" s="4" t="s">
        <v>6</v>
      </c>
    </row>
    <row r="2318" spans="1:8">
      <c r="A2318" t="n">
        <v>19083</v>
      </c>
      <c r="B2318" s="38" t="n">
        <v>70</v>
      </c>
      <c r="C2318" s="7" t="s">
        <v>79</v>
      </c>
      <c r="D2318" s="7" t="s">
        <v>80</v>
      </c>
    </row>
    <row r="2319" spans="1:8">
      <c r="A2319" t="s">
        <v>4</v>
      </c>
      <c r="B2319" s="4" t="s">
        <v>5</v>
      </c>
      <c r="C2319" s="4" t="s">
        <v>10</v>
      </c>
      <c r="D2319" s="4" t="s">
        <v>20</v>
      </c>
      <c r="E2319" s="4" t="s">
        <v>20</v>
      </c>
      <c r="F2319" s="4" t="s">
        <v>20</v>
      </c>
      <c r="G2319" s="4" t="s">
        <v>20</v>
      </c>
    </row>
    <row r="2320" spans="1:8">
      <c r="A2320" t="n">
        <v>19099</v>
      </c>
      <c r="B2320" s="39" t="n">
        <v>46</v>
      </c>
      <c r="C2320" s="7" t="n">
        <v>0</v>
      </c>
      <c r="D2320" s="7" t="n">
        <v>-2</v>
      </c>
      <c r="E2320" s="7" t="n">
        <v>0</v>
      </c>
      <c r="F2320" s="7" t="n">
        <v>-0.699999988079071</v>
      </c>
      <c r="G2320" s="7" t="n">
        <v>270</v>
      </c>
    </row>
    <row r="2321" spans="1:8">
      <c r="A2321" t="s">
        <v>4</v>
      </c>
      <c r="B2321" s="4" t="s">
        <v>5</v>
      </c>
      <c r="C2321" s="4" t="s">
        <v>10</v>
      </c>
      <c r="D2321" s="4" t="s">
        <v>20</v>
      </c>
      <c r="E2321" s="4" t="s">
        <v>20</v>
      </c>
      <c r="F2321" s="4" t="s">
        <v>20</v>
      </c>
      <c r="G2321" s="4" t="s">
        <v>20</v>
      </c>
    </row>
    <row r="2322" spans="1:8">
      <c r="A2322" t="n">
        <v>19118</v>
      </c>
      <c r="B2322" s="39" t="n">
        <v>46</v>
      </c>
      <c r="C2322" s="7" t="n">
        <v>4</v>
      </c>
      <c r="D2322" s="7" t="n">
        <v>-2</v>
      </c>
      <c r="E2322" s="7" t="n">
        <v>0</v>
      </c>
      <c r="F2322" s="7" t="n">
        <v>0.699999988079071</v>
      </c>
      <c r="G2322" s="7" t="n">
        <v>270</v>
      </c>
    </row>
    <row r="2323" spans="1:8">
      <c r="A2323" t="s">
        <v>4</v>
      </c>
      <c r="B2323" s="4" t="s">
        <v>5</v>
      </c>
      <c r="C2323" s="4" t="s">
        <v>10</v>
      </c>
      <c r="D2323" s="4" t="s">
        <v>20</v>
      </c>
      <c r="E2323" s="4" t="s">
        <v>20</v>
      </c>
      <c r="F2323" s="4" t="s">
        <v>20</v>
      </c>
      <c r="G2323" s="4" t="s">
        <v>20</v>
      </c>
    </row>
    <row r="2324" spans="1:8">
      <c r="A2324" t="n">
        <v>19137</v>
      </c>
      <c r="B2324" s="39" t="n">
        <v>46</v>
      </c>
      <c r="C2324" s="7" t="n">
        <v>61491</v>
      </c>
      <c r="D2324" s="7" t="n">
        <v>-1</v>
      </c>
      <c r="E2324" s="7" t="n">
        <v>0</v>
      </c>
      <c r="F2324" s="7" t="n">
        <v>-1.5</v>
      </c>
      <c r="G2324" s="7" t="n">
        <v>270</v>
      </c>
    </row>
    <row r="2325" spans="1:8">
      <c r="A2325" t="s">
        <v>4</v>
      </c>
      <c r="B2325" s="4" t="s">
        <v>5</v>
      </c>
      <c r="C2325" s="4" t="s">
        <v>10</v>
      </c>
      <c r="D2325" s="4" t="s">
        <v>20</v>
      </c>
      <c r="E2325" s="4" t="s">
        <v>20</v>
      </c>
      <c r="F2325" s="4" t="s">
        <v>20</v>
      </c>
      <c r="G2325" s="4" t="s">
        <v>20</v>
      </c>
    </row>
    <row r="2326" spans="1:8">
      <c r="A2326" t="n">
        <v>19156</v>
      </c>
      <c r="B2326" s="39" t="n">
        <v>46</v>
      </c>
      <c r="C2326" s="7" t="n">
        <v>61492</v>
      </c>
      <c r="D2326" s="7" t="n">
        <v>-1</v>
      </c>
      <c r="E2326" s="7" t="n">
        <v>0</v>
      </c>
      <c r="F2326" s="7" t="n">
        <v>1.5</v>
      </c>
      <c r="G2326" s="7" t="n">
        <v>270</v>
      </c>
    </row>
    <row r="2327" spans="1:8">
      <c r="A2327" t="s">
        <v>4</v>
      </c>
      <c r="B2327" s="4" t="s">
        <v>5</v>
      </c>
      <c r="C2327" s="4" t="s">
        <v>10</v>
      </c>
      <c r="D2327" s="4" t="s">
        <v>20</v>
      </c>
      <c r="E2327" s="4" t="s">
        <v>20</v>
      </c>
      <c r="F2327" s="4" t="s">
        <v>20</v>
      </c>
      <c r="G2327" s="4" t="s">
        <v>20</v>
      </c>
    </row>
    <row r="2328" spans="1:8">
      <c r="A2328" t="n">
        <v>19175</v>
      </c>
      <c r="B2328" s="39" t="n">
        <v>46</v>
      </c>
      <c r="C2328" s="7" t="n">
        <v>61493</v>
      </c>
      <c r="D2328" s="7" t="n">
        <v>0</v>
      </c>
      <c r="E2328" s="7" t="n">
        <v>0</v>
      </c>
      <c r="F2328" s="7" t="n">
        <v>-0.600000023841858</v>
      </c>
      <c r="G2328" s="7" t="n">
        <v>270</v>
      </c>
    </row>
    <row r="2329" spans="1:8">
      <c r="A2329" t="s">
        <v>4</v>
      </c>
      <c r="B2329" s="4" t="s">
        <v>5</v>
      </c>
      <c r="C2329" s="4" t="s">
        <v>10</v>
      </c>
      <c r="D2329" s="4" t="s">
        <v>20</v>
      </c>
      <c r="E2329" s="4" t="s">
        <v>20</v>
      </c>
      <c r="F2329" s="4" t="s">
        <v>20</v>
      </c>
      <c r="G2329" s="4" t="s">
        <v>20</v>
      </c>
    </row>
    <row r="2330" spans="1:8">
      <c r="A2330" t="n">
        <v>19194</v>
      </c>
      <c r="B2330" s="39" t="n">
        <v>46</v>
      </c>
      <c r="C2330" s="7" t="n">
        <v>61494</v>
      </c>
      <c r="D2330" s="7" t="n">
        <v>0</v>
      </c>
      <c r="E2330" s="7" t="n">
        <v>0</v>
      </c>
      <c r="F2330" s="7" t="n">
        <v>0.600000023841858</v>
      </c>
      <c r="G2330" s="7" t="n">
        <v>270</v>
      </c>
    </row>
    <row r="2331" spans="1:8">
      <c r="A2331" t="s">
        <v>4</v>
      </c>
      <c r="B2331" s="4" t="s">
        <v>5</v>
      </c>
      <c r="C2331" s="4" t="s">
        <v>14</v>
      </c>
      <c r="D2331" s="4" t="s">
        <v>14</v>
      </c>
      <c r="E2331" s="4" t="s">
        <v>20</v>
      </c>
      <c r="F2331" s="4" t="s">
        <v>20</v>
      </c>
      <c r="G2331" s="4" t="s">
        <v>20</v>
      </c>
      <c r="H2331" s="4" t="s">
        <v>10</v>
      </c>
    </row>
    <row r="2332" spans="1:8">
      <c r="A2332" t="n">
        <v>19213</v>
      </c>
      <c r="B2332" s="40" t="n">
        <v>45</v>
      </c>
      <c r="C2332" s="7" t="n">
        <v>2</v>
      </c>
      <c r="D2332" s="7" t="n">
        <v>3</v>
      </c>
      <c r="E2332" s="7" t="n">
        <v>-7.55999994277954</v>
      </c>
      <c r="F2332" s="7" t="n">
        <v>1.23000001907349</v>
      </c>
      <c r="G2332" s="7" t="n">
        <v>0</v>
      </c>
      <c r="H2332" s="7" t="n">
        <v>0</v>
      </c>
    </row>
    <row r="2333" spans="1:8">
      <c r="A2333" t="s">
        <v>4</v>
      </c>
      <c r="B2333" s="4" t="s">
        <v>5</v>
      </c>
      <c r="C2333" s="4" t="s">
        <v>14</v>
      </c>
      <c r="D2333" s="4" t="s">
        <v>14</v>
      </c>
      <c r="E2333" s="4" t="s">
        <v>20</v>
      </c>
      <c r="F2333" s="4" t="s">
        <v>20</v>
      </c>
      <c r="G2333" s="4" t="s">
        <v>20</v>
      </c>
      <c r="H2333" s="4" t="s">
        <v>10</v>
      </c>
      <c r="I2333" s="4" t="s">
        <v>14</v>
      </c>
    </row>
    <row r="2334" spans="1:8">
      <c r="A2334" t="n">
        <v>19230</v>
      </c>
      <c r="B2334" s="40" t="n">
        <v>45</v>
      </c>
      <c r="C2334" s="7" t="n">
        <v>4</v>
      </c>
      <c r="D2334" s="7" t="n">
        <v>3</v>
      </c>
      <c r="E2334" s="7" t="n">
        <v>5</v>
      </c>
      <c r="F2334" s="7" t="n">
        <v>117.540000915527</v>
      </c>
      <c r="G2334" s="7" t="n">
        <v>5</v>
      </c>
      <c r="H2334" s="7" t="n">
        <v>0</v>
      </c>
      <c r="I2334" s="7" t="n">
        <v>0</v>
      </c>
    </row>
    <row r="2335" spans="1:8">
      <c r="A2335" t="s">
        <v>4</v>
      </c>
      <c r="B2335" s="4" t="s">
        <v>5</v>
      </c>
      <c r="C2335" s="4" t="s">
        <v>14</v>
      </c>
      <c r="D2335" s="4" t="s">
        <v>14</v>
      </c>
      <c r="E2335" s="4" t="s">
        <v>20</v>
      </c>
      <c r="F2335" s="4" t="s">
        <v>10</v>
      </c>
    </row>
    <row r="2336" spans="1:8">
      <c r="A2336" t="n">
        <v>19248</v>
      </c>
      <c r="B2336" s="40" t="n">
        <v>45</v>
      </c>
      <c r="C2336" s="7" t="n">
        <v>5</v>
      </c>
      <c r="D2336" s="7" t="n">
        <v>3</v>
      </c>
      <c r="E2336" s="7" t="n">
        <v>10.3000001907349</v>
      </c>
      <c r="F2336" s="7" t="n">
        <v>0</v>
      </c>
    </row>
    <row r="2337" spans="1:9">
      <c r="A2337" t="s">
        <v>4</v>
      </c>
      <c r="B2337" s="4" t="s">
        <v>5</v>
      </c>
      <c r="C2337" s="4" t="s">
        <v>14</v>
      </c>
      <c r="D2337" s="4" t="s">
        <v>14</v>
      </c>
      <c r="E2337" s="4" t="s">
        <v>20</v>
      </c>
      <c r="F2337" s="4" t="s">
        <v>10</v>
      </c>
    </row>
    <row r="2338" spans="1:9">
      <c r="A2338" t="n">
        <v>19257</v>
      </c>
      <c r="B2338" s="40" t="n">
        <v>45</v>
      </c>
      <c r="C2338" s="7" t="n">
        <v>11</v>
      </c>
      <c r="D2338" s="7" t="n">
        <v>3</v>
      </c>
      <c r="E2338" s="7" t="n">
        <v>34.5999984741211</v>
      </c>
      <c r="F2338" s="7" t="n">
        <v>0</v>
      </c>
    </row>
    <row r="2339" spans="1:9">
      <c r="A2339" t="s">
        <v>4</v>
      </c>
      <c r="B2339" s="4" t="s">
        <v>5</v>
      </c>
      <c r="C2339" s="4" t="s">
        <v>14</v>
      </c>
    </row>
    <row r="2340" spans="1:9">
      <c r="A2340" t="n">
        <v>19266</v>
      </c>
      <c r="B2340" s="37" t="n">
        <v>116</v>
      </c>
      <c r="C2340" s="7" t="n">
        <v>0</v>
      </c>
    </row>
    <row r="2341" spans="1:9">
      <c r="A2341" t="s">
        <v>4</v>
      </c>
      <c r="B2341" s="4" t="s">
        <v>5</v>
      </c>
      <c r="C2341" s="4" t="s">
        <v>14</v>
      </c>
      <c r="D2341" s="4" t="s">
        <v>10</v>
      </c>
    </row>
    <row r="2342" spans="1:9">
      <c r="A2342" t="n">
        <v>19268</v>
      </c>
      <c r="B2342" s="37" t="n">
        <v>116</v>
      </c>
      <c r="C2342" s="7" t="n">
        <v>2</v>
      </c>
      <c r="D2342" s="7" t="n">
        <v>1</v>
      </c>
    </row>
    <row r="2343" spans="1:9">
      <c r="A2343" t="s">
        <v>4</v>
      </c>
      <c r="B2343" s="4" t="s">
        <v>5</v>
      </c>
      <c r="C2343" s="4" t="s">
        <v>14</v>
      </c>
      <c r="D2343" s="4" t="s">
        <v>9</v>
      </c>
    </row>
    <row r="2344" spans="1:9">
      <c r="A2344" t="n">
        <v>19272</v>
      </c>
      <c r="B2344" s="37" t="n">
        <v>116</v>
      </c>
      <c r="C2344" s="7" t="n">
        <v>5</v>
      </c>
      <c r="D2344" s="7" t="n">
        <v>1106247680</v>
      </c>
    </row>
    <row r="2345" spans="1:9">
      <c r="A2345" t="s">
        <v>4</v>
      </c>
      <c r="B2345" s="4" t="s">
        <v>5</v>
      </c>
      <c r="C2345" s="4" t="s">
        <v>14</v>
      </c>
      <c r="D2345" s="4" t="s">
        <v>10</v>
      </c>
    </row>
    <row r="2346" spans="1:9">
      <c r="A2346" t="n">
        <v>19278</v>
      </c>
      <c r="B2346" s="37" t="n">
        <v>116</v>
      </c>
      <c r="C2346" s="7" t="n">
        <v>6</v>
      </c>
      <c r="D2346" s="7" t="n">
        <v>1</v>
      </c>
    </row>
    <row r="2347" spans="1:9">
      <c r="A2347" t="s">
        <v>4</v>
      </c>
      <c r="B2347" s="4" t="s">
        <v>5</v>
      </c>
      <c r="C2347" s="4" t="s">
        <v>14</v>
      </c>
      <c r="D2347" s="4" t="s">
        <v>10</v>
      </c>
      <c r="E2347" s="4" t="s">
        <v>9</v>
      </c>
      <c r="F2347" s="4" t="s">
        <v>10</v>
      </c>
      <c r="G2347" s="4" t="s">
        <v>9</v>
      </c>
      <c r="H2347" s="4" t="s">
        <v>14</v>
      </c>
    </row>
    <row r="2348" spans="1:9">
      <c r="A2348" t="n">
        <v>19282</v>
      </c>
      <c r="B2348" s="17" t="n">
        <v>49</v>
      </c>
      <c r="C2348" s="7" t="n">
        <v>0</v>
      </c>
      <c r="D2348" s="7" t="n">
        <v>558</v>
      </c>
      <c r="E2348" s="7" t="n">
        <v>1065353216</v>
      </c>
      <c r="F2348" s="7" t="n">
        <v>0</v>
      </c>
      <c r="G2348" s="7" t="n">
        <v>0</v>
      </c>
      <c r="H2348" s="7" t="n">
        <v>0</v>
      </c>
    </row>
    <row r="2349" spans="1:9">
      <c r="A2349" t="s">
        <v>4</v>
      </c>
      <c r="B2349" s="4" t="s">
        <v>5</v>
      </c>
      <c r="C2349" s="4" t="s">
        <v>10</v>
      </c>
      <c r="D2349" s="4" t="s">
        <v>14</v>
      </c>
      <c r="E2349" s="4" t="s">
        <v>14</v>
      </c>
      <c r="F2349" s="4" t="s">
        <v>6</v>
      </c>
    </row>
    <row r="2350" spans="1:9">
      <c r="A2350" t="n">
        <v>19297</v>
      </c>
      <c r="B2350" s="23" t="n">
        <v>47</v>
      </c>
      <c r="C2350" s="7" t="n">
        <v>1660</v>
      </c>
      <c r="D2350" s="7" t="n">
        <v>0</v>
      </c>
      <c r="E2350" s="7" t="n">
        <v>0</v>
      </c>
      <c r="F2350" s="7" t="s">
        <v>244</v>
      </c>
    </row>
    <row r="2351" spans="1:9">
      <c r="A2351" t="s">
        <v>4</v>
      </c>
      <c r="B2351" s="4" t="s">
        <v>5</v>
      </c>
      <c r="C2351" s="4" t="s">
        <v>10</v>
      </c>
    </row>
    <row r="2352" spans="1:9">
      <c r="A2352" t="n">
        <v>19314</v>
      </c>
      <c r="B2352" s="29" t="n">
        <v>16</v>
      </c>
      <c r="C2352" s="7" t="n">
        <v>200</v>
      </c>
    </row>
    <row r="2353" spans="1:8">
      <c r="A2353" t="s">
        <v>4</v>
      </c>
      <c r="B2353" s="4" t="s">
        <v>5</v>
      </c>
      <c r="C2353" s="4" t="s">
        <v>10</v>
      </c>
      <c r="D2353" s="4" t="s">
        <v>14</v>
      </c>
      <c r="E2353" s="4" t="s">
        <v>14</v>
      </c>
      <c r="F2353" s="4" t="s">
        <v>6</v>
      </c>
    </row>
    <row r="2354" spans="1:8">
      <c r="A2354" t="n">
        <v>19317</v>
      </c>
      <c r="B2354" s="23" t="n">
        <v>47</v>
      </c>
      <c r="C2354" s="7" t="n">
        <v>1661</v>
      </c>
      <c r="D2354" s="7" t="n">
        <v>0</v>
      </c>
      <c r="E2354" s="7" t="n">
        <v>0</v>
      </c>
      <c r="F2354" s="7" t="s">
        <v>244</v>
      </c>
    </row>
    <row r="2355" spans="1:8">
      <c r="A2355" t="s">
        <v>4</v>
      </c>
      <c r="B2355" s="4" t="s">
        <v>5</v>
      </c>
      <c r="C2355" s="4" t="s">
        <v>14</v>
      </c>
      <c r="D2355" s="4" t="s">
        <v>14</v>
      </c>
      <c r="E2355" s="4" t="s">
        <v>20</v>
      </c>
      <c r="F2355" s="4" t="s">
        <v>20</v>
      </c>
      <c r="G2355" s="4" t="s">
        <v>20</v>
      </c>
      <c r="H2355" s="4" t="s">
        <v>10</v>
      </c>
    </row>
    <row r="2356" spans="1:8">
      <c r="A2356" t="n">
        <v>19334</v>
      </c>
      <c r="B2356" s="40" t="n">
        <v>45</v>
      </c>
      <c r="C2356" s="7" t="n">
        <v>2</v>
      </c>
      <c r="D2356" s="7" t="n">
        <v>3</v>
      </c>
      <c r="E2356" s="7" t="n">
        <v>-7.55999994277954</v>
      </c>
      <c r="F2356" s="7" t="n">
        <v>1.42999994754791</v>
      </c>
      <c r="G2356" s="7" t="n">
        <v>0</v>
      </c>
      <c r="H2356" s="7" t="n">
        <v>4000</v>
      </c>
    </row>
    <row r="2357" spans="1:8">
      <c r="A2357" t="s">
        <v>4</v>
      </c>
      <c r="B2357" s="4" t="s">
        <v>5</v>
      </c>
      <c r="C2357" s="4" t="s">
        <v>14</v>
      </c>
      <c r="D2357" s="4" t="s">
        <v>14</v>
      </c>
      <c r="E2357" s="4" t="s">
        <v>20</v>
      </c>
      <c r="F2357" s="4" t="s">
        <v>20</v>
      </c>
      <c r="G2357" s="4" t="s">
        <v>20</v>
      </c>
      <c r="H2357" s="4" t="s">
        <v>10</v>
      </c>
      <c r="I2357" s="4" t="s">
        <v>14</v>
      </c>
    </row>
    <row r="2358" spans="1:8">
      <c r="A2358" t="n">
        <v>19351</v>
      </c>
      <c r="B2358" s="40" t="n">
        <v>45</v>
      </c>
      <c r="C2358" s="7" t="n">
        <v>4</v>
      </c>
      <c r="D2358" s="7" t="n">
        <v>3</v>
      </c>
      <c r="E2358" s="7" t="n">
        <v>-6.40000009536743</v>
      </c>
      <c r="F2358" s="7" t="n">
        <v>138.539993286133</v>
      </c>
      <c r="G2358" s="7" t="n">
        <v>5</v>
      </c>
      <c r="H2358" s="7" t="n">
        <v>4000</v>
      </c>
      <c r="I2358" s="7" t="n">
        <v>0</v>
      </c>
    </row>
    <row r="2359" spans="1:8">
      <c r="A2359" t="s">
        <v>4</v>
      </c>
      <c r="B2359" s="4" t="s">
        <v>5</v>
      </c>
      <c r="C2359" s="4" t="s">
        <v>14</v>
      </c>
      <c r="D2359" s="4" t="s">
        <v>14</v>
      </c>
      <c r="E2359" s="4" t="s">
        <v>20</v>
      </c>
      <c r="F2359" s="4" t="s">
        <v>10</v>
      </c>
    </row>
    <row r="2360" spans="1:8">
      <c r="A2360" t="n">
        <v>19369</v>
      </c>
      <c r="B2360" s="40" t="n">
        <v>45</v>
      </c>
      <c r="C2360" s="7" t="n">
        <v>5</v>
      </c>
      <c r="D2360" s="7" t="n">
        <v>3</v>
      </c>
      <c r="E2360" s="7" t="n">
        <v>6.69999980926514</v>
      </c>
      <c r="F2360" s="7" t="n">
        <v>4000</v>
      </c>
    </row>
    <row r="2361" spans="1:8">
      <c r="A2361" t="s">
        <v>4</v>
      </c>
      <c r="B2361" s="4" t="s">
        <v>5</v>
      </c>
      <c r="C2361" s="4" t="s">
        <v>14</v>
      </c>
      <c r="D2361" s="4" t="s">
        <v>10</v>
      </c>
      <c r="E2361" s="4" t="s">
        <v>20</v>
      </c>
    </row>
    <row r="2362" spans="1:8">
      <c r="A2362" t="n">
        <v>19378</v>
      </c>
      <c r="B2362" s="22" t="n">
        <v>58</v>
      </c>
      <c r="C2362" s="7" t="n">
        <v>100</v>
      </c>
      <c r="D2362" s="7" t="n">
        <v>1000</v>
      </c>
      <c r="E2362" s="7" t="n">
        <v>1</v>
      </c>
    </row>
    <row r="2363" spans="1:8">
      <c r="A2363" t="s">
        <v>4</v>
      </c>
      <c r="B2363" s="4" t="s">
        <v>5</v>
      </c>
      <c r="C2363" s="4" t="s">
        <v>14</v>
      </c>
      <c r="D2363" s="4" t="s">
        <v>10</v>
      </c>
    </row>
    <row r="2364" spans="1:8">
      <c r="A2364" t="n">
        <v>19386</v>
      </c>
      <c r="B2364" s="22" t="n">
        <v>58</v>
      </c>
      <c r="C2364" s="7" t="n">
        <v>255</v>
      </c>
      <c r="D2364" s="7" t="n">
        <v>0</v>
      </c>
    </row>
    <row r="2365" spans="1:8">
      <c r="A2365" t="s">
        <v>4</v>
      </c>
      <c r="B2365" s="4" t="s">
        <v>5</v>
      </c>
      <c r="C2365" s="4" t="s">
        <v>14</v>
      </c>
      <c r="D2365" s="4" t="s">
        <v>10</v>
      </c>
      <c r="E2365" s="4" t="s">
        <v>20</v>
      </c>
      <c r="F2365" s="4" t="s">
        <v>10</v>
      </c>
      <c r="G2365" s="4" t="s">
        <v>9</v>
      </c>
      <c r="H2365" s="4" t="s">
        <v>9</v>
      </c>
      <c r="I2365" s="4" t="s">
        <v>10</v>
      </c>
      <c r="J2365" s="4" t="s">
        <v>10</v>
      </c>
      <c r="K2365" s="4" t="s">
        <v>9</v>
      </c>
      <c r="L2365" s="4" t="s">
        <v>9</v>
      </c>
      <c r="M2365" s="4" t="s">
        <v>9</v>
      </c>
      <c r="N2365" s="4" t="s">
        <v>9</v>
      </c>
      <c r="O2365" s="4" t="s">
        <v>6</v>
      </c>
    </row>
    <row r="2366" spans="1:8">
      <c r="A2366" t="n">
        <v>19390</v>
      </c>
      <c r="B2366" s="13" t="n">
        <v>50</v>
      </c>
      <c r="C2366" s="7" t="n">
        <v>0</v>
      </c>
      <c r="D2366" s="7" t="n">
        <v>2037</v>
      </c>
      <c r="E2366" s="7" t="n">
        <v>0.699999988079071</v>
      </c>
      <c r="F2366" s="7" t="n">
        <v>0</v>
      </c>
      <c r="G2366" s="7" t="n">
        <v>0</v>
      </c>
      <c r="H2366" s="7" t="n">
        <v>0</v>
      </c>
      <c r="I2366" s="7" t="n">
        <v>0</v>
      </c>
      <c r="J2366" s="7" t="n">
        <v>65533</v>
      </c>
      <c r="K2366" s="7" t="n">
        <v>0</v>
      </c>
      <c r="L2366" s="7" t="n">
        <v>0</v>
      </c>
      <c r="M2366" s="7" t="n">
        <v>0</v>
      </c>
      <c r="N2366" s="7" t="n">
        <v>0</v>
      </c>
      <c r="O2366" s="7" t="s">
        <v>13</v>
      </c>
    </row>
    <row r="2367" spans="1:8">
      <c r="A2367" t="s">
        <v>4</v>
      </c>
      <c r="B2367" s="4" t="s">
        <v>5</v>
      </c>
      <c r="C2367" s="4" t="s">
        <v>10</v>
      </c>
    </row>
    <row r="2368" spans="1:8">
      <c r="A2368" t="n">
        <v>19429</v>
      </c>
      <c r="B2368" s="29" t="n">
        <v>16</v>
      </c>
      <c r="C2368" s="7" t="n">
        <v>1000</v>
      </c>
    </row>
    <row r="2369" spans="1:15">
      <c r="A2369" t="s">
        <v>4</v>
      </c>
      <c r="B2369" s="4" t="s">
        <v>5</v>
      </c>
      <c r="C2369" s="4" t="s">
        <v>14</v>
      </c>
      <c r="D2369" s="4" t="s">
        <v>10</v>
      </c>
      <c r="E2369" s="4" t="s">
        <v>10</v>
      </c>
      <c r="F2369" s="4" t="s">
        <v>9</v>
      </c>
    </row>
    <row r="2370" spans="1:15">
      <c r="A2370" t="n">
        <v>19432</v>
      </c>
      <c r="B2370" s="48" t="n">
        <v>84</v>
      </c>
      <c r="C2370" s="7" t="n">
        <v>0</v>
      </c>
      <c r="D2370" s="7" t="n">
        <v>2</v>
      </c>
      <c r="E2370" s="7" t="n">
        <v>300</v>
      </c>
      <c r="F2370" s="7" t="n">
        <v>1053609165</v>
      </c>
    </row>
    <row r="2371" spans="1:15">
      <c r="A2371" t="s">
        <v>4</v>
      </c>
      <c r="B2371" s="4" t="s">
        <v>5</v>
      </c>
      <c r="C2371" s="4" t="s">
        <v>10</v>
      </c>
      <c r="D2371" s="4" t="s">
        <v>14</v>
      </c>
      <c r="E2371" s="4" t="s">
        <v>6</v>
      </c>
      <c r="F2371" s="4" t="s">
        <v>20</v>
      </c>
      <c r="G2371" s="4" t="s">
        <v>20</v>
      </c>
      <c r="H2371" s="4" t="s">
        <v>20</v>
      </c>
    </row>
    <row r="2372" spans="1:15">
      <c r="A2372" t="n">
        <v>19442</v>
      </c>
      <c r="B2372" s="36" t="n">
        <v>48</v>
      </c>
      <c r="C2372" s="7" t="n">
        <v>22</v>
      </c>
      <c r="D2372" s="7" t="n">
        <v>0</v>
      </c>
      <c r="E2372" s="7" t="s">
        <v>242</v>
      </c>
      <c r="F2372" s="7" t="n">
        <v>-1</v>
      </c>
      <c r="G2372" s="7" t="n">
        <v>1</v>
      </c>
      <c r="H2372" s="7" t="n">
        <v>0</v>
      </c>
    </row>
    <row r="2373" spans="1:15">
      <c r="A2373" t="s">
        <v>4</v>
      </c>
      <c r="B2373" s="4" t="s">
        <v>5</v>
      </c>
      <c r="C2373" s="4" t="s">
        <v>14</v>
      </c>
      <c r="D2373" s="4" t="s">
        <v>10</v>
      </c>
      <c r="E2373" s="4" t="s">
        <v>20</v>
      </c>
      <c r="F2373" s="4" t="s">
        <v>10</v>
      </c>
      <c r="G2373" s="4" t="s">
        <v>9</v>
      </c>
      <c r="H2373" s="4" t="s">
        <v>9</v>
      </c>
      <c r="I2373" s="4" t="s">
        <v>10</v>
      </c>
      <c r="J2373" s="4" t="s">
        <v>10</v>
      </c>
      <c r="K2373" s="4" t="s">
        <v>9</v>
      </c>
      <c r="L2373" s="4" t="s">
        <v>9</v>
      </c>
      <c r="M2373" s="4" t="s">
        <v>9</v>
      </c>
      <c r="N2373" s="4" t="s">
        <v>9</v>
      </c>
      <c r="O2373" s="4" t="s">
        <v>6</v>
      </c>
    </row>
    <row r="2374" spans="1:15">
      <c r="A2374" t="n">
        <v>19473</v>
      </c>
      <c r="B2374" s="13" t="n">
        <v>50</v>
      </c>
      <c r="C2374" s="7" t="n">
        <v>0</v>
      </c>
      <c r="D2374" s="7" t="n">
        <v>2013</v>
      </c>
      <c r="E2374" s="7" t="n">
        <v>1</v>
      </c>
      <c r="F2374" s="7" t="n">
        <v>0</v>
      </c>
      <c r="G2374" s="7" t="n">
        <v>0</v>
      </c>
      <c r="H2374" s="7" t="n">
        <v>0</v>
      </c>
      <c r="I2374" s="7" t="n">
        <v>0</v>
      </c>
      <c r="J2374" s="7" t="n">
        <v>65533</v>
      </c>
      <c r="K2374" s="7" t="n">
        <v>0</v>
      </c>
      <c r="L2374" s="7" t="n">
        <v>0</v>
      </c>
      <c r="M2374" s="7" t="n">
        <v>0</v>
      </c>
      <c r="N2374" s="7" t="n">
        <v>0</v>
      </c>
      <c r="O2374" s="7" t="s">
        <v>13</v>
      </c>
    </row>
    <row r="2375" spans="1:15">
      <c r="A2375" t="s">
        <v>4</v>
      </c>
      <c r="B2375" s="4" t="s">
        <v>5</v>
      </c>
      <c r="C2375" s="4" t="s">
        <v>14</v>
      </c>
      <c r="D2375" s="4" t="s">
        <v>20</v>
      </c>
      <c r="E2375" s="4" t="s">
        <v>20</v>
      </c>
      <c r="F2375" s="4" t="s">
        <v>20</v>
      </c>
    </row>
    <row r="2376" spans="1:15">
      <c r="A2376" t="n">
        <v>19512</v>
      </c>
      <c r="B2376" s="40" t="n">
        <v>45</v>
      </c>
      <c r="C2376" s="7" t="n">
        <v>9</v>
      </c>
      <c r="D2376" s="7" t="n">
        <v>0.0700000002980232</v>
      </c>
      <c r="E2376" s="7" t="n">
        <v>0.0700000002980232</v>
      </c>
      <c r="F2376" s="7" t="n">
        <v>1</v>
      </c>
    </row>
    <row r="2377" spans="1:15">
      <c r="A2377" t="s">
        <v>4</v>
      </c>
      <c r="B2377" s="4" t="s">
        <v>5</v>
      </c>
      <c r="C2377" s="4" t="s">
        <v>14</v>
      </c>
      <c r="D2377" s="4" t="s">
        <v>9</v>
      </c>
      <c r="E2377" s="4" t="s">
        <v>9</v>
      </c>
      <c r="F2377" s="4" t="s">
        <v>9</v>
      </c>
    </row>
    <row r="2378" spans="1:15">
      <c r="A2378" t="n">
        <v>19526</v>
      </c>
      <c r="B2378" s="13" t="n">
        <v>50</v>
      </c>
      <c r="C2378" s="7" t="n">
        <v>255</v>
      </c>
      <c r="D2378" s="7" t="n">
        <v>1050253722</v>
      </c>
      <c r="E2378" s="7" t="n">
        <v>1065353216</v>
      </c>
      <c r="F2378" s="7" t="n">
        <v>1045220557</v>
      </c>
    </row>
    <row r="2379" spans="1:15">
      <c r="A2379" t="s">
        <v>4</v>
      </c>
      <c r="B2379" s="4" t="s">
        <v>5</v>
      </c>
      <c r="C2379" s="4" t="s">
        <v>14</v>
      </c>
      <c r="D2379" s="4" t="s">
        <v>10</v>
      </c>
      <c r="E2379" s="4" t="s">
        <v>10</v>
      </c>
      <c r="F2379" s="4" t="s">
        <v>10</v>
      </c>
      <c r="G2379" s="4" t="s">
        <v>10</v>
      </c>
      <c r="H2379" s="4" t="s">
        <v>10</v>
      </c>
      <c r="I2379" s="4" t="s">
        <v>6</v>
      </c>
      <c r="J2379" s="4" t="s">
        <v>20</v>
      </c>
      <c r="K2379" s="4" t="s">
        <v>20</v>
      </c>
      <c r="L2379" s="4" t="s">
        <v>20</v>
      </c>
      <c r="M2379" s="4" t="s">
        <v>9</v>
      </c>
      <c r="N2379" s="4" t="s">
        <v>9</v>
      </c>
      <c r="O2379" s="4" t="s">
        <v>20</v>
      </c>
      <c r="P2379" s="4" t="s">
        <v>20</v>
      </c>
      <c r="Q2379" s="4" t="s">
        <v>20</v>
      </c>
      <c r="R2379" s="4" t="s">
        <v>20</v>
      </c>
      <c r="S2379" s="4" t="s">
        <v>14</v>
      </c>
    </row>
    <row r="2380" spans="1:15">
      <c r="A2380" t="n">
        <v>19540</v>
      </c>
      <c r="B2380" s="30" t="n">
        <v>39</v>
      </c>
      <c r="C2380" s="7" t="n">
        <v>12</v>
      </c>
      <c r="D2380" s="7" t="n">
        <v>65533</v>
      </c>
      <c r="E2380" s="7" t="n">
        <v>204</v>
      </c>
      <c r="F2380" s="7" t="n">
        <v>0</v>
      </c>
      <c r="G2380" s="7" t="n">
        <v>1660</v>
      </c>
      <c r="H2380" s="7" t="n">
        <v>12</v>
      </c>
      <c r="I2380" s="7" t="s">
        <v>126</v>
      </c>
      <c r="J2380" s="7" t="n">
        <v>0</v>
      </c>
      <c r="K2380" s="7" t="n">
        <v>0</v>
      </c>
      <c r="L2380" s="7" t="n">
        <v>0</v>
      </c>
      <c r="M2380" s="7" t="n">
        <v>0</v>
      </c>
      <c r="N2380" s="7" t="n">
        <v>0</v>
      </c>
      <c r="O2380" s="7" t="n">
        <v>0</v>
      </c>
      <c r="P2380" s="7" t="n">
        <v>1</v>
      </c>
      <c r="Q2380" s="7" t="n">
        <v>1</v>
      </c>
      <c r="R2380" s="7" t="n">
        <v>1</v>
      </c>
      <c r="S2380" s="7" t="n">
        <v>255</v>
      </c>
    </row>
    <row r="2381" spans="1:15">
      <c r="A2381" t="s">
        <v>4</v>
      </c>
      <c r="B2381" s="4" t="s">
        <v>5</v>
      </c>
      <c r="C2381" s="4" t="s">
        <v>10</v>
      </c>
      <c r="D2381" s="4" t="s">
        <v>9</v>
      </c>
      <c r="E2381" s="4" t="s">
        <v>9</v>
      </c>
      <c r="F2381" s="4" t="s">
        <v>9</v>
      </c>
      <c r="G2381" s="4" t="s">
        <v>9</v>
      </c>
      <c r="H2381" s="4" t="s">
        <v>10</v>
      </c>
      <c r="I2381" s="4" t="s">
        <v>14</v>
      </c>
    </row>
    <row r="2382" spans="1:15">
      <c r="A2382" t="n">
        <v>19601</v>
      </c>
      <c r="B2382" s="32" t="n">
        <v>66</v>
      </c>
      <c r="C2382" s="7" t="n">
        <v>1660</v>
      </c>
      <c r="D2382" s="7" t="n">
        <v>1065353216</v>
      </c>
      <c r="E2382" s="7" t="n">
        <v>1065353216</v>
      </c>
      <c r="F2382" s="7" t="n">
        <v>1065353216</v>
      </c>
      <c r="G2382" s="7" t="n">
        <v>0</v>
      </c>
      <c r="H2382" s="7" t="n">
        <v>500</v>
      </c>
      <c r="I2382" s="7" t="n">
        <v>3</v>
      </c>
    </row>
    <row r="2383" spans="1:15">
      <c r="A2383" t="s">
        <v>4</v>
      </c>
      <c r="B2383" s="4" t="s">
        <v>5</v>
      </c>
      <c r="C2383" s="4" t="s">
        <v>10</v>
      </c>
    </row>
    <row r="2384" spans="1:15">
      <c r="A2384" t="n">
        <v>19623</v>
      </c>
      <c r="B2384" s="29" t="n">
        <v>16</v>
      </c>
      <c r="C2384" s="7" t="n">
        <v>200</v>
      </c>
    </row>
    <row r="2385" spans="1:19">
      <c r="A2385" t="s">
        <v>4</v>
      </c>
      <c r="B2385" s="4" t="s">
        <v>5</v>
      </c>
      <c r="C2385" s="4" t="s">
        <v>14</v>
      </c>
      <c r="D2385" s="4" t="s">
        <v>20</v>
      </c>
      <c r="E2385" s="4" t="s">
        <v>20</v>
      </c>
      <c r="F2385" s="4" t="s">
        <v>20</v>
      </c>
    </row>
    <row r="2386" spans="1:19">
      <c r="A2386" t="n">
        <v>19626</v>
      </c>
      <c r="B2386" s="40" t="n">
        <v>45</v>
      </c>
      <c r="C2386" s="7" t="n">
        <v>9</v>
      </c>
      <c r="D2386" s="7" t="n">
        <v>0.0700000002980232</v>
      </c>
      <c r="E2386" s="7" t="n">
        <v>0.0700000002980232</v>
      </c>
      <c r="F2386" s="7" t="n">
        <v>1</v>
      </c>
    </row>
    <row r="2387" spans="1:19">
      <c r="A2387" t="s">
        <v>4</v>
      </c>
      <c r="B2387" s="4" t="s">
        <v>5</v>
      </c>
      <c r="C2387" s="4" t="s">
        <v>14</v>
      </c>
      <c r="D2387" s="4" t="s">
        <v>10</v>
      </c>
      <c r="E2387" s="4" t="s">
        <v>10</v>
      </c>
      <c r="F2387" s="4" t="s">
        <v>10</v>
      </c>
      <c r="G2387" s="4" t="s">
        <v>10</v>
      </c>
      <c r="H2387" s="4" t="s">
        <v>10</v>
      </c>
      <c r="I2387" s="4" t="s">
        <v>6</v>
      </c>
      <c r="J2387" s="4" t="s">
        <v>20</v>
      </c>
      <c r="K2387" s="4" t="s">
        <v>20</v>
      </c>
      <c r="L2387" s="4" t="s">
        <v>20</v>
      </c>
      <c r="M2387" s="4" t="s">
        <v>9</v>
      </c>
      <c r="N2387" s="4" t="s">
        <v>9</v>
      </c>
      <c r="O2387" s="4" t="s">
        <v>20</v>
      </c>
      <c r="P2387" s="4" t="s">
        <v>20</v>
      </c>
      <c r="Q2387" s="4" t="s">
        <v>20</v>
      </c>
      <c r="R2387" s="4" t="s">
        <v>20</v>
      </c>
      <c r="S2387" s="4" t="s">
        <v>14</v>
      </c>
    </row>
    <row r="2388" spans="1:19">
      <c r="A2388" t="n">
        <v>19640</v>
      </c>
      <c r="B2388" s="30" t="n">
        <v>39</v>
      </c>
      <c r="C2388" s="7" t="n">
        <v>12</v>
      </c>
      <c r="D2388" s="7" t="n">
        <v>65533</v>
      </c>
      <c r="E2388" s="7" t="n">
        <v>204</v>
      </c>
      <c r="F2388" s="7" t="n">
        <v>0</v>
      </c>
      <c r="G2388" s="7" t="n">
        <v>1661</v>
      </c>
      <c r="H2388" s="7" t="n">
        <v>12</v>
      </c>
      <c r="I2388" s="7" t="s">
        <v>126</v>
      </c>
      <c r="J2388" s="7" t="n">
        <v>0</v>
      </c>
      <c r="K2388" s="7" t="n">
        <v>0</v>
      </c>
      <c r="L2388" s="7" t="n">
        <v>0</v>
      </c>
      <c r="M2388" s="7" t="n">
        <v>0</v>
      </c>
      <c r="N2388" s="7" t="n">
        <v>0</v>
      </c>
      <c r="O2388" s="7" t="n">
        <v>0</v>
      </c>
      <c r="P2388" s="7" t="n">
        <v>1</v>
      </c>
      <c r="Q2388" s="7" t="n">
        <v>1</v>
      </c>
      <c r="R2388" s="7" t="n">
        <v>1</v>
      </c>
      <c r="S2388" s="7" t="n">
        <v>255</v>
      </c>
    </row>
    <row r="2389" spans="1:19">
      <c r="A2389" t="s">
        <v>4</v>
      </c>
      <c r="B2389" s="4" t="s">
        <v>5</v>
      </c>
      <c r="C2389" s="4" t="s">
        <v>10</v>
      </c>
      <c r="D2389" s="4" t="s">
        <v>9</v>
      </c>
      <c r="E2389" s="4" t="s">
        <v>9</v>
      </c>
      <c r="F2389" s="4" t="s">
        <v>9</v>
      </c>
      <c r="G2389" s="4" t="s">
        <v>9</v>
      </c>
      <c r="H2389" s="4" t="s">
        <v>10</v>
      </c>
      <c r="I2389" s="4" t="s">
        <v>14</v>
      </c>
    </row>
    <row r="2390" spans="1:19">
      <c r="A2390" t="n">
        <v>19701</v>
      </c>
      <c r="B2390" s="32" t="n">
        <v>66</v>
      </c>
      <c r="C2390" s="7" t="n">
        <v>1661</v>
      </c>
      <c r="D2390" s="7" t="n">
        <v>1065353216</v>
      </c>
      <c r="E2390" s="7" t="n">
        <v>1065353216</v>
      </c>
      <c r="F2390" s="7" t="n">
        <v>1065353216</v>
      </c>
      <c r="G2390" s="7" t="n">
        <v>0</v>
      </c>
      <c r="H2390" s="7" t="n">
        <v>500</v>
      </c>
      <c r="I2390" s="7" t="n">
        <v>3</v>
      </c>
    </row>
    <row r="2391" spans="1:19">
      <c r="A2391" t="s">
        <v>4</v>
      </c>
      <c r="B2391" s="4" t="s">
        <v>5</v>
      </c>
      <c r="C2391" s="4" t="s">
        <v>10</v>
      </c>
    </row>
    <row r="2392" spans="1:19">
      <c r="A2392" t="n">
        <v>19723</v>
      </c>
      <c r="B2392" s="29" t="n">
        <v>16</v>
      </c>
      <c r="C2392" s="7" t="n">
        <v>1000</v>
      </c>
    </row>
    <row r="2393" spans="1:19">
      <c r="A2393" t="s">
        <v>4</v>
      </c>
      <c r="B2393" s="4" t="s">
        <v>5</v>
      </c>
      <c r="C2393" s="4" t="s">
        <v>14</v>
      </c>
      <c r="D2393" s="4" t="s">
        <v>10</v>
      </c>
      <c r="E2393" s="4" t="s">
        <v>10</v>
      </c>
      <c r="F2393" s="4" t="s">
        <v>9</v>
      </c>
    </row>
    <row r="2394" spans="1:19">
      <c r="A2394" t="n">
        <v>19726</v>
      </c>
      <c r="B2394" s="48" t="n">
        <v>84</v>
      </c>
      <c r="C2394" s="7" t="n">
        <v>1</v>
      </c>
      <c r="D2394" s="7" t="n">
        <v>0</v>
      </c>
      <c r="E2394" s="7" t="n">
        <v>1000</v>
      </c>
      <c r="F2394" s="7" t="n">
        <v>0</v>
      </c>
    </row>
    <row r="2395" spans="1:19">
      <c r="A2395" t="s">
        <v>4</v>
      </c>
      <c r="B2395" s="4" t="s">
        <v>5</v>
      </c>
      <c r="C2395" s="4" t="s">
        <v>14</v>
      </c>
      <c r="D2395" s="4" t="s">
        <v>20</v>
      </c>
      <c r="E2395" s="4" t="s">
        <v>10</v>
      </c>
      <c r="F2395" s="4" t="s">
        <v>14</v>
      </c>
    </row>
    <row r="2396" spans="1:19">
      <c r="A2396" t="n">
        <v>19736</v>
      </c>
      <c r="B2396" s="17" t="n">
        <v>49</v>
      </c>
      <c r="C2396" s="7" t="n">
        <v>3</v>
      </c>
      <c r="D2396" s="7" t="n">
        <v>0.699999988079071</v>
      </c>
      <c r="E2396" s="7" t="n">
        <v>500</v>
      </c>
      <c r="F2396" s="7" t="n">
        <v>0</v>
      </c>
    </row>
    <row r="2397" spans="1:19">
      <c r="A2397" t="s">
        <v>4</v>
      </c>
      <c r="B2397" s="4" t="s">
        <v>5</v>
      </c>
      <c r="C2397" s="4" t="s">
        <v>14</v>
      </c>
      <c r="D2397" s="4" t="s">
        <v>10</v>
      </c>
      <c r="E2397" s="4" t="s">
        <v>6</v>
      </c>
    </row>
    <row r="2398" spans="1:19">
      <c r="A2398" t="n">
        <v>19745</v>
      </c>
      <c r="B2398" s="33" t="n">
        <v>51</v>
      </c>
      <c r="C2398" s="7" t="n">
        <v>4</v>
      </c>
      <c r="D2398" s="7" t="n">
        <v>22</v>
      </c>
      <c r="E2398" s="7" t="s">
        <v>245</v>
      </c>
    </row>
    <row r="2399" spans="1:19">
      <c r="A2399" t="s">
        <v>4</v>
      </c>
      <c r="B2399" s="4" t="s">
        <v>5</v>
      </c>
      <c r="C2399" s="4" t="s">
        <v>10</v>
      </c>
    </row>
    <row r="2400" spans="1:19">
      <c r="A2400" t="n">
        <v>19764</v>
      </c>
      <c r="B2400" s="29" t="n">
        <v>16</v>
      </c>
      <c r="C2400" s="7" t="n">
        <v>0</v>
      </c>
    </row>
    <row r="2401" spans="1:19">
      <c r="A2401" t="s">
        <v>4</v>
      </c>
      <c r="B2401" s="4" t="s">
        <v>5</v>
      </c>
      <c r="C2401" s="4" t="s">
        <v>10</v>
      </c>
      <c r="D2401" s="4" t="s">
        <v>14</v>
      </c>
      <c r="E2401" s="4" t="s">
        <v>9</v>
      </c>
      <c r="F2401" s="4" t="s">
        <v>83</v>
      </c>
      <c r="G2401" s="4" t="s">
        <v>14</v>
      </c>
      <c r="H2401" s="4" t="s">
        <v>14</v>
      </c>
      <c r="I2401" s="4" t="s">
        <v>14</v>
      </c>
    </row>
    <row r="2402" spans="1:19">
      <c r="A2402" t="n">
        <v>19767</v>
      </c>
      <c r="B2402" s="44" t="n">
        <v>26</v>
      </c>
      <c r="C2402" s="7" t="n">
        <v>22</v>
      </c>
      <c r="D2402" s="7" t="n">
        <v>17</v>
      </c>
      <c r="E2402" s="7" t="n">
        <v>30397</v>
      </c>
      <c r="F2402" s="7" t="s">
        <v>246</v>
      </c>
      <c r="G2402" s="7" t="n">
        <v>8</v>
      </c>
      <c r="H2402" s="7" t="n">
        <v>2</v>
      </c>
      <c r="I2402" s="7" t="n">
        <v>0</v>
      </c>
    </row>
    <row r="2403" spans="1:19">
      <c r="A2403" t="s">
        <v>4</v>
      </c>
      <c r="B2403" s="4" t="s">
        <v>5</v>
      </c>
      <c r="C2403" s="4" t="s">
        <v>10</v>
      </c>
    </row>
    <row r="2404" spans="1:19">
      <c r="A2404" t="n">
        <v>19787</v>
      </c>
      <c r="B2404" s="29" t="n">
        <v>16</v>
      </c>
      <c r="C2404" s="7" t="n">
        <v>700</v>
      </c>
    </row>
    <row r="2405" spans="1:19">
      <c r="A2405" t="s">
        <v>4</v>
      </c>
      <c r="B2405" s="4" t="s">
        <v>5</v>
      </c>
      <c r="C2405" s="4" t="s">
        <v>10</v>
      </c>
      <c r="D2405" s="4" t="s">
        <v>14</v>
      </c>
    </row>
    <row r="2406" spans="1:19">
      <c r="A2406" t="n">
        <v>19790</v>
      </c>
      <c r="B2406" s="46" t="n">
        <v>89</v>
      </c>
      <c r="C2406" s="7" t="n">
        <v>22</v>
      </c>
      <c r="D2406" s="7" t="n">
        <v>0</v>
      </c>
    </row>
    <row r="2407" spans="1:19">
      <c r="A2407" t="s">
        <v>4</v>
      </c>
      <c r="B2407" s="4" t="s">
        <v>5</v>
      </c>
      <c r="C2407" s="4" t="s">
        <v>10</v>
      </c>
      <c r="D2407" s="4" t="s">
        <v>14</v>
      </c>
    </row>
    <row r="2408" spans="1:19">
      <c r="A2408" t="n">
        <v>19794</v>
      </c>
      <c r="B2408" s="46" t="n">
        <v>89</v>
      </c>
      <c r="C2408" s="7" t="n">
        <v>65533</v>
      </c>
      <c r="D2408" s="7" t="n">
        <v>1</v>
      </c>
    </row>
    <row r="2409" spans="1:19">
      <c r="A2409" t="s">
        <v>4</v>
      </c>
      <c r="B2409" s="4" t="s">
        <v>5</v>
      </c>
      <c r="C2409" s="4" t="s">
        <v>14</v>
      </c>
      <c r="D2409" s="4" t="s">
        <v>10</v>
      </c>
      <c r="E2409" s="4" t="s">
        <v>14</v>
      </c>
      <c r="F2409" s="4" t="s">
        <v>14</v>
      </c>
      <c r="G2409" s="4" t="s">
        <v>14</v>
      </c>
      <c r="H2409" s="4" t="s">
        <v>14</v>
      </c>
    </row>
    <row r="2410" spans="1:19">
      <c r="A2410" t="n">
        <v>19798</v>
      </c>
      <c r="B2410" s="33" t="n">
        <v>51</v>
      </c>
      <c r="C2410" s="7" t="n">
        <v>2</v>
      </c>
      <c r="D2410" s="7" t="n">
        <v>22</v>
      </c>
      <c r="E2410" s="7" t="n">
        <v>3</v>
      </c>
      <c r="F2410" s="7" t="n">
        <v>0</v>
      </c>
      <c r="G2410" s="7" t="n">
        <v>127</v>
      </c>
      <c r="H2410" s="7" t="n">
        <v>0</v>
      </c>
    </row>
    <row r="2411" spans="1:19">
      <c r="A2411" t="s">
        <v>4</v>
      </c>
      <c r="B2411" s="4" t="s">
        <v>5</v>
      </c>
      <c r="C2411" s="4" t="s">
        <v>14</v>
      </c>
      <c r="D2411" s="4" t="s">
        <v>10</v>
      </c>
      <c r="E2411" s="4" t="s">
        <v>10</v>
      </c>
      <c r="F2411" s="4" t="s">
        <v>6</v>
      </c>
      <c r="G2411" s="4" t="s">
        <v>6</v>
      </c>
    </row>
    <row r="2412" spans="1:19">
      <c r="A2412" t="n">
        <v>19806</v>
      </c>
      <c r="B2412" s="35" t="n">
        <v>128</v>
      </c>
      <c r="C2412" s="7" t="n">
        <v>0</v>
      </c>
      <c r="D2412" s="7" t="n">
        <v>22</v>
      </c>
      <c r="E2412" s="7" t="n">
        <v>7031</v>
      </c>
      <c r="F2412" s="7" t="s">
        <v>13</v>
      </c>
      <c r="G2412" s="7" t="s">
        <v>78</v>
      </c>
    </row>
    <row r="2413" spans="1:19">
      <c r="A2413" t="s">
        <v>4</v>
      </c>
      <c r="B2413" s="4" t="s">
        <v>5</v>
      </c>
      <c r="C2413" s="4" t="s">
        <v>10</v>
      </c>
      <c r="D2413" s="4" t="s">
        <v>14</v>
      </c>
      <c r="E2413" s="4" t="s">
        <v>6</v>
      </c>
      <c r="F2413" s="4" t="s">
        <v>20</v>
      </c>
      <c r="G2413" s="4" t="s">
        <v>20</v>
      </c>
      <c r="H2413" s="4" t="s">
        <v>20</v>
      </c>
    </row>
    <row r="2414" spans="1:19">
      <c r="A2414" t="n">
        <v>19823</v>
      </c>
      <c r="B2414" s="36" t="n">
        <v>48</v>
      </c>
      <c r="C2414" s="7" t="n">
        <v>22</v>
      </c>
      <c r="D2414" s="7" t="n">
        <v>0</v>
      </c>
      <c r="E2414" s="7" t="s">
        <v>73</v>
      </c>
      <c r="F2414" s="7" t="n">
        <v>-1</v>
      </c>
      <c r="G2414" s="7" t="n">
        <v>1</v>
      </c>
      <c r="H2414" s="7" t="n">
        <v>0</v>
      </c>
    </row>
    <row r="2415" spans="1:19">
      <c r="A2415" t="s">
        <v>4</v>
      </c>
      <c r="B2415" s="4" t="s">
        <v>5</v>
      </c>
      <c r="C2415" s="4" t="s">
        <v>10</v>
      </c>
      <c r="D2415" s="4" t="s">
        <v>14</v>
      </c>
      <c r="E2415" s="4" t="s">
        <v>6</v>
      </c>
      <c r="F2415" s="4" t="s">
        <v>20</v>
      </c>
      <c r="G2415" s="4" t="s">
        <v>20</v>
      </c>
      <c r="H2415" s="4" t="s">
        <v>20</v>
      </c>
    </row>
    <row r="2416" spans="1:19">
      <c r="A2416" t="n">
        <v>19849</v>
      </c>
      <c r="B2416" s="36" t="n">
        <v>48</v>
      </c>
      <c r="C2416" s="7" t="n">
        <v>7031</v>
      </c>
      <c r="D2416" s="7" t="n">
        <v>0</v>
      </c>
      <c r="E2416" s="7" t="s">
        <v>73</v>
      </c>
      <c r="F2416" s="7" t="n">
        <v>-1</v>
      </c>
      <c r="G2416" s="7" t="n">
        <v>1</v>
      </c>
      <c r="H2416" s="7" t="n">
        <v>0</v>
      </c>
    </row>
    <row r="2417" spans="1:9">
      <c r="A2417" t="s">
        <v>4</v>
      </c>
      <c r="B2417" s="4" t="s">
        <v>5</v>
      </c>
      <c r="C2417" s="4" t="s">
        <v>14</v>
      </c>
      <c r="D2417" s="4" t="s">
        <v>10</v>
      </c>
      <c r="E2417" s="4" t="s">
        <v>20</v>
      </c>
      <c r="F2417" s="4" t="s">
        <v>10</v>
      </c>
      <c r="G2417" s="4" t="s">
        <v>9</v>
      </c>
      <c r="H2417" s="4" t="s">
        <v>9</v>
      </c>
      <c r="I2417" s="4" t="s">
        <v>10</v>
      </c>
      <c r="J2417" s="4" t="s">
        <v>10</v>
      </c>
      <c r="K2417" s="4" t="s">
        <v>9</v>
      </c>
      <c r="L2417" s="4" t="s">
        <v>9</v>
      </c>
      <c r="M2417" s="4" t="s">
        <v>9</v>
      </c>
      <c r="N2417" s="4" t="s">
        <v>9</v>
      </c>
      <c r="O2417" s="4" t="s">
        <v>6</v>
      </c>
    </row>
    <row r="2418" spans="1:9">
      <c r="A2418" t="n">
        <v>19875</v>
      </c>
      <c r="B2418" s="13" t="n">
        <v>50</v>
      </c>
      <c r="C2418" s="7" t="n">
        <v>0</v>
      </c>
      <c r="D2418" s="7" t="n">
        <v>2031</v>
      </c>
      <c r="E2418" s="7" t="n">
        <v>0.5</v>
      </c>
      <c r="F2418" s="7" t="n">
        <v>0</v>
      </c>
      <c r="G2418" s="7" t="n">
        <v>0</v>
      </c>
      <c r="H2418" s="7" t="n">
        <v>0</v>
      </c>
      <c r="I2418" s="7" t="n">
        <v>0</v>
      </c>
      <c r="J2418" s="7" t="n">
        <v>65533</v>
      </c>
      <c r="K2418" s="7" t="n">
        <v>0</v>
      </c>
      <c r="L2418" s="7" t="n">
        <v>0</v>
      </c>
      <c r="M2418" s="7" t="n">
        <v>0</v>
      </c>
      <c r="N2418" s="7" t="n">
        <v>0</v>
      </c>
      <c r="O2418" s="7" t="s">
        <v>13</v>
      </c>
    </row>
    <row r="2419" spans="1:9">
      <c r="A2419" t="s">
        <v>4</v>
      </c>
      <c r="B2419" s="4" t="s">
        <v>5</v>
      </c>
      <c r="C2419" s="4" t="s">
        <v>10</v>
      </c>
    </row>
    <row r="2420" spans="1:9">
      <c r="A2420" t="n">
        <v>19914</v>
      </c>
      <c r="B2420" s="29" t="n">
        <v>16</v>
      </c>
      <c r="C2420" s="7" t="n">
        <v>500</v>
      </c>
    </row>
    <row r="2421" spans="1:9">
      <c r="A2421" t="s">
        <v>4</v>
      </c>
      <c r="B2421" s="4" t="s">
        <v>5</v>
      </c>
      <c r="C2421" s="4" t="s">
        <v>14</v>
      </c>
      <c r="D2421" s="4" t="s">
        <v>10</v>
      </c>
      <c r="E2421" s="4" t="s">
        <v>20</v>
      </c>
    </row>
    <row r="2422" spans="1:9">
      <c r="A2422" t="n">
        <v>19917</v>
      </c>
      <c r="B2422" s="22" t="n">
        <v>58</v>
      </c>
      <c r="C2422" s="7" t="n">
        <v>101</v>
      </c>
      <c r="D2422" s="7" t="n">
        <v>300</v>
      </c>
      <c r="E2422" s="7" t="n">
        <v>1</v>
      </c>
    </row>
    <row r="2423" spans="1:9">
      <c r="A2423" t="s">
        <v>4</v>
      </c>
      <c r="B2423" s="4" t="s">
        <v>5</v>
      </c>
      <c r="C2423" s="4" t="s">
        <v>14</v>
      </c>
      <c r="D2423" s="4" t="s">
        <v>10</v>
      </c>
    </row>
    <row r="2424" spans="1:9">
      <c r="A2424" t="n">
        <v>19925</v>
      </c>
      <c r="B2424" s="22" t="n">
        <v>58</v>
      </c>
      <c r="C2424" s="7" t="n">
        <v>254</v>
      </c>
      <c r="D2424" s="7" t="n">
        <v>0</v>
      </c>
    </row>
    <row r="2425" spans="1:9">
      <c r="A2425" t="s">
        <v>4</v>
      </c>
      <c r="B2425" s="4" t="s">
        <v>5</v>
      </c>
      <c r="C2425" s="4" t="s">
        <v>14</v>
      </c>
      <c r="D2425" s="4" t="s">
        <v>14</v>
      </c>
      <c r="E2425" s="4" t="s">
        <v>20</v>
      </c>
      <c r="F2425" s="4" t="s">
        <v>20</v>
      </c>
      <c r="G2425" s="4" t="s">
        <v>20</v>
      </c>
      <c r="H2425" s="4" t="s">
        <v>10</v>
      </c>
    </row>
    <row r="2426" spans="1:9">
      <c r="A2426" t="n">
        <v>19929</v>
      </c>
      <c r="B2426" s="40" t="n">
        <v>45</v>
      </c>
      <c r="C2426" s="7" t="n">
        <v>2</v>
      </c>
      <c r="D2426" s="7" t="n">
        <v>3</v>
      </c>
      <c r="E2426" s="7" t="n">
        <v>-7.55999994277954</v>
      </c>
      <c r="F2426" s="7" t="n">
        <v>1.42999994754791</v>
      </c>
      <c r="G2426" s="7" t="n">
        <v>0</v>
      </c>
      <c r="H2426" s="7" t="n">
        <v>0</v>
      </c>
    </row>
    <row r="2427" spans="1:9">
      <c r="A2427" t="s">
        <v>4</v>
      </c>
      <c r="B2427" s="4" t="s">
        <v>5</v>
      </c>
      <c r="C2427" s="4" t="s">
        <v>14</v>
      </c>
      <c r="D2427" s="4" t="s">
        <v>14</v>
      </c>
      <c r="E2427" s="4" t="s">
        <v>20</v>
      </c>
      <c r="F2427" s="4" t="s">
        <v>20</v>
      </c>
      <c r="G2427" s="4" t="s">
        <v>20</v>
      </c>
      <c r="H2427" s="4" t="s">
        <v>10</v>
      </c>
      <c r="I2427" s="4" t="s">
        <v>14</v>
      </c>
    </row>
    <row r="2428" spans="1:9">
      <c r="A2428" t="n">
        <v>19946</v>
      </c>
      <c r="B2428" s="40" t="n">
        <v>45</v>
      </c>
      <c r="C2428" s="7" t="n">
        <v>4</v>
      </c>
      <c r="D2428" s="7" t="n">
        <v>3</v>
      </c>
      <c r="E2428" s="7" t="n">
        <v>351.160003662109</v>
      </c>
      <c r="F2428" s="7" t="n">
        <v>16.1299991607666</v>
      </c>
      <c r="G2428" s="7" t="n">
        <v>10</v>
      </c>
      <c r="H2428" s="7" t="n">
        <v>0</v>
      </c>
      <c r="I2428" s="7" t="n">
        <v>0</v>
      </c>
    </row>
    <row r="2429" spans="1:9">
      <c r="A2429" t="s">
        <v>4</v>
      </c>
      <c r="B2429" s="4" t="s">
        <v>5</v>
      </c>
      <c r="C2429" s="4" t="s">
        <v>14</v>
      </c>
      <c r="D2429" s="4" t="s">
        <v>14</v>
      </c>
      <c r="E2429" s="4" t="s">
        <v>20</v>
      </c>
      <c r="F2429" s="4" t="s">
        <v>10</v>
      </c>
    </row>
    <row r="2430" spans="1:9">
      <c r="A2430" t="n">
        <v>19964</v>
      </c>
      <c r="B2430" s="40" t="n">
        <v>45</v>
      </c>
      <c r="C2430" s="7" t="n">
        <v>5</v>
      </c>
      <c r="D2430" s="7" t="n">
        <v>3</v>
      </c>
      <c r="E2430" s="7" t="n">
        <v>5.19999980926514</v>
      </c>
      <c r="F2430" s="7" t="n">
        <v>0</v>
      </c>
    </row>
    <row r="2431" spans="1:9">
      <c r="A2431" t="s">
        <v>4</v>
      </c>
      <c r="B2431" s="4" t="s">
        <v>5</v>
      </c>
      <c r="C2431" s="4" t="s">
        <v>14</v>
      </c>
      <c r="D2431" s="4" t="s">
        <v>14</v>
      </c>
      <c r="E2431" s="4" t="s">
        <v>20</v>
      </c>
      <c r="F2431" s="4" t="s">
        <v>10</v>
      </c>
    </row>
    <row r="2432" spans="1:9">
      <c r="A2432" t="n">
        <v>19973</v>
      </c>
      <c r="B2432" s="40" t="n">
        <v>45</v>
      </c>
      <c r="C2432" s="7" t="n">
        <v>11</v>
      </c>
      <c r="D2432" s="7" t="n">
        <v>3</v>
      </c>
      <c r="E2432" s="7" t="n">
        <v>34.5999984741211</v>
      </c>
      <c r="F2432" s="7" t="n">
        <v>0</v>
      </c>
    </row>
    <row r="2433" spans="1:15">
      <c r="A2433" t="s">
        <v>4</v>
      </c>
      <c r="B2433" s="4" t="s">
        <v>5</v>
      </c>
      <c r="C2433" s="4" t="s">
        <v>14</v>
      </c>
      <c r="D2433" s="4" t="s">
        <v>14</v>
      </c>
      <c r="E2433" s="4" t="s">
        <v>20</v>
      </c>
      <c r="F2433" s="4" t="s">
        <v>20</v>
      </c>
      <c r="G2433" s="4" t="s">
        <v>20</v>
      </c>
      <c r="H2433" s="4" t="s">
        <v>10</v>
      </c>
    </row>
    <row r="2434" spans="1:15">
      <c r="A2434" t="n">
        <v>19982</v>
      </c>
      <c r="B2434" s="40" t="n">
        <v>45</v>
      </c>
      <c r="C2434" s="7" t="n">
        <v>2</v>
      </c>
      <c r="D2434" s="7" t="n">
        <v>3</v>
      </c>
      <c r="E2434" s="7" t="n">
        <v>-7.3600001335144</v>
      </c>
      <c r="F2434" s="7" t="n">
        <v>1.83000004291534</v>
      </c>
      <c r="G2434" s="7" t="n">
        <v>0</v>
      </c>
      <c r="H2434" s="7" t="n">
        <v>2000</v>
      </c>
    </row>
    <row r="2435" spans="1:15">
      <c r="A2435" t="s">
        <v>4</v>
      </c>
      <c r="B2435" s="4" t="s">
        <v>5</v>
      </c>
      <c r="C2435" s="4" t="s">
        <v>14</v>
      </c>
      <c r="D2435" s="4" t="s">
        <v>14</v>
      </c>
      <c r="E2435" s="4" t="s">
        <v>20</v>
      </c>
      <c r="F2435" s="4" t="s">
        <v>20</v>
      </c>
      <c r="G2435" s="4" t="s">
        <v>20</v>
      </c>
      <c r="H2435" s="4" t="s">
        <v>10</v>
      </c>
      <c r="I2435" s="4" t="s">
        <v>14</v>
      </c>
    </row>
    <row r="2436" spans="1:15">
      <c r="A2436" t="n">
        <v>19999</v>
      </c>
      <c r="B2436" s="40" t="n">
        <v>45</v>
      </c>
      <c r="C2436" s="7" t="n">
        <v>4</v>
      </c>
      <c r="D2436" s="7" t="n">
        <v>3</v>
      </c>
      <c r="E2436" s="7" t="n">
        <v>341.160003662109</v>
      </c>
      <c r="F2436" s="7" t="n">
        <v>16.1299991607666</v>
      </c>
      <c r="G2436" s="7" t="n">
        <v>10</v>
      </c>
      <c r="H2436" s="7" t="n">
        <v>2000</v>
      </c>
      <c r="I2436" s="7" t="n">
        <v>0</v>
      </c>
    </row>
    <row r="2437" spans="1:15">
      <c r="A2437" t="s">
        <v>4</v>
      </c>
      <c r="B2437" s="4" t="s">
        <v>5</v>
      </c>
      <c r="C2437" s="4" t="s">
        <v>14</v>
      </c>
      <c r="D2437" s="4" t="s">
        <v>10</v>
      </c>
      <c r="E2437" s="4" t="s">
        <v>10</v>
      </c>
      <c r="F2437" s="4" t="s">
        <v>9</v>
      </c>
    </row>
    <row r="2438" spans="1:15">
      <c r="A2438" t="n">
        <v>20017</v>
      </c>
      <c r="B2438" s="48" t="n">
        <v>84</v>
      </c>
      <c r="C2438" s="7" t="n">
        <v>0</v>
      </c>
      <c r="D2438" s="7" t="n">
        <v>0</v>
      </c>
      <c r="E2438" s="7" t="n">
        <v>0</v>
      </c>
      <c r="F2438" s="7" t="n">
        <v>1050253722</v>
      </c>
    </row>
    <row r="2439" spans="1:15">
      <c r="A2439" t="s">
        <v>4</v>
      </c>
      <c r="B2439" s="4" t="s">
        <v>5</v>
      </c>
      <c r="C2439" s="4" t="s">
        <v>14</v>
      </c>
      <c r="D2439" s="4" t="s">
        <v>10</v>
      </c>
      <c r="E2439" s="4" t="s">
        <v>20</v>
      </c>
      <c r="F2439" s="4" t="s">
        <v>10</v>
      </c>
      <c r="G2439" s="4" t="s">
        <v>9</v>
      </c>
      <c r="H2439" s="4" t="s">
        <v>9</v>
      </c>
      <c r="I2439" s="4" t="s">
        <v>10</v>
      </c>
      <c r="J2439" s="4" t="s">
        <v>10</v>
      </c>
      <c r="K2439" s="4" t="s">
        <v>9</v>
      </c>
      <c r="L2439" s="4" t="s">
        <v>9</v>
      </c>
      <c r="M2439" s="4" t="s">
        <v>9</v>
      </c>
      <c r="N2439" s="4" t="s">
        <v>9</v>
      </c>
      <c r="O2439" s="4" t="s">
        <v>6</v>
      </c>
    </row>
    <row r="2440" spans="1:15">
      <c r="A2440" t="n">
        <v>20027</v>
      </c>
      <c r="B2440" s="13" t="n">
        <v>50</v>
      </c>
      <c r="C2440" s="7" t="n">
        <v>0</v>
      </c>
      <c r="D2440" s="7" t="n">
        <v>2071</v>
      </c>
      <c r="E2440" s="7" t="n">
        <v>0.600000023841858</v>
      </c>
      <c r="F2440" s="7" t="n">
        <v>0</v>
      </c>
      <c r="G2440" s="7" t="n">
        <v>0</v>
      </c>
      <c r="H2440" s="7" t="n">
        <v>0</v>
      </c>
      <c r="I2440" s="7" t="n">
        <v>0</v>
      </c>
      <c r="J2440" s="7" t="n">
        <v>65533</v>
      </c>
      <c r="K2440" s="7" t="n">
        <v>0</v>
      </c>
      <c r="L2440" s="7" t="n">
        <v>0</v>
      </c>
      <c r="M2440" s="7" t="n">
        <v>0</v>
      </c>
      <c r="N2440" s="7" t="n">
        <v>0</v>
      </c>
      <c r="O2440" s="7" t="s">
        <v>13</v>
      </c>
    </row>
    <row r="2441" spans="1:15">
      <c r="A2441" t="s">
        <v>4</v>
      </c>
      <c r="B2441" s="4" t="s">
        <v>5</v>
      </c>
      <c r="C2441" s="4" t="s">
        <v>10</v>
      </c>
      <c r="D2441" s="4" t="s">
        <v>20</v>
      </c>
      <c r="E2441" s="4" t="s">
        <v>20</v>
      </c>
      <c r="F2441" s="4" t="s">
        <v>20</v>
      </c>
      <c r="G2441" s="4" t="s">
        <v>20</v>
      </c>
    </row>
    <row r="2442" spans="1:15">
      <c r="A2442" t="n">
        <v>20066</v>
      </c>
      <c r="B2442" s="61" t="n">
        <v>131</v>
      </c>
      <c r="C2442" s="7" t="n">
        <v>7031</v>
      </c>
      <c r="D2442" s="7" t="n">
        <v>2</v>
      </c>
      <c r="E2442" s="7" t="n">
        <v>2</v>
      </c>
      <c r="F2442" s="7" t="n">
        <v>2</v>
      </c>
      <c r="G2442" s="7" t="n">
        <v>0.200000002980232</v>
      </c>
    </row>
    <row r="2443" spans="1:15">
      <c r="A2443" t="s">
        <v>4</v>
      </c>
      <c r="B2443" s="4" t="s">
        <v>5</v>
      </c>
      <c r="C2443" s="4" t="s">
        <v>10</v>
      </c>
      <c r="D2443" s="4" t="s">
        <v>10</v>
      </c>
      <c r="E2443" s="4" t="s">
        <v>20</v>
      </c>
      <c r="F2443" s="4" t="s">
        <v>20</v>
      </c>
      <c r="G2443" s="4" t="s">
        <v>20</v>
      </c>
      <c r="H2443" s="4" t="s">
        <v>20</v>
      </c>
      <c r="I2443" s="4" t="s">
        <v>20</v>
      </c>
      <c r="J2443" s="4" t="s">
        <v>14</v>
      </c>
      <c r="K2443" s="4" t="s">
        <v>10</v>
      </c>
    </row>
    <row r="2444" spans="1:15">
      <c r="A2444" t="n">
        <v>20085</v>
      </c>
      <c r="B2444" s="41" t="n">
        <v>55</v>
      </c>
      <c r="C2444" s="7" t="n">
        <v>7031</v>
      </c>
      <c r="D2444" s="7" t="n">
        <v>65026</v>
      </c>
      <c r="E2444" s="7" t="n">
        <v>-5.21000003814697</v>
      </c>
      <c r="F2444" s="7" t="n">
        <v>8.60000038146973</v>
      </c>
      <c r="G2444" s="7" t="n">
        <v>-20.4699993133545</v>
      </c>
      <c r="H2444" s="7" t="n">
        <v>0.100000001490116</v>
      </c>
      <c r="I2444" s="7" t="n">
        <v>8</v>
      </c>
      <c r="J2444" s="7" t="n">
        <v>0</v>
      </c>
      <c r="K2444" s="7" t="n">
        <v>1</v>
      </c>
    </row>
    <row r="2445" spans="1:15">
      <c r="A2445" t="s">
        <v>4</v>
      </c>
      <c r="B2445" s="4" t="s">
        <v>5</v>
      </c>
      <c r="C2445" s="4" t="s">
        <v>10</v>
      </c>
      <c r="D2445" s="4" t="s">
        <v>20</v>
      </c>
      <c r="E2445" s="4" t="s">
        <v>20</v>
      </c>
      <c r="F2445" s="4" t="s">
        <v>14</v>
      </c>
    </row>
    <row r="2446" spans="1:15">
      <c r="A2446" t="n">
        <v>20113</v>
      </c>
      <c r="B2446" s="62" t="n">
        <v>52</v>
      </c>
      <c r="C2446" s="7" t="n">
        <v>7031</v>
      </c>
      <c r="D2446" s="7" t="n">
        <v>0</v>
      </c>
      <c r="E2446" s="7" t="n">
        <v>5</v>
      </c>
      <c r="F2446" s="7" t="n">
        <v>1</v>
      </c>
    </row>
    <row r="2447" spans="1:15">
      <c r="A2447" t="s">
        <v>4</v>
      </c>
      <c r="B2447" s="4" t="s">
        <v>5</v>
      </c>
      <c r="C2447" s="4" t="s">
        <v>14</v>
      </c>
      <c r="D2447" s="4" t="s">
        <v>10</v>
      </c>
    </row>
    <row r="2448" spans="1:15">
      <c r="A2448" t="n">
        <v>20125</v>
      </c>
      <c r="B2448" s="40" t="n">
        <v>45</v>
      </c>
      <c r="C2448" s="7" t="n">
        <v>7</v>
      </c>
      <c r="D2448" s="7" t="n">
        <v>255</v>
      </c>
    </row>
    <row r="2449" spans="1:15">
      <c r="A2449" t="s">
        <v>4</v>
      </c>
      <c r="B2449" s="4" t="s">
        <v>5</v>
      </c>
      <c r="C2449" s="4" t="s">
        <v>14</v>
      </c>
      <c r="D2449" s="4" t="s">
        <v>10</v>
      </c>
      <c r="E2449" s="4" t="s">
        <v>20</v>
      </c>
    </row>
    <row r="2450" spans="1:15">
      <c r="A2450" t="n">
        <v>20129</v>
      </c>
      <c r="B2450" s="22" t="n">
        <v>58</v>
      </c>
      <c r="C2450" s="7" t="n">
        <v>101</v>
      </c>
      <c r="D2450" s="7" t="n">
        <v>300</v>
      </c>
      <c r="E2450" s="7" t="n">
        <v>1</v>
      </c>
    </row>
    <row r="2451" spans="1:15">
      <c r="A2451" t="s">
        <v>4</v>
      </c>
      <c r="B2451" s="4" t="s">
        <v>5</v>
      </c>
      <c r="C2451" s="4" t="s">
        <v>14</v>
      </c>
      <c r="D2451" s="4" t="s">
        <v>10</v>
      </c>
    </row>
    <row r="2452" spans="1:15">
      <c r="A2452" t="n">
        <v>20137</v>
      </c>
      <c r="B2452" s="22" t="n">
        <v>58</v>
      </c>
      <c r="C2452" s="7" t="n">
        <v>254</v>
      </c>
      <c r="D2452" s="7" t="n">
        <v>0</v>
      </c>
    </row>
    <row r="2453" spans="1:15">
      <c r="A2453" t="s">
        <v>4</v>
      </c>
      <c r="B2453" s="4" t="s">
        <v>5</v>
      </c>
      <c r="C2453" s="4" t="s">
        <v>14</v>
      </c>
      <c r="D2453" s="4" t="s">
        <v>10</v>
      </c>
      <c r="E2453" s="4" t="s">
        <v>10</v>
      </c>
      <c r="F2453" s="4" t="s">
        <v>9</v>
      </c>
    </row>
    <row r="2454" spans="1:15">
      <c r="A2454" t="n">
        <v>20141</v>
      </c>
      <c r="B2454" s="48" t="n">
        <v>84</v>
      </c>
      <c r="C2454" s="7" t="n">
        <v>1</v>
      </c>
      <c r="D2454" s="7" t="n">
        <v>0</v>
      </c>
      <c r="E2454" s="7" t="n">
        <v>0</v>
      </c>
      <c r="F2454" s="7" t="n">
        <v>0</v>
      </c>
    </row>
    <row r="2455" spans="1:15">
      <c r="A2455" t="s">
        <v>4</v>
      </c>
      <c r="B2455" s="4" t="s">
        <v>5</v>
      </c>
      <c r="C2455" s="4" t="s">
        <v>14</v>
      </c>
      <c r="D2455" s="4" t="s">
        <v>14</v>
      </c>
      <c r="E2455" s="4" t="s">
        <v>20</v>
      </c>
      <c r="F2455" s="4" t="s">
        <v>20</v>
      </c>
      <c r="G2455" s="4" t="s">
        <v>20</v>
      </c>
      <c r="H2455" s="4" t="s">
        <v>10</v>
      </c>
    </row>
    <row r="2456" spans="1:15">
      <c r="A2456" t="n">
        <v>20151</v>
      </c>
      <c r="B2456" s="40" t="n">
        <v>45</v>
      </c>
      <c r="C2456" s="7" t="n">
        <v>2</v>
      </c>
      <c r="D2456" s="7" t="n">
        <v>3</v>
      </c>
      <c r="E2456" s="7" t="n">
        <v>-1.14999997615814</v>
      </c>
      <c r="F2456" s="7" t="n">
        <v>2.61999988555908</v>
      </c>
      <c r="G2456" s="7" t="n">
        <v>-1.25999999046326</v>
      </c>
      <c r="H2456" s="7" t="n">
        <v>0</v>
      </c>
    </row>
    <row r="2457" spans="1:15">
      <c r="A2457" t="s">
        <v>4</v>
      </c>
      <c r="B2457" s="4" t="s">
        <v>5</v>
      </c>
      <c r="C2457" s="4" t="s">
        <v>14</v>
      </c>
      <c r="D2457" s="4" t="s">
        <v>14</v>
      </c>
      <c r="E2457" s="4" t="s">
        <v>20</v>
      </c>
      <c r="F2457" s="4" t="s">
        <v>20</v>
      </c>
      <c r="G2457" s="4" t="s">
        <v>20</v>
      </c>
      <c r="H2457" s="4" t="s">
        <v>10</v>
      </c>
      <c r="I2457" s="4" t="s">
        <v>14</v>
      </c>
    </row>
    <row r="2458" spans="1:15">
      <c r="A2458" t="n">
        <v>20168</v>
      </c>
      <c r="B2458" s="40" t="n">
        <v>45</v>
      </c>
      <c r="C2458" s="7" t="n">
        <v>4</v>
      </c>
      <c r="D2458" s="7" t="n">
        <v>3</v>
      </c>
      <c r="E2458" s="7" t="n">
        <v>351.649993896484</v>
      </c>
      <c r="F2458" s="7" t="n">
        <v>27.2999992370605</v>
      </c>
      <c r="G2458" s="7" t="n">
        <v>10</v>
      </c>
      <c r="H2458" s="7" t="n">
        <v>0</v>
      </c>
      <c r="I2458" s="7" t="n">
        <v>1</v>
      </c>
    </row>
    <row r="2459" spans="1:15">
      <c r="A2459" t="s">
        <v>4</v>
      </c>
      <c r="B2459" s="4" t="s">
        <v>5</v>
      </c>
      <c r="C2459" s="4" t="s">
        <v>14</v>
      </c>
      <c r="D2459" s="4" t="s">
        <v>14</v>
      </c>
      <c r="E2459" s="4" t="s">
        <v>20</v>
      </c>
      <c r="F2459" s="4" t="s">
        <v>10</v>
      </c>
    </row>
    <row r="2460" spans="1:15">
      <c r="A2460" t="n">
        <v>20186</v>
      </c>
      <c r="B2460" s="40" t="n">
        <v>45</v>
      </c>
      <c r="C2460" s="7" t="n">
        <v>5</v>
      </c>
      <c r="D2460" s="7" t="n">
        <v>3</v>
      </c>
      <c r="E2460" s="7" t="n">
        <v>12.6000003814697</v>
      </c>
      <c r="F2460" s="7" t="n">
        <v>0</v>
      </c>
    </row>
    <row r="2461" spans="1:15">
      <c r="A2461" t="s">
        <v>4</v>
      </c>
      <c r="B2461" s="4" t="s">
        <v>5</v>
      </c>
      <c r="C2461" s="4" t="s">
        <v>14</v>
      </c>
      <c r="D2461" s="4" t="s">
        <v>14</v>
      </c>
      <c r="E2461" s="4" t="s">
        <v>20</v>
      </c>
      <c r="F2461" s="4" t="s">
        <v>10</v>
      </c>
    </row>
    <row r="2462" spans="1:15">
      <c r="A2462" t="n">
        <v>20195</v>
      </c>
      <c r="B2462" s="40" t="n">
        <v>45</v>
      </c>
      <c r="C2462" s="7" t="n">
        <v>11</v>
      </c>
      <c r="D2462" s="7" t="n">
        <v>3</v>
      </c>
      <c r="E2462" s="7" t="n">
        <v>17.3999996185303</v>
      </c>
      <c r="F2462" s="7" t="n">
        <v>0</v>
      </c>
    </row>
    <row r="2463" spans="1:15">
      <c r="A2463" t="s">
        <v>4</v>
      </c>
      <c r="B2463" s="4" t="s">
        <v>5</v>
      </c>
      <c r="C2463" s="4" t="s">
        <v>14</v>
      </c>
      <c r="D2463" s="4" t="s">
        <v>14</v>
      </c>
      <c r="E2463" s="4" t="s">
        <v>20</v>
      </c>
      <c r="F2463" s="4" t="s">
        <v>20</v>
      </c>
      <c r="G2463" s="4" t="s">
        <v>20</v>
      </c>
      <c r="H2463" s="4" t="s">
        <v>10</v>
      </c>
      <c r="I2463" s="4" t="s">
        <v>14</v>
      </c>
    </row>
    <row r="2464" spans="1:15">
      <c r="A2464" t="n">
        <v>20204</v>
      </c>
      <c r="B2464" s="40" t="n">
        <v>45</v>
      </c>
      <c r="C2464" s="7" t="n">
        <v>4</v>
      </c>
      <c r="D2464" s="7" t="n">
        <v>3</v>
      </c>
      <c r="E2464" s="7" t="n">
        <v>346.320007324219</v>
      </c>
      <c r="F2464" s="7" t="n">
        <v>12.960000038147</v>
      </c>
      <c r="G2464" s="7" t="n">
        <v>10</v>
      </c>
      <c r="H2464" s="7" t="n">
        <v>0</v>
      </c>
      <c r="I2464" s="7" t="n">
        <v>1</v>
      </c>
    </row>
    <row r="2465" spans="1:9">
      <c r="A2465" t="s">
        <v>4</v>
      </c>
      <c r="B2465" s="4" t="s">
        <v>5</v>
      </c>
      <c r="C2465" s="4" t="s">
        <v>14</v>
      </c>
      <c r="D2465" s="4" t="s">
        <v>14</v>
      </c>
      <c r="E2465" s="4" t="s">
        <v>20</v>
      </c>
      <c r="F2465" s="4" t="s">
        <v>10</v>
      </c>
    </row>
    <row r="2466" spans="1:9">
      <c r="A2466" t="n">
        <v>20222</v>
      </c>
      <c r="B2466" s="40" t="n">
        <v>45</v>
      </c>
      <c r="C2466" s="7" t="n">
        <v>11</v>
      </c>
      <c r="D2466" s="7" t="n">
        <v>3</v>
      </c>
      <c r="E2466" s="7" t="n">
        <v>16.2999992370605</v>
      </c>
      <c r="F2466" s="7" t="n">
        <v>0</v>
      </c>
    </row>
    <row r="2467" spans="1:9">
      <c r="A2467" t="s">
        <v>4</v>
      </c>
      <c r="B2467" s="4" t="s">
        <v>5</v>
      </c>
      <c r="C2467" s="4" t="s">
        <v>14</v>
      </c>
      <c r="D2467" s="4" t="s">
        <v>14</v>
      </c>
      <c r="E2467" s="4" t="s">
        <v>20</v>
      </c>
      <c r="F2467" s="4" t="s">
        <v>20</v>
      </c>
      <c r="G2467" s="4" t="s">
        <v>20</v>
      </c>
      <c r="H2467" s="4" t="s">
        <v>10</v>
      </c>
      <c r="I2467" s="4" t="s">
        <v>14</v>
      </c>
    </row>
    <row r="2468" spans="1:9">
      <c r="A2468" t="n">
        <v>20231</v>
      </c>
      <c r="B2468" s="40" t="n">
        <v>45</v>
      </c>
      <c r="C2468" s="7" t="n">
        <v>4</v>
      </c>
      <c r="D2468" s="7" t="n">
        <v>3</v>
      </c>
      <c r="E2468" s="7" t="n">
        <v>347.880004882813</v>
      </c>
      <c r="F2468" s="7" t="n">
        <v>16.1900005340576</v>
      </c>
      <c r="G2468" s="7" t="n">
        <v>10</v>
      </c>
      <c r="H2468" s="7" t="n">
        <v>3000</v>
      </c>
      <c r="I2468" s="7" t="n">
        <v>1</v>
      </c>
    </row>
    <row r="2469" spans="1:9">
      <c r="A2469" t="s">
        <v>4</v>
      </c>
      <c r="B2469" s="4" t="s">
        <v>5</v>
      </c>
      <c r="C2469" s="4" t="s">
        <v>10</v>
      </c>
      <c r="D2469" s="4" t="s">
        <v>9</v>
      </c>
    </row>
    <row r="2470" spans="1:9">
      <c r="A2470" t="n">
        <v>20249</v>
      </c>
      <c r="B2470" s="55" t="n">
        <v>43</v>
      </c>
      <c r="C2470" s="7" t="n">
        <v>1660</v>
      </c>
      <c r="D2470" s="7" t="n">
        <v>1</v>
      </c>
    </row>
    <row r="2471" spans="1:9">
      <c r="A2471" t="s">
        <v>4</v>
      </c>
      <c r="B2471" s="4" t="s">
        <v>5</v>
      </c>
      <c r="C2471" s="4" t="s">
        <v>10</v>
      </c>
      <c r="D2471" s="4" t="s">
        <v>9</v>
      </c>
    </row>
    <row r="2472" spans="1:9">
      <c r="A2472" t="n">
        <v>20256</v>
      </c>
      <c r="B2472" s="55" t="n">
        <v>43</v>
      </c>
      <c r="C2472" s="7" t="n">
        <v>1661</v>
      </c>
      <c r="D2472" s="7" t="n">
        <v>1</v>
      </c>
    </row>
    <row r="2473" spans="1:9">
      <c r="A2473" t="s">
        <v>4</v>
      </c>
      <c r="B2473" s="4" t="s">
        <v>5</v>
      </c>
      <c r="C2473" s="4" t="s">
        <v>14</v>
      </c>
      <c r="D2473" s="4" t="s">
        <v>10</v>
      </c>
    </row>
    <row r="2474" spans="1:9">
      <c r="A2474" t="n">
        <v>20263</v>
      </c>
      <c r="B2474" s="22" t="n">
        <v>58</v>
      </c>
      <c r="C2474" s="7" t="n">
        <v>255</v>
      </c>
      <c r="D2474" s="7" t="n">
        <v>0</v>
      </c>
    </row>
    <row r="2475" spans="1:9">
      <c r="A2475" t="s">
        <v>4</v>
      </c>
      <c r="B2475" s="4" t="s">
        <v>5</v>
      </c>
      <c r="C2475" s="4" t="s">
        <v>10</v>
      </c>
      <c r="D2475" s="4" t="s">
        <v>20</v>
      </c>
      <c r="E2475" s="4" t="s">
        <v>20</v>
      </c>
      <c r="F2475" s="4" t="s">
        <v>14</v>
      </c>
    </row>
    <row r="2476" spans="1:9">
      <c r="A2476" t="n">
        <v>20267</v>
      </c>
      <c r="B2476" s="62" t="n">
        <v>52</v>
      </c>
      <c r="C2476" s="7" t="n">
        <v>0</v>
      </c>
      <c r="D2476" s="7" t="n">
        <v>191</v>
      </c>
      <c r="E2476" s="7" t="n">
        <v>10</v>
      </c>
      <c r="F2476" s="7" t="n">
        <v>0</v>
      </c>
    </row>
    <row r="2477" spans="1:9">
      <c r="A2477" t="s">
        <v>4</v>
      </c>
      <c r="B2477" s="4" t="s">
        <v>5</v>
      </c>
      <c r="C2477" s="4" t="s">
        <v>10</v>
      </c>
      <c r="D2477" s="4" t="s">
        <v>20</v>
      </c>
      <c r="E2477" s="4" t="s">
        <v>20</v>
      </c>
      <c r="F2477" s="4" t="s">
        <v>14</v>
      </c>
    </row>
    <row r="2478" spans="1:9">
      <c r="A2478" t="n">
        <v>20279</v>
      </c>
      <c r="B2478" s="62" t="n">
        <v>52</v>
      </c>
      <c r="C2478" s="7" t="n">
        <v>4</v>
      </c>
      <c r="D2478" s="7" t="n">
        <v>191</v>
      </c>
      <c r="E2478" s="7" t="n">
        <v>10</v>
      </c>
      <c r="F2478" s="7" t="n">
        <v>0</v>
      </c>
    </row>
    <row r="2479" spans="1:9">
      <c r="A2479" t="s">
        <v>4</v>
      </c>
      <c r="B2479" s="4" t="s">
        <v>5</v>
      </c>
      <c r="C2479" s="4" t="s">
        <v>10</v>
      </c>
      <c r="D2479" s="4" t="s">
        <v>20</v>
      </c>
      <c r="E2479" s="4" t="s">
        <v>20</v>
      </c>
      <c r="F2479" s="4" t="s">
        <v>14</v>
      </c>
    </row>
    <row r="2480" spans="1:9">
      <c r="A2480" t="n">
        <v>20291</v>
      </c>
      <c r="B2480" s="62" t="n">
        <v>52</v>
      </c>
      <c r="C2480" s="7" t="n">
        <v>61491</v>
      </c>
      <c r="D2480" s="7" t="n">
        <v>191</v>
      </c>
      <c r="E2480" s="7" t="n">
        <v>10</v>
      </c>
      <c r="F2480" s="7" t="n">
        <v>0</v>
      </c>
    </row>
    <row r="2481" spans="1:9">
      <c r="A2481" t="s">
        <v>4</v>
      </c>
      <c r="B2481" s="4" t="s">
        <v>5</v>
      </c>
      <c r="C2481" s="4" t="s">
        <v>10</v>
      </c>
      <c r="D2481" s="4" t="s">
        <v>20</v>
      </c>
      <c r="E2481" s="4" t="s">
        <v>20</v>
      </c>
      <c r="F2481" s="4" t="s">
        <v>14</v>
      </c>
    </row>
    <row r="2482" spans="1:9">
      <c r="A2482" t="n">
        <v>20303</v>
      </c>
      <c r="B2482" s="62" t="n">
        <v>52</v>
      </c>
      <c r="C2482" s="7" t="n">
        <v>61492</v>
      </c>
      <c r="D2482" s="7" t="n">
        <v>191</v>
      </c>
      <c r="E2482" s="7" t="n">
        <v>10</v>
      </c>
      <c r="F2482" s="7" t="n">
        <v>0</v>
      </c>
    </row>
    <row r="2483" spans="1:9">
      <c r="A2483" t="s">
        <v>4</v>
      </c>
      <c r="B2483" s="4" t="s">
        <v>5</v>
      </c>
      <c r="C2483" s="4" t="s">
        <v>10</v>
      </c>
      <c r="D2483" s="4" t="s">
        <v>20</v>
      </c>
      <c r="E2483" s="4" t="s">
        <v>20</v>
      </c>
      <c r="F2483" s="4" t="s">
        <v>14</v>
      </c>
    </row>
    <row r="2484" spans="1:9">
      <c r="A2484" t="n">
        <v>20315</v>
      </c>
      <c r="B2484" s="62" t="n">
        <v>52</v>
      </c>
      <c r="C2484" s="7" t="n">
        <v>61493</v>
      </c>
      <c r="D2484" s="7" t="n">
        <v>191</v>
      </c>
      <c r="E2484" s="7" t="n">
        <v>10</v>
      </c>
      <c r="F2484" s="7" t="n">
        <v>0</v>
      </c>
    </row>
    <row r="2485" spans="1:9">
      <c r="A2485" t="s">
        <v>4</v>
      </c>
      <c r="B2485" s="4" t="s">
        <v>5</v>
      </c>
      <c r="C2485" s="4" t="s">
        <v>10</v>
      </c>
      <c r="D2485" s="4" t="s">
        <v>20</v>
      </c>
      <c r="E2485" s="4" t="s">
        <v>20</v>
      </c>
      <c r="F2485" s="4" t="s">
        <v>14</v>
      </c>
    </row>
    <row r="2486" spans="1:9">
      <c r="A2486" t="n">
        <v>20327</v>
      </c>
      <c r="B2486" s="62" t="n">
        <v>52</v>
      </c>
      <c r="C2486" s="7" t="n">
        <v>61494</v>
      </c>
      <c r="D2486" s="7" t="n">
        <v>191</v>
      </c>
      <c r="E2486" s="7" t="n">
        <v>10</v>
      </c>
      <c r="F2486" s="7" t="n">
        <v>0</v>
      </c>
    </row>
    <row r="2487" spans="1:9">
      <c r="A2487" t="s">
        <v>4</v>
      </c>
      <c r="B2487" s="4" t="s">
        <v>5</v>
      </c>
      <c r="C2487" s="4" t="s">
        <v>14</v>
      </c>
      <c r="D2487" s="21" t="s">
        <v>30</v>
      </c>
      <c r="E2487" s="4" t="s">
        <v>5</v>
      </c>
      <c r="F2487" s="4" t="s">
        <v>14</v>
      </c>
      <c r="G2487" s="4" t="s">
        <v>10</v>
      </c>
      <c r="H2487" s="21" t="s">
        <v>31</v>
      </c>
      <c r="I2487" s="4" t="s">
        <v>14</v>
      </c>
      <c r="J2487" s="4" t="s">
        <v>18</v>
      </c>
    </row>
    <row r="2488" spans="1:9">
      <c r="A2488" t="n">
        <v>20339</v>
      </c>
      <c r="B2488" s="10" t="n">
        <v>5</v>
      </c>
      <c r="C2488" s="7" t="n">
        <v>28</v>
      </c>
      <c r="D2488" s="21" t="s">
        <v>3</v>
      </c>
      <c r="E2488" s="27" t="n">
        <v>64</v>
      </c>
      <c r="F2488" s="7" t="n">
        <v>5</v>
      </c>
      <c r="G2488" s="7" t="n">
        <v>9</v>
      </c>
      <c r="H2488" s="21" t="s">
        <v>3</v>
      </c>
      <c r="I2488" s="7" t="n">
        <v>1</v>
      </c>
      <c r="J2488" s="11" t="n">
        <f t="normal" ca="1">A2492</f>
        <v>0</v>
      </c>
    </row>
    <row r="2489" spans="1:9">
      <c r="A2489" t="s">
        <v>4</v>
      </c>
      <c r="B2489" s="4" t="s">
        <v>5</v>
      </c>
      <c r="C2489" s="4" t="s">
        <v>10</v>
      </c>
      <c r="D2489" s="4" t="s">
        <v>20</v>
      </c>
      <c r="E2489" s="4" t="s">
        <v>20</v>
      </c>
      <c r="F2489" s="4" t="s">
        <v>14</v>
      </c>
    </row>
    <row r="2490" spans="1:9">
      <c r="A2490" t="n">
        <v>20350</v>
      </c>
      <c r="B2490" s="62" t="n">
        <v>52</v>
      </c>
      <c r="C2490" s="7" t="n">
        <v>7030</v>
      </c>
      <c r="D2490" s="7" t="n">
        <v>191</v>
      </c>
      <c r="E2490" s="7" t="n">
        <v>10</v>
      </c>
      <c r="F2490" s="7" t="n">
        <v>0</v>
      </c>
    </row>
    <row r="2491" spans="1:9">
      <c r="A2491" t="s">
        <v>4</v>
      </c>
      <c r="B2491" s="4" t="s">
        <v>5</v>
      </c>
      <c r="C2491" s="4" t="s">
        <v>10</v>
      </c>
      <c r="D2491" s="4" t="s">
        <v>14</v>
      </c>
      <c r="E2491" s="4" t="s">
        <v>14</v>
      </c>
      <c r="F2491" s="4" t="s">
        <v>6</v>
      </c>
    </row>
    <row r="2492" spans="1:9">
      <c r="A2492" t="n">
        <v>20362</v>
      </c>
      <c r="B2492" s="23" t="n">
        <v>47</v>
      </c>
      <c r="C2492" s="7" t="n">
        <v>0</v>
      </c>
      <c r="D2492" s="7" t="n">
        <v>0</v>
      </c>
      <c r="E2492" s="7" t="n">
        <v>0</v>
      </c>
      <c r="F2492" s="7" t="s">
        <v>247</v>
      </c>
    </row>
    <row r="2493" spans="1:9">
      <c r="A2493" t="s">
        <v>4</v>
      </c>
      <c r="B2493" s="4" t="s">
        <v>5</v>
      </c>
      <c r="C2493" s="4" t="s">
        <v>10</v>
      </c>
      <c r="D2493" s="4" t="s">
        <v>14</v>
      </c>
      <c r="E2493" s="4" t="s">
        <v>14</v>
      </c>
      <c r="F2493" s="4" t="s">
        <v>6</v>
      </c>
    </row>
    <row r="2494" spans="1:9">
      <c r="A2494" t="n">
        <v>20382</v>
      </c>
      <c r="B2494" s="23" t="n">
        <v>47</v>
      </c>
      <c r="C2494" s="7" t="n">
        <v>4</v>
      </c>
      <c r="D2494" s="7" t="n">
        <v>0</v>
      </c>
      <c r="E2494" s="7" t="n">
        <v>0</v>
      </c>
      <c r="F2494" s="7" t="s">
        <v>247</v>
      </c>
    </row>
    <row r="2495" spans="1:9">
      <c r="A2495" t="s">
        <v>4</v>
      </c>
      <c r="B2495" s="4" t="s">
        <v>5</v>
      </c>
      <c r="C2495" s="4" t="s">
        <v>10</v>
      </c>
      <c r="D2495" s="4" t="s">
        <v>14</v>
      </c>
      <c r="E2495" s="4" t="s">
        <v>14</v>
      </c>
      <c r="F2495" s="4" t="s">
        <v>6</v>
      </c>
    </row>
    <row r="2496" spans="1:9">
      <c r="A2496" t="n">
        <v>20402</v>
      </c>
      <c r="B2496" s="23" t="n">
        <v>47</v>
      </c>
      <c r="C2496" s="7" t="n">
        <v>61491</v>
      </c>
      <c r="D2496" s="7" t="n">
        <v>0</v>
      </c>
      <c r="E2496" s="7" t="n">
        <v>0</v>
      </c>
      <c r="F2496" s="7" t="s">
        <v>247</v>
      </c>
    </row>
    <row r="2497" spans="1:10">
      <c r="A2497" t="s">
        <v>4</v>
      </c>
      <c r="B2497" s="4" t="s">
        <v>5</v>
      </c>
      <c r="C2497" s="4" t="s">
        <v>10</v>
      </c>
      <c r="D2497" s="4" t="s">
        <v>14</v>
      </c>
      <c r="E2497" s="4" t="s">
        <v>14</v>
      </c>
      <c r="F2497" s="4" t="s">
        <v>6</v>
      </c>
    </row>
    <row r="2498" spans="1:10">
      <c r="A2498" t="n">
        <v>20422</v>
      </c>
      <c r="B2498" s="23" t="n">
        <v>47</v>
      </c>
      <c r="C2498" s="7" t="n">
        <v>61492</v>
      </c>
      <c r="D2498" s="7" t="n">
        <v>0</v>
      </c>
      <c r="E2498" s="7" t="n">
        <v>0</v>
      </c>
      <c r="F2498" s="7" t="s">
        <v>247</v>
      </c>
    </row>
    <row r="2499" spans="1:10">
      <c r="A2499" t="s">
        <v>4</v>
      </c>
      <c r="B2499" s="4" t="s">
        <v>5</v>
      </c>
      <c r="C2499" s="4" t="s">
        <v>10</v>
      </c>
      <c r="D2499" s="4" t="s">
        <v>14</v>
      </c>
      <c r="E2499" s="4" t="s">
        <v>14</v>
      </c>
      <c r="F2499" s="4" t="s">
        <v>6</v>
      </c>
    </row>
    <row r="2500" spans="1:10">
      <c r="A2500" t="n">
        <v>20442</v>
      </c>
      <c r="B2500" s="23" t="n">
        <v>47</v>
      </c>
      <c r="C2500" s="7" t="n">
        <v>61493</v>
      </c>
      <c r="D2500" s="7" t="n">
        <v>0</v>
      </c>
      <c r="E2500" s="7" t="n">
        <v>0</v>
      </c>
      <c r="F2500" s="7" t="s">
        <v>247</v>
      </c>
    </row>
    <row r="2501" spans="1:10">
      <c r="A2501" t="s">
        <v>4</v>
      </c>
      <c r="B2501" s="4" t="s">
        <v>5</v>
      </c>
      <c r="C2501" s="4" t="s">
        <v>10</v>
      </c>
      <c r="D2501" s="4" t="s">
        <v>14</v>
      </c>
      <c r="E2501" s="4" t="s">
        <v>14</v>
      </c>
      <c r="F2501" s="4" t="s">
        <v>6</v>
      </c>
    </row>
    <row r="2502" spans="1:10">
      <c r="A2502" t="n">
        <v>20462</v>
      </c>
      <c r="B2502" s="23" t="n">
        <v>47</v>
      </c>
      <c r="C2502" s="7" t="n">
        <v>61494</v>
      </c>
      <c r="D2502" s="7" t="n">
        <v>0</v>
      </c>
      <c r="E2502" s="7" t="n">
        <v>0</v>
      </c>
      <c r="F2502" s="7" t="s">
        <v>247</v>
      </c>
    </row>
    <row r="2503" spans="1:10">
      <c r="A2503" t="s">
        <v>4</v>
      </c>
      <c r="B2503" s="4" t="s">
        <v>5</v>
      </c>
      <c r="C2503" s="4" t="s">
        <v>14</v>
      </c>
      <c r="D2503" s="4" t="s">
        <v>10</v>
      </c>
    </row>
    <row r="2504" spans="1:10">
      <c r="A2504" t="n">
        <v>20482</v>
      </c>
      <c r="B2504" s="40" t="n">
        <v>45</v>
      </c>
      <c r="C2504" s="7" t="n">
        <v>7</v>
      </c>
      <c r="D2504" s="7" t="n">
        <v>255</v>
      </c>
    </row>
    <row r="2505" spans="1:10">
      <c r="A2505" t="s">
        <v>4</v>
      </c>
      <c r="B2505" s="4" t="s">
        <v>5</v>
      </c>
      <c r="C2505" s="4" t="s">
        <v>14</v>
      </c>
      <c r="D2505" s="4" t="s">
        <v>14</v>
      </c>
      <c r="E2505" s="4" t="s">
        <v>20</v>
      </c>
      <c r="F2505" s="4" t="s">
        <v>20</v>
      </c>
      <c r="G2505" s="4" t="s">
        <v>20</v>
      </c>
      <c r="H2505" s="4" t="s">
        <v>10</v>
      </c>
      <c r="I2505" s="4" t="s">
        <v>14</v>
      </c>
    </row>
    <row r="2506" spans="1:10">
      <c r="A2506" t="n">
        <v>20486</v>
      </c>
      <c r="B2506" s="40" t="n">
        <v>45</v>
      </c>
      <c r="C2506" s="7" t="n">
        <v>4</v>
      </c>
      <c r="D2506" s="7" t="n">
        <v>3</v>
      </c>
      <c r="E2506" s="7" t="n">
        <v>346.209991455078</v>
      </c>
      <c r="F2506" s="7" t="n">
        <v>16.1900005340576</v>
      </c>
      <c r="G2506" s="7" t="n">
        <v>10</v>
      </c>
      <c r="H2506" s="7" t="n">
        <v>10000</v>
      </c>
      <c r="I2506" s="7" t="n">
        <v>1</v>
      </c>
    </row>
    <row r="2507" spans="1:10">
      <c r="A2507" t="s">
        <v>4</v>
      </c>
      <c r="B2507" s="4" t="s">
        <v>5</v>
      </c>
      <c r="C2507" s="4" t="s">
        <v>14</v>
      </c>
      <c r="D2507" s="21" t="s">
        <v>30</v>
      </c>
      <c r="E2507" s="4" t="s">
        <v>5</v>
      </c>
      <c r="F2507" s="4" t="s">
        <v>14</v>
      </c>
      <c r="G2507" s="4" t="s">
        <v>10</v>
      </c>
      <c r="H2507" s="21" t="s">
        <v>31</v>
      </c>
      <c r="I2507" s="4" t="s">
        <v>14</v>
      </c>
      <c r="J2507" s="4" t="s">
        <v>18</v>
      </c>
    </row>
    <row r="2508" spans="1:10">
      <c r="A2508" t="n">
        <v>20504</v>
      </c>
      <c r="B2508" s="10" t="n">
        <v>5</v>
      </c>
      <c r="C2508" s="7" t="n">
        <v>28</v>
      </c>
      <c r="D2508" s="21" t="s">
        <v>3</v>
      </c>
      <c r="E2508" s="27" t="n">
        <v>64</v>
      </c>
      <c r="F2508" s="7" t="n">
        <v>5</v>
      </c>
      <c r="G2508" s="7" t="n">
        <v>9</v>
      </c>
      <c r="H2508" s="21" t="s">
        <v>3</v>
      </c>
      <c r="I2508" s="7" t="n">
        <v>1</v>
      </c>
      <c r="J2508" s="11" t="n">
        <f t="normal" ca="1">A2532</f>
        <v>0</v>
      </c>
    </row>
    <row r="2509" spans="1:10">
      <c r="A2509" t="s">
        <v>4</v>
      </c>
      <c r="B2509" s="4" t="s">
        <v>5</v>
      </c>
      <c r="C2509" s="4" t="s">
        <v>14</v>
      </c>
      <c r="D2509" s="4" t="s">
        <v>10</v>
      </c>
      <c r="E2509" s="4" t="s">
        <v>6</v>
      </c>
    </row>
    <row r="2510" spans="1:10">
      <c r="A2510" t="n">
        <v>20515</v>
      </c>
      <c r="B2510" s="33" t="n">
        <v>51</v>
      </c>
      <c r="C2510" s="7" t="n">
        <v>4</v>
      </c>
      <c r="D2510" s="7" t="n">
        <v>9</v>
      </c>
      <c r="E2510" s="7" t="s">
        <v>248</v>
      </c>
    </row>
    <row r="2511" spans="1:10">
      <c r="A2511" t="s">
        <v>4</v>
      </c>
      <c r="B2511" s="4" t="s">
        <v>5</v>
      </c>
      <c r="C2511" s="4" t="s">
        <v>10</v>
      </c>
    </row>
    <row r="2512" spans="1:10">
      <c r="A2512" t="n">
        <v>20529</v>
      </c>
      <c r="B2512" s="29" t="n">
        <v>16</v>
      </c>
      <c r="C2512" s="7" t="n">
        <v>0</v>
      </c>
    </row>
    <row r="2513" spans="1:10">
      <c r="A2513" t="s">
        <v>4</v>
      </c>
      <c r="B2513" s="4" t="s">
        <v>5</v>
      </c>
      <c r="C2513" s="4" t="s">
        <v>10</v>
      </c>
      <c r="D2513" s="4" t="s">
        <v>14</v>
      </c>
      <c r="E2513" s="4" t="s">
        <v>9</v>
      </c>
      <c r="F2513" s="4" t="s">
        <v>83</v>
      </c>
      <c r="G2513" s="4" t="s">
        <v>14</v>
      </c>
      <c r="H2513" s="4" t="s">
        <v>14</v>
      </c>
    </row>
    <row r="2514" spans="1:10">
      <c r="A2514" t="n">
        <v>20532</v>
      </c>
      <c r="B2514" s="44" t="n">
        <v>26</v>
      </c>
      <c r="C2514" s="7" t="n">
        <v>9</v>
      </c>
      <c r="D2514" s="7" t="n">
        <v>17</v>
      </c>
      <c r="E2514" s="7" t="n">
        <v>5381</v>
      </c>
      <c r="F2514" s="7" t="s">
        <v>249</v>
      </c>
      <c r="G2514" s="7" t="n">
        <v>2</v>
      </c>
      <c r="H2514" s="7" t="n">
        <v>0</v>
      </c>
    </row>
    <row r="2515" spans="1:10">
      <c r="A2515" t="s">
        <v>4</v>
      </c>
      <c r="B2515" s="4" t="s">
        <v>5</v>
      </c>
    </row>
    <row r="2516" spans="1:10">
      <c r="A2516" t="n">
        <v>20559</v>
      </c>
      <c r="B2516" s="45" t="n">
        <v>28</v>
      </c>
    </row>
    <row r="2517" spans="1:10">
      <c r="A2517" t="s">
        <v>4</v>
      </c>
      <c r="B2517" s="4" t="s">
        <v>5</v>
      </c>
      <c r="C2517" s="4" t="s">
        <v>10</v>
      </c>
      <c r="D2517" s="4" t="s">
        <v>14</v>
      </c>
    </row>
    <row r="2518" spans="1:10">
      <c r="A2518" t="n">
        <v>20560</v>
      </c>
      <c r="B2518" s="46" t="n">
        <v>89</v>
      </c>
      <c r="C2518" s="7" t="n">
        <v>65533</v>
      </c>
      <c r="D2518" s="7" t="n">
        <v>1</v>
      </c>
    </row>
    <row r="2519" spans="1:10">
      <c r="A2519" t="s">
        <v>4</v>
      </c>
      <c r="B2519" s="4" t="s">
        <v>5</v>
      </c>
      <c r="C2519" s="4" t="s">
        <v>14</v>
      </c>
      <c r="D2519" s="4" t="s">
        <v>10</v>
      </c>
      <c r="E2519" s="4" t="s">
        <v>20</v>
      </c>
      <c r="F2519" s="4" t="s">
        <v>10</v>
      </c>
      <c r="G2519" s="4" t="s">
        <v>9</v>
      </c>
      <c r="H2519" s="4" t="s">
        <v>9</v>
      </c>
      <c r="I2519" s="4" t="s">
        <v>10</v>
      </c>
      <c r="J2519" s="4" t="s">
        <v>10</v>
      </c>
      <c r="K2519" s="4" t="s">
        <v>9</v>
      </c>
      <c r="L2519" s="4" t="s">
        <v>9</v>
      </c>
      <c r="M2519" s="4" t="s">
        <v>9</v>
      </c>
      <c r="N2519" s="4" t="s">
        <v>9</v>
      </c>
      <c r="O2519" s="4" t="s">
        <v>6</v>
      </c>
    </row>
    <row r="2520" spans="1:10">
      <c r="A2520" t="n">
        <v>20564</v>
      </c>
      <c r="B2520" s="13" t="n">
        <v>50</v>
      </c>
      <c r="C2520" s="7" t="n">
        <v>0</v>
      </c>
      <c r="D2520" s="7" t="n">
        <v>2070</v>
      </c>
      <c r="E2520" s="7" t="n">
        <v>1</v>
      </c>
      <c r="F2520" s="7" t="n">
        <v>0</v>
      </c>
      <c r="G2520" s="7" t="n">
        <v>0</v>
      </c>
      <c r="H2520" s="7" t="n">
        <v>0</v>
      </c>
      <c r="I2520" s="7" t="n">
        <v>0</v>
      </c>
      <c r="J2520" s="7" t="n">
        <v>65533</v>
      </c>
      <c r="K2520" s="7" t="n">
        <v>0</v>
      </c>
      <c r="L2520" s="7" t="n">
        <v>0</v>
      </c>
      <c r="M2520" s="7" t="n">
        <v>0</v>
      </c>
      <c r="N2520" s="7" t="n">
        <v>0</v>
      </c>
      <c r="O2520" s="7" t="s">
        <v>13</v>
      </c>
    </row>
    <row r="2521" spans="1:10">
      <c r="A2521" t="s">
        <v>4</v>
      </c>
      <c r="B2521" s="4" t="s">
        <v>5</v>
      </c>
      <c r="C2521" s="4" t="s">
        <v>14</v>
      </c>
      <c r="D2521" s="4" t="s">
        <v>10</v>
      </c>
      <c r="E2521" s="4" t="s">
        <v>6</v>
      </c>
    </row>
    <row r="2522" spans="1:10">
      <c r="A2522" t="n">
        <v>20603</v>
      </c>
      <c r="B2522" s="33" t="n">
        <v>51</v>
      </c>
      <c r="C2522" s="7" t="n">
        <v>4</v>
      </c>
      <c r="D2522" s="7" t="n">
        <v>7030</v>
      </c>
      <c r="E2522" s="7" t="s">
        <v>135</v>
      </c>
    </row>
    <row r="2523" spans="1:10">
      <c r="A2523" t="s">
        <v>4</v>
      </c>
      <c r="B2523" s="4" t="s">
        <v>5</v>
      </c>
      <c r="C2523" s="4" t="s">
        <v>10</v>
      </c>
    </row>
    <row r="2524" spans="1:10">
      <c r="A2524" t="n">
        <v>20616</v>
      </c>
      <c r="B2524" s="29" t="n">
        <v>16</v>
      </c>
      <c r="C2524" s="7" t="n">
        <v>0</v>
      </c>
    </row>
    <row r="2525" spans="1:10">
      <c r="A2525" t="s">
        <v>4</v>
      </c>
      <c r="B2525" s="4" t="s">
        <v>5</v>
      </c>
      <c r="C2525" s="4" t="s">
        <v>10</v>
      </c>
      <c r="D2525" s="4" t="s">
        <v>83</v>
      </c>
      <c r="E2525" s="4" t="s">
        <v>14</v>
      </c>
      <c r="F2525" s="4" t="s">
        <v>14</v>
      </c>
    </row>
    <row r="2526" spans="1:10">
      <c r="A2526" t="n">
        <v>20619</v>
      </c>
      <c r="B2526" s="44" t="n">
        <v>26</v>
      </c>
      <c r="C2526" s="7" t="n">
        <v>7030</v>
      </c>
      <c r="D2526" s="7" t="s">
        <v>250</v>
      </c>
      <c r="E2526" s="7" t="n">
        <v>2</v>
      </c>
      <c r="F2526" s="7" t="n">
        <v>0</v>
      </c>
    </row>
    <row r="2527" spans="1:10">
      <c r="A2527" t="s">
        <v>4</v>
      </c>
      <c r="B2527" s="4" t="s">
        <v>5</v>
      </c>
    </row>
    <row r="2528" spans="1:10">
      <c r="A2528" t="n">
        <v>20637</v>
      </c>
      <c r="B2528" s="45" t="n">
        <v>28</v>
      </c>
    </row>
    <row r="2529" spans="1:15">
      <c r="A2529" t="s">
        <v>4</v>
      </c>
      <c r="B2529" s="4" t="s">
        <v>5</v>
      </c>
      <c r="C2529" s="4" t="s">
        <v>10</v>
      </c>
      <c r="D2529" s="4" t="s">
        <v>14</v>
      </c>
    </row>
    <row r="2530" spans="1:15">
      <c r="A2530" t="n">
        <v>20638</v>
      </c>
      <c r="B2530" s="46" t="n">
        <v>89</v>
      </c>
      <c r="C2530" s="7" t="n">
        <v>65533</v>
      </c>
      <c r="D2530" s="7" t="n">
        <v>1</v>
      </c>
    </row>
    <row r="2531" spans="1:15">
      <c r="A2531" t="s">
        <v>4</v>
      </c>
      <c r="B2531" s="4" t="s">
        <v>5</v>
      </c>
      <c r="C2531" s="4" t="s">
        <v>14</v>
      </c>
      <c r="D2531" s="21" t="s">
        <v>30</v>
      </c>
      <c r="E2531" s="4" t="s">
        <v>5</v>
      </c>
      <c r="F2531" s="4" t="s">
        <v>14</v>
      </c>
      <c r="G2531" s="4" t="s">
        <v>10</v>
      </c>
      <c r="H2531" s="21" t="s">
        <v>31</v>
      </c>
      <c r="I2531" s="4" t="s">
        <v>14</v>
      </c>
      <c r="J2531" s="4" t="s">
        <v>18</v>
      </c>
    </row>
    <row r="2532" spans="1:15">
      <c r="A2532" t="n">
        <v>20642</v>
      </c>
      <c r="B2532" s="10" t="n">
        <v>5</v>
      </c>
      <c r="C2532" s="7" t="n">
        <v>28</v>
      </c>
      <c r="D2532" s="21" t="s">
        <v>3</v>
      </c>
      <c r="E2532" s="27" t="n">
        <v>64</v>
      </c>
      <c r="F2532" s="7" t="n">
        <v>5</v>
      </c>
      <c r="G2532" s="7" t="n">
        <v>7</v>
      </c>
      <c r="H2532" s="21" t="s">
        <v>3</v>
      </c>
      <c r="I2532" s="7" t="n">
        <v>1</v>
      </c>
      <c r="J2532" s="11" t="n">
        <f t="normal" ca="1">A2544</f>
        <v>0</v>
      </c>
    </row>
    <row r="2533" spans="1:15">
      <c r="A2533" t="s">
        <v>4</v>
      </c>
      <c r="B2533" s="4" t="s">
        <v>5</v>
      </c>
      <c r="C2533" s="4" t="s">
        <v>14</v>
      </c>
      <c r="D2533" s="4" t="s">
        <v>10</v>
      </c>
      <c r="E2533" s="4" t="s">
        <v>6</v>
      </c>
    </row>
    <row r="2534" spans="1:15">
      <c r="A2534" t="n">
        <v>20653</v>
      </c>
      <c r="B2534" s="33" t="n">
        <v>51</v>
      </c>
      <c r="C2534" s="7" t="n">
        <v>4</v>
      </c>
      <c r="D2534" s="7" t="n">
        <v>7</v>
      </c>
      <c r="E2534" s="7" t="s">
        <v>115</v>
      </c>
    </row>
    <row r="2535" spans="1:15">
      <c r="A2535" t="s">
        <v>4</v>
      </c>
      <c r="B2535" s="4" t="s">
        <v>5</v>
      </c>
      <c r="C2535" s="4" t="s">
        <v>10</v>
      </c>
    </row>
    <row r="2536" spans="1:15">
      <c r="A2536" t="n">
        <v>20667</v>
      </c>
      <c r="B2536" s="29" t="n">
        <v>16</v>
      </c>
      <c r="C2536" s="7" t="n">
        <v>0</v>
      </c>
    </row>
    <row r="2537" spans="1:15">
      <c r="A2537" t="s">
        <v>4</v>
      </c>
      <c r="B2537" s="4" t="s">
        <v>5</v>
      </c>
      <c r="C2537" s="4" t="s">
        <v>10</v>
      </c>
      <c r="D2537" s="4" t="s">
        <v>14</v>
      </c>
      <c r="E2537" s="4" t="s">
        <v>9</v>
      </c>
      <c r="F2537" s="4" t="s">
        <v>83</v>
      </c>
      <c r="G2537" s="4" t="s">
        <v>14</v>
      </c>
      <c r="H2537" s="4" t="s">
        <v>14</v>
      </c>
    </row>
    <row r="2538" spans="1:15">
      <c r="A2538" t="n">
        <v>20670</v>
      </c>
      <c r="B2538" s="44" t="n">
        <v>26</v>
      </c>
      <c r="C2538" s="7" t="n">
        <v>7</v>
      </c>
      <c r="D2538" s="7" t="n">
        <v>17</v>
      </c>
      <c r="E2538" s="7" t="n">
        <v>4419</v>
      </c>
      <c r="F2538" s="7" t="s">
        <v>251</v>
      </c>
      <c r="G2538" s="7" t="n">
        <v>2</v>
      </c>
      <c r="H2538" s="7" t="n">
        <v>0</v>
      </c>
    </row>
    <row r="2539" spans="1:15">
      <c r="A2539" t="s">
        <v>4</v>
      </c>
      <c r="B2539" s="4" t="s">
        <v>5</v>
      </c>
    </row>
    <row r="2540" spans="1:15">
      <c r="A2540" t="n">
        <v>20710</v>
      </c>
      <c r="B2540" s="45" t="n">
        <v>28</v>
      </c>
    </row>
    <row r="2541" spans="1:15">
      <c r="A2541" t="s">
        <v>4</v>
      </c>
      <c r="B2541" s="4" t="s">
        <v>5</v>
      </c>
      <c r="C2541" s="4" t="s">
        <v>10</v>
      </c>
      <c r="D2541" s="4" t="s">
        <v>14</v>
      </c>
    </row>
    <row r="2542" spans="1:15">
      <c r="A2542" t="n">
        <v>20711</v>
      </c>
      <c r="B2542" s="46" t="n">
        <v>89</v>
      </c>
      <c r="C2542" s="7" t="n">
        <v>65533</v>
      </c>
      <c r="D2542" s="7" t="n">
        <v>1</v>
      </c>
    </row>
    <row r="2543" spans="1:15">
      <c r="A2543" t="s">
        <v>4</v>
      </c>
      <c r="B2543" s="4" t="s">
        <v>5</v>
      </c>
      <c r="C2543" s="4" t="s">
        <v>14</v>
      </c>
      <c r="D2543" s="21" t="s">
        <v>30</v>
      </c>
      <c r="E2543" s="4" t="s">
        <v>5</v>
      </c>
      <c r="F2543" s="4" t="s">
        <v>14</v>
      </c>
      <c r="G2543" s="4" t="s">
        <v>10</v>
      </c>
      <c r="H2543" s="21" t="s">
        <v>31</v>
      </c>
      <c r="I2543" s="4" t="s">
        <v>14</v>
      </c>
      <c r="J2543" s="4" t="s">
        <v>18</v>
      </c>
    </row>
    <row r="2544" spans="1:15">
      <c r="A2544" t="n">
        <v>20715</v>
      </c>
      <c r="B2544" s="10" t="n">
        <v>5</v>
      </c>
      <c r="C2544" s="7" t="n">
        <v>28</v>
      </c>
      <c r="D2544" s="21" t="s">
        <v>3</v>
      </c>
      <c r="E2544" s="27" t="n">
        <v>64</v>
      </c>
      <c r="F2544" s="7" t="n">
        <v>5</v>
      </c>
      <c r="G2544" s="7" t="n">
        <v>8</v>
      </c>
      <c r="H2544" s="21" t="s">
        <v>3</v>
      </c>
      <c r="I2544" s="7" t="n">
        <v>1</v>
      </c>
      <c r="J2544" s="11" t="n">
        <f t="normal" ca="1">A2556</f>
        <v>0</v>
      </c>
    </row>
    <row r="2545" spans="1:10">
      <c r="A2545" t="s">
        <v>4</v>
      </c>
      <c r="B2545" s="4" t="s">
        <v>5</v>
      </c>
      <c r="C2545" s="4" t="s">
        <v>14</v>
      </c>
      <c r="D2545" s="4" t="s">
        <v>10</v>
      </c>
      <c r="E2545" s="4" t="s">
        <v>6</v>
      </c>
    </row>
    <row r="2546" spans="1:10">
      <c r="A2546" t="n">
        <v>20726</v>
      </c>
      <c r="B2546" s="33" t="n">
        <v>51</v>
      </c>
      <c r="C2546" s="7" t="n">
        <v>4</v>
      </c>
      <c r="D2546" s="7" t="n">
        <v>8</v>
      </c>
      <c r="E2546" s="7" t="s">
        <v>180</v>
      </c>
    </row>
    <row r="2547" spans="1:10">
      <c r="A2547" t="s">
        <v>4</v>
      </c>
      <c r="B2547" s="4" t="s">
        <v>5</v>
      </c>
      <c r="C2547" s="4" t="s">
        <v>10</v>
      </c>
    </row>
    <row r="2548" spans="1:10">
      <c r="A2548" t="n">
        <v>20739</v>
      </c>
      <c r="B2548" s="29" t="n">
        <v>16</v>
      </c>
      <c r="C2548" s="7" t="n">
        <v>0</v>
      </c>
    </row>
    <row r="2549" spans="1:10">
      <c r="A2549" t="s">
        <v>4</v>
      </c>
      <c r="B2549" s="4" t="s">
        <v>5</v>
      </c>
      <c r="C2549" s="4" t="s">
        <v>10</v>
      </c>
      <c r="D2549" s="4" t="s">
        <v>14</v>
      </c>
      <c r="E2549" s="4" t="s">
        <v>9</v>
      </c>
      <c r="F2549" s="4" t="s">
        <v>83</v>
      </c>
      <c r="G2549" s="4" t="s">
        <v>14</v>
      </c>
      <c r="H2549" s="4" t="s">
        <v>14</v>
      </c>
    </row>
    <row r="2550" spans="1:10">
      <c r="A2550" t="n">
        <v>20742</v>
      </c>
      <c r="B2550" s="44" t="n">
        <v>26</v>
      </c>
      <c r="C2550" s="7" t="n">
        <v>8</v>
      </c>
      <c r="D2550" s="7" t="n">
        <v>17</v>
      </c>
      <c r="E2550" s="7" t="n">
        <v>9378</v>
      </c>
      <c r="F2550" s="7" t="s">
        <v>252</v>
      </c>
      <c r="G2550" s="7" t="n">
        <v>2</v>
      </c>
      <c r="H2550" s="7" t="n">
        <v>0</v>
      </c>
    </row>
    <row r="2551" spans="1:10">
      <c r="A2551" t="s">
        <v>4</v>
      </c>
      <c r="B2551" s="4" t="s">
        <v>5</v>
      </c>
    </row>
    <row r="2552" spans="1:10">
      <c r="A2552" t="n">
        <v>20803</v>
      </c>
      <c r="B2552" s="45" t="n">
        <v>28</v>
      </c>
    </row>
    <row r="2553" spans="1:10">
      <c r="A2553" t="s">
        <v>4</v>
      </c>
      <c r="B2553" s="4" t="s">
        <v>5</v>
      </c>
      <c r="C2553" s="4" t="s">
        <v>10</v>
      </c>
      <c r="D2553" s="4" t="s">
        <v>14</v>
      </c>
    </row>
    <row r="2554" spans="1:10">
      <c r="A2554" t="n">
        <v>20804</v>
      </c>
      <c r="B2554" s="46" t="n">
        <v>89</v>
      </c>
      <c r="C2554" s="7" t="n">
        <v>65533</v>
      </c>
      <c r="D2554" s="7" t="n">
        <v>1</v>
      </c>
    </row>
    <row r="2555" spans="1:10">
      <c r="A2555" t="s">
        <v>4</v>
      </c>
      <c r="B2555" s="4" t="s">
        <v>5</v>
      </c>
      <c r="C2555" s="4" t="s">
        <v>14</v>
      </c>
      <c r="D2555" s="21" t="s">
        <v>30</v>
      </c>
      <c r="E2555" s="4" t="s">
        <v>5</v>
      </c>
      <c r="F2555" s="4" t="s">
        <v>14</v>
      </c>
      <c r="G2555" s="4" t="s">
        <v>10</v>
      </c>
      <c r="H2555" s="21" t="s">
        <v>31</v>
      </c>
      <c r="I2555" s="4" t="s">
        <v>14</v>
      </c>
      <c r="J2555" s="4" t="s">
        <v>18</v>
      </c>
    </row>
    <row r="2556" spans="1:10">
      <c r="A2556" t="n">
        <v>20808</v>
      </c>
      <c r="B2556" s="10" t="n">
        <v>5</v>
      </c>
      <c r="C2556" s="7" t="n">
        <v>28</v>
      </c>
      <c r="D2556" s="21" t="s">
        <v>3</v>
      </c>
      <c r="E2556" s="27" t="n">
        <v>64</v>
      </c>
      <c r="F2556" s="7" t="n">
        <v>5</v>
      </c>
      <c r="G2556" s="7" t="n">
        <v>6</v>
      </c>
      <c r="H2556" s="21" t="s">
        <v>3</v>
      </c>
      <c r="I2556" s="7" t="n">
        <v>1</v>
      </c>
      <c r="J2556" s="11" t="n">
        <f t="normal" ca="1">A2568</f>
        <v>0</v>
      </c>
    </row>
    <row r="2557" spans="1:10">
      <c r="A2557" t="s">
        <v>4</v>
      </c>
      <c r="B2557" s="4" t="s">
        <v>5</v>
      </c>
      <c r="C2557" s="4" t="s">
        <v>14</v>
      </c>
      <c r="D2557" s="4" t="s">
        <v>10</v>
      </c>
      <c r="E2557" s="4" t="s">
        <v>6</v>
      </c>
    </row>
    <row r="2558" spans="1:10">
      <c r="A2558" t="n">
        <v>20819</v>
      </c>
      <c r="B2558" s="33" t="n">
        <v>51</v>
      </c>
      <c r="C2558" s="7" t="n">
        <v>4</v>
      </c>
      <c r="D2558" s="7" t="n">
        <v>6</v>
      </c>
      <c r="E2558" s="7" t="s">
        <v>138</v>
      </c>
    </row>
    <row r="2559" spans="1:10">
      <c r="A2559" t="s">
        <v>4</v>
      </c>
      <c r="B2559" s="4" t="s">
        <v>5</v>
      </c>
      <c r="C2559" s="4" t="s">
        <v>10</v>
      </c>
    </row>
    <row r="2560" spans="1:10">
      <c r="A2560" t="n">
        <v>20833</v>
      </c>
      <c r="B2560" s="29" t="n">
        <v>16</v>
      </c>
      <c r="C2560" s="7" t="n">
        <v>0</v>
      </c>
    </row>
    <row r="2561" spans="1:10">
      <c r="A2561" t="s">
        <v>4</v>
      </c>
      <c r="B2561" s="4" t="s">
        <v>5</v>
      </c>
      <c r="C2561" s="4" t="s">
        <v>10</v>
      </c>
      <c r="D2561" s="4" t="s">
        <v>14</v>
      </c>
      <c r="E2561" s="4" t="s">
        <v>9</v>
      </c>
      <c r="F2561" s="4" t="s">
        <v>83</v>
      </c>
      <c r="G2561" s="4" t="s">
        <v>14</v>
      </c>
      <c r="H2561" s="4" t="s">
        <v>14</v>
      </c>
    </row>
    <row r="2562" spans="1:10">
      <c r="A2562" t="n">
        <v>20836</v>
      </c>
      <c r="B2562" s="44" t="n">
        <v>26</v>
      </c>
      <c r="C2562" s="7" t="n">
        <v>6</v>
      </c>
      <c r="D2562" s="7" t="n">
        <v>17</v>
      </c>
      <c r="E2562" s="7" t="n">
        <v>8453</v>
      </c>
      <c r="F2562" s="7" t="s">
        <v>253</v>
      </c>
      <c r="G2562" s="7" t="n">
        <v>2</v>
      </c>
      <c r="H2562" s="7" t="n">
        <v>0</v>
      </c>
    </row>
    <row r="2563" spans="1:10">
      <c r="A2563" t="s">
        <v>4</v>
      </c>
      <c r="B2563" s="4" t="s">
        <v>5</v>
      </c>
    </row>
    <row r="2564" spans="1:10">
      <c r="A2564" t="n">
        <v>20895</v>
      </c>
      <c r="B2564" s="45" t="n">
        <v>28</v>
      </c>
    </row>
    <row r="2565" spans="1:10">
      <c r="A2565" t="s">
        <v>4</v>
      </c>
      <c r="B2565" s="4" t="s">
        <v>5</v>
      </c>
      <c r="C2565" s="4" t="s">
        <v>10</v>
      </c>
      <c r="D2565" s="4" t="s">
        <v>14</v>
      </c>
    </row>
    <row r="2566" spans="1:10">
      <c r="A2566" t="n">
        <v>20896</v>
      </c>
      <c r="B2566" s="46" t="n">
        <v>89</v>
      </c>
      <c r="C2566" s="7" t="n">
        <v>65533</v>
      </c>
      <c r="D2566" s="7" t="n">
        <v>1</v>
      </c>
    </row>
    <row r="2567" spans="1:10">
      <c r="A2567" t="s">
        <v>4</v>
      </c>
      <c r="B2567" s="4" t="s">
        <v>5</v>
      </c>
      <c r="C2567" s="4" t="s">
        <v>14</v>
      </c>
      <c r="D2567" s="21" t="s">
        <v>30</v>
      </c>
      <c r="E2567" s="4" t="s">
        <v>5</v>
      </c>
      <c r="F2567" s="4" t="s">
        <v>14</v>
      </c>
      <c r="G2567" s="4" t="s">
        <v>10</v>
      </c>
      <c r="H2567" s="21" t="s">
        <v>31</v>
      </c>
      <c r="I2567" s="4" t="s">
        <v>14</v>
      </c>
      <c r="J2567" s="4" t="s">
        <v>18</v>
      </c>
    </row>
    <row r="2568" spans="1:10">
      <c r="A2568" t="n">
        <v>20900</v>
      </c>
      <c r="B2568" s="10" t="n">
        <v>5</v>
      </c>
      <c r="C2568" s="7" t="n">
        <v>28</v>
      </c>
      <c r="D2568" s="21" t="s">
        <v>3</v>
      </c>
      <c r="E2568" s="27" t="n">
        <v>64</v>
      </c>
      <c r="F2568" s="7" t="n">
        <v>5</v>
      </c>
      <c r="G2568" s="7" t="n">
        <v>2</v>
      </c>
      <c r="H2568" s="21" t="s">
        <v>3</v>
      </c>
      <c r="I2568" s="7" t="n">
        <v>1</v>
      </c>
      <c r="J2568" s="11" t="n">
        <f t="normal" ca="1">A2580</f>
        <v>0</v>
      </c>
    </row>
    <row r="2569" spans="1:10">
      <c r="A2569" t="s">
        <v>4</v>
      </c>
      <c r="B2569" s="4" t="s">
        <v>5</v>
      </c>
      <c r="C2569" s="4" t="s">
        <v>14</v>
      </c>
      <c r="D2569" s="4" t="s">
        <v>10</v>
      </c>
      <c r="E2569" s="4" t="s">
        <v>6</v>
      </c>
    </row>
    <row r="2570" spans="1:10">
      <c r="A2570" t="n">
        <v>20911</v>
      </c>
      <c r="B2570" s="33" t="n">
        <v>51</v>
      </c>
      <c r="C2570" s="7" t="n">
        <v>4</v>
      </c>
      <c r="D2570" s="7" t="n">
        <v>2</v>
      </c>
      <c r="E2570" s="7" t="s">
        <v>113</v>
      </c>
    </row>
    <row r="2571" spans="1:10">
      <c r="A2571" t="s">
        <v>4</v>
      </c>
      <c r="B2571" s="4" t="s">
        <v>5</v>
      </c>
      <c r="C2571" s="4" t="s">
        <v>10</v>
      </c>
    </row>
    <row r="2572" spans="1:10">
      <c r="A2572" t="n">
        <v>20924</v>
      </c>
      <c r="B2572" s="29" t="n">
        <v>16</v>
      </c>
      <c r="C2572" s="7" t="n">
        <v>0</v>
      </c>
    </row>
    <row r="2573" spans="1:10">
      <c r="A2573" t="s">
        <v>4</v>
      </c>
      <c r="B2573" s="4" t="s">
        <v>5</v>
      </c>
      <c r="C2573" s="4" t="s">
        <v>10</v>
      </c>
      <c r="D2573" s="4" t="s">
        <v>14</v>
      </c>
      <c r="E2573" s="4" t="s">
        <v>9</v>
      </c>
      <c r="F2573" s="4" t="s">
        <v>83</v>
      </c>
      <c r="G2573" s="4" t="s">
        <v>14</v>
      </c>
      <c r="H2573" s="4" t="s">
        <v>14</v>
      </c>
    </row>
    <row r="2574" spans="1:10">
      <c r="A2574" t="n">
        <v>20927</v>
      </c>
      <c r="B2574" s="44" t="n">
        <v>26</v>
      </c>
      <c r="C2574" s="7" t="n">
        <v>2</v>
      </c>
      <c r="D2574" s="7" t="n">
        <v>17</v>
      </c>
      <c r="E2574" s="7" t="n">
        <v>6433</v>
      </c>
      <c r="F2574" s="7" t="s">
        <v>254</v>
      </c>
      <c r="G2574" s="7" t="n">
        <v>2</v>
      </c>
      <c r="H2574" s="7" t="n">
        <v>0</v>
      </c>
    </row>
    <row r="2575" spans="1:10">
      <c r="A2575" t="s">
        <v>4</v>
      </c>
      <c r="B2575" s="4" t="s">
        <v>5</v>
      </c>
    </row>
    <row r="2576" spans="1:10">
      <c r="A2576" t="n">
        <v>20996</v>
      </c>
      <c r="B2576" s="45" t="n">
        <v>28</v>
      </c>
    </row>
    <row r="2577" spans="1:10">
      <c r="A2577" t="s">
        <v>4</v>
      </c>
      <c r="B2577" s="4" t="s">
        <v>5</v>
      </c>
      <c r="C2577" s="4" t="s">
        <v>10</v>
      </c>
      <c r="D2577" s="4" t="s">
        <v>14</v>
      </c>
    </row>
    <row r="2578" spans="1:10">
      <c r="A2578" t="n">
        <v>20997</v>
      </c>
      <c r="B2578" s="46" t="n">
        <v>89</v>
      </c>
      <c r="C2578" s="7" t="n">
        <v>65533</v>
      </c>
      <c r="D2578" s="7" t="n">
        <v>1</v>
      </c>
    </row>
    <row r="2579" spans="1:10">
      <c r="A2579" t="s">
        <v>4</v>
      </c>
      <c r="B2579" s="4" t="s">
        <v>5</v>
      </c>
      <c r="C2579" s="4" t="s">
        <v>14</v>
      </c>
      <c r="D2579" s="21" t="s">
        <v>30</v>
      </c>
      <c r="E2579" s="4" t="s">
        <v>5</v>
      </c>
      <c r="F2579" s="4" t="s">
        <v>14</v>
      </c>
      <c r="G2579" s="4" t="s">
        <v>10</v>
      </c>
      <c r="H2579" s="21" t="s">
        <v>31</v>
      </c>
      <c r="I2579" s="4" t="s">
        <v>14</v>
      </c>
      <c r="J2579" s="21" t="s">
        <v>30</v>
      </c>
      <c r="K2579" s="4" t="s">
        <v>5</v>
      </c>
      <c r="L2579" s="4" t="s">
        <v>14</v>
      </c>
      <c r="M2579" s="4" t="s">
        <v>10</v>
      </c>
      <c r="N2579" s="21" t="s">
        <v>31</v>
      </c>
      <c r="O2579" s="4" t="s">
        <v>14</v>
      </c>
      <c r="P2579" s="4" t="s">
        <v>14</v>
      </c>
      <c r="Q2579" s="21" t="s">
        <v>30</v>
      </c>
      <c r="R2579" s="4" t="s">
        <v>5</v>
      </c>
      <c r="S2579" s="4" t="s">
        <v>14</v>
      </c>
      <c r="T2579" s="4" t="s">
        <v>10</v>
      </c>
      <c r="U2579" s="21" t="s">
        <v>31</v>
      </c>
      <c r="V2579" s="4" t="s">
        <v>14</v>
      </c>
      <c r="W2579" s="4" t="s">
        <v>14</v>
      </c>
      <c r="X2579" s="4" t="s">
        <v>18</v>
      </c>
    </row>
    <row r="2580" spans="1:10">
      <c r="A2580" t="n">
        <v>21001</v>
      </c>
      <c r="B2580" s="10" t="n">
        <v>5</v>
      </c>
      <c r="C2580" s="7" t="n">
        <v>28</v>
      </c>
      <c r="D2580" s="21" t="s">
        <v>3</v>
      </c>
      <c r="E2580" s="27" t="n">
        <v>64</v>
      </c>
      <c r="F2580" s="7" t="n">
        <v>5</v>
      </c>
      <c r="G2580" s="7" t="n">
        <v>8</v>
      </c>
      <c r="H2580" s="21" t="s">
        <v>3</v>
      </c>
      <c r="I2580" s="7" t="n">
        <v>28</v>
      </c>
      <c r="J2580" s="21" t="s">
        <v>3</v>
      </c>
      <c r="K2580" s="27" t="n">
        <v>64</v>
      </c>
      <c r="L2580" s="7" t="n">
        <v>5</v>
      </c>
      <c r="M2580" s="7" t="n">
        <v>6</v>
      </c>
      <c r="N2580" s="21" t="s">
        <v>3</v>
      </c>
      <c r="O2580" s="7" t="n">
        <v>11</v>
      </c>
      <c r="P2580" s="7" t="n">
        <v>28</v>
      </c>
      <c r="Q2580" s="21" t="s">
        <v>3</v>
      </c>
      <c r="R2580" s="27" t="n">
        <v>64</v>
      </c>
      <c r="S2580" s="7" t="n">
        <v>5</v>
      </c>
      <c r="T2580" s="7" t="n">
        <v>2</v>
      </c>
      <c r="U2580" s="21" t="s">
        <v>3</v>
      </c>
      <c r="V2580" s="7" t="n">
        <v>11</v>
      </c>
      <c r="W2580" s="7" t="n">
        <v>1</v>
      </c>
      <c r="X2580" s="11" t="n">
        <f t="normal" ca="1">A2594</f>
        <v>0</v>
      </c>
    </row>
    <row r="2581" spans="1:10">
      <c r="A2581" t="s">
        <v>4</v>
      </c>
      <c r="B2581" s="4" t="s">
        <v>5</v>
      </c>
      <c r="C2581" s="4" t="s">
        <v>14</v>
      </c>
      <c r="D2581" s="21" t="s">
        <v>30</v>
      </c>
      <c r="E2581" s="4" t="s">
        <v>5</v>
      </c>
      <c r="F2581" s="4" t="s">
        <v>14</v>
      </c>
      <c r="G2581" s="4" t="s">
        <v>10</v>
      </c>
      <c r="H2581" s="21" t="s">
        <v>31</v>
      </c>
      <c r="I2581" s="4" t="s">
        <v>14</v>
      </c>
      <c r="J2581" s="4" t="s">
        <v>18</v>
      </c>
    </row>
    <row r="2582" spans="1:10">
      <c r="A2582" t="n">
        <v>21024</v>
      </c>
      <c r="B2582" s="10" t="n">
        <v>5</v>
      </c>
      <c r="C2582" s="7" t="n">
        <v>28</v>
      </c>
      <c r="D2582" s="21" t="s">
        <v>3</v>
      </c>
      <c r="E2582" s="27" t="n">
        <v>64</v>
      </c>
      <c r="F2582" s="7" t="n">
        <v>5</v>
      </c>
      <c r="G2582" s="7" t="n">
        <v>3</v>
      </c>
      <c r="H2582" s="21" t="s">
        <v>3</v>
      </c>
      <c r="I2582" s="7" t="n">
        <v>1</v>
      </c>
      <c r="J2582" s="11" t="n">
        <f t="normal" ca="1">A2594</f>
        <v>0</v>
      </c>
    </row>
    <row r="2583" spans="1:10">
      <c r="A2583" t="s">
        <v>4</v>
      </c>
      <c r="B2583" s="4" t="s">
        <v>5</v>
      </c>
      <c r="C2583" s="4" t="s">
        <v>14</v>
      </c>
      <c r="D2583" s="4" t="s">
        <v>10</v>
      </c>
      <c r="E2583" s="4" t="s">
        <v>6</v>
      </c>
    </row>
    <row r="2584" spans="1:10">
      <c r="A2584" t="n">
        <v>21035</v>
      </c>
      <c r="B2584" s="33" t="n">
        <v>51</v>
      </c>
      <c r="C2584" s="7" t="n">
        <v>4</v>
      </c>
      <c r="D2584" s="7" t="n">
        <v>3</v>
      </c>
      <c r="E2584" s="7" t="s">
        <v>111</v>
      </c>
    </row>
    <row r="2585" spans="1:10">
      <c r="A2585" t="s">
        <v>4</v>
      </c>
      <c r="B2585" s="4" t="s">
        <v>5</v>
      </c>
      <c r="C2585" s="4" t="s">
        <v>10</v>
      </c>
    </row>
    <row r="2586" spans="1:10">
      <c r="A2586" t="n">
        <v>21048</v>
      </c>
      <c r="B2586" s="29" t="n">
        <v>16</v>
      </c>
      <c r="C2586" s="7" t="n">
        <v>0</v>
      </c>
    </row>
    <row r="2587" spans="1:10">
      <c r="A2587" t="s">
        <v>4</v>
      </c>
      <c r="B2587" s="4" t="s">
        <v>5</v>
      </c>
      <c r="C2587" s="4" t="s">
        <v>10</v>
      </c>
      <c r="D2587" s="4" t="s">
        <v>14</v>
      </c>
      <c r="E2587" s="4" t="s">
        <v>9</v>
      </c>
      <c r="F2587" s="4" t="s">
        <v>83</v>
      </c>
      <c r="G2587" s="4" t="s">
        <v>14</v>
      </c>
      <c r="H2587" s="4" t="s">
        <v>14</v>
      </c>
    </row>
    <row r="2588" spans="1:10">
      <c r="A2588" t="n">
        <v>21051</v>
      </c>
      <c r="B2588" s="44" t="n">
        <v>26</v>
      </c>
      <c r="C2588" s="7" t="n">
        <v>3</v>
      </c>
      <c r="D2588" s="7" t="n">
        <v>17</v>
      </c>
      <c r="E2588" s="7" t="n">
        <v>2405</v>
      </c>
      <c r="F2588" s="7" t="s">
        <v>255</v>
      </c>
      <c r="G2588" s="7" t="n">
        <v>2</v>
      </c>
      <c r="H2588" s="7" t="n">
        <v>0</v>
      </c>
    </row>
    <row r="2589" spans="1:10">
      <c r="A2589" t="s">
        <v>4</v>
      </c>
      <c r="B2589" s="4" t="s">
        <v>5</v>
      </c>
    </row>
    <row r="2590" spans="1:10">
      <c r="A2590" t="n">
        <v>21094</v>
      </c>
      <c r="B2590" s="45" t="n">
        <v>28</v>
      </c>
    </row>
    <row r="2591" spans="1:10">
      <c r="A2591" t="s">
        <v>4</v>
      </c>
      <c r="B2591" s="4" t="s">
        <v>5</v>
      </c>
      <c r="C2591" s="4" t="s">
        <v>10</v>
      </c>
      <c r="D2591" s="4" t="s">
        <v>14</v>
      </c>
    </row>
    <row r="2592" spans="1:10">
      <c r="A2592" t="n">
        <v>21095</v>
      </c>
      <c r="B2592" s="46" t="n">
        <v>89</v>
      </c>
      <c r="C2592" s="7" t="n">
        <v>65533</v>
      </c>
      <c r="D2592" s="7" t="n">
        <v>1</v>
      </c>
    </row>
    <row r="2593" spans="1:24">
      <c r="A2593" t="s">
        <v>4</v>
      </c>
      <c r="B2593" s="4" t="s">
        <v>5</v>
      </c>
      <c r="C2593" s="4" t="s">
        <v>14</v>
      </c>
      <c r="D2593" s="21" t="s">
        <v>30</v>
      </c>
      <c r="E2593" s="4" t="s">
        <v>5</v>
      </c>
      <c r="F2593" s="4" t="s">
        <v>14</v>
      </c>
      <c r="G2593" s="4" t="s">
        <v>10</v>
      </c>
      <c r="H2593" s="21" t="s">
        <v>31</v>
      </c>
      <c r="I2593" s="4" t="s">
        <v>14</v>
      </c>
      <c r="J2593" s="4" t="s">
        <v>18</v>
      </c>
    </row>
    <row r="2594" spans="1:24">
      <c r="A2594" t="n">
        <v>21099</v>
      </c>
      <c r="B2594" s="10" t="n">
        <v>5</v>
      </c>
      <c r="C2594" s="7" t="n">
        <v>28</v>
      </c>
      <c r="D2594" s="21" t="s">
        <v>3</v>
      </c>
      <c r="E2594" s="27" t="n">
        <v>64</v>
      </c>
      <c r="F2594" s="7" t="n">
        <v>5</v>
      </c>
      <c r="G2594" s="7" t="n">
        <v>11</v>
      </c>
      <c r="H2594" s="21" t="s">
        <v>3</v>
      </c>
      <c r="I2594" s="7" t="n">
        <v>1</v>
      </c>
      <c r="J2594" s="11" t="n">
        <f t="normal" ca="1">A2606</f>
        <v>0</v>
      </c>
    </row>
    <row r="2595" spans="1:24">
      <c r="A2595" t="s">
        <v>4</v>
      </c>
      <c r="B2595" s="4" t="s">
        <v>5</v>
      </c>
      <c r="C2595" s="4" t="s">
        <v>14</v>
      </c>
      <c r="D2595" s="4" t="s">
        <v>10</v>
      </c>
      <c r="E2595" s="4" t="s">
        <v>6</v>
      </c>
    </row>
    <row r="2596" spans="1:24">
      <c r="A2596" t="n">
        <v>21110</v>
      </c>
      <c r="B2596" s="33" t="n">
        <v>51</v>
      </c>
      <c r="C2596" s="7" t="n">
        <v>4</v>
      </c>
      <c r="D2596" s="7" t="n">
        <v>11</v>
      </c>
      <c r="E2596" s="7" t="s">
        <v>101</v>
      </c>
    </row>
    <row r="2597" spans="1:24">
      <c r="A2597" t="s">
        <v>4</v>
      </c>
      <c r="B2597" s="4" t="s">
        <v>5</v>
      </c>
      <c r="C2597" s="4" t="s">
        <v>10</v>
      </c>
    </row>
    <row r="2598" spans="1:24">
      <c r="A2598" t="n">
        <v>21123</v>
      </c>
      <c r="B2598" s="29" t="n">
        <v>16</v>
      </c>
      <c r="C2598" s="7" t="n">
        <v>0</v>
      </c>
    </row>
    <row r="2599" spans="1:24">
      <c r="A2599" t="s">
        <v>4</v>
      </c>
      <c r="B2599" s="4" t="s">
        <v>5</v>
      </c>
      <c r="C2599" s="4" t="s">
        <v>10</v>
      </c>
      <c r="D2599" s="4" t="s">
        <v>14</v>
      </c>
      <c r="E2599" s="4" t="s">
        <v>9</v>
      </c>
      <c r="F2599" s="4" t="s">
        <v>83</v>
      </c>
      <c r="G2599" s="4" t="s">
        <v>14</v>
      </c>
      <c r="H2599" s="4" t="s">
        <v>14</v>
      </c>
    </row>
    <row r="2600" spans="1:24">
      <c r="A2600" t="n">
        <v>21126</v>
      </c>
      <c r="B2600" s="44" t="n">
        <v>26</v>
      </c>
      <c r="C2600" s="7" t="n">
        <v>11</v>
      </c>
      <c r="D2600" s="7" t="n">
        <v>17</v>
      </c>
      <c r="E2600" s="7" t="n">
        <v>10396</v>
      </c>
      <c r="F2600" s="7" t="s">
        <v>256</v>
      </c>
      <c r="G2600" s="7" t="n">
        <v>2</v>
      </c>
      <c r="H2600" s="7" t="n">
        <v>0</v>
      </c>
    </row>
    <row r="2601" spans="1:24">
      <c r="A2601" t="s">
        <v>4</v>
      </c>
      <c r="B2601" s="4" t="s">
        <v>5</v>
      </c>
    </row>
    <row r="2602" spans="1:24">
      <c r="A2602" t="n">
        <v>21219</v>
      </c>
      <c r="B2602" s="45" t="n">
        <v>28</v>
      </c>
    </row>
    <row r="2603" spans="1:24">
      <c r="A2603" t="s">
        <v>4</v>
      </c>
      <c r="B2603" s="4" t="s">
        <v>5</v>
      </c>
      <c r="C2603" s="4" t="s">
        <v>10</v>
      </c>
      <c r="D2603" s="4" t="s">
        <v>14</v>
      </c>
    </row>
    <row r="2604" spans="1:24">
      <c r="A2604" t="n">
        <v>21220</v>
      </c>
      <c r="B2604" s="46" t="n">
        <v>89</v>
      </c>
      <c r="C2604" s="7" t="n">
        <v>65533</v>
      </c>
      <c r="D2604" s="7" t="n">
        <v>1</v>
      </c>
    </row>
    <row r="2605" spans="1:24">
      <c r="A2605" t="s">
        <v>4</v>
      </c>
      <c r="B2605" s="4" t="s">
        <v>5</v>
      </c>
      <c r="C2605" s="4" t="s">
        <v>14</v>
      </c>
      <c r="D2605" s="21" t="s">
        <v>30</v>
      </c>
      <c r="E2605" s="4" t="s">
        <v>5</v>
      </c>
      <c r="F2605" s="4" t="s">
        <v>14</v>
      </c>
      <c r="G2605" s="4" t="s">
        <v>10</v>
      </c>
      <c r="H2605" s="21" t="s">
        <v>31</v>
      </c>
      <c r="I2605" s="4" t="s">
        <v>14</v>
      </c>
      <c r="J2605" s="4" t="s">
        <v>18</v>
      </c>
    </row>
    <row r="2606" spans="1:24">
      <c r="A2606" t="n">
        <v>21224</v>
      </c>
      <c r="B2606" s="10" t="n">
        <v>5</v>
      </c>
      <c r="C2606" s="7" t="n">
        <v>28</v>
      </c>
      <c r="D2606" s="21" t="s">
        <v>3</v>
      </c>
      <c r="E2606" s="27" t="n">
        <v>64</v>
      </c>
      <c r="F2606" s="7" t="n">
        <v>5</v>
      </c>
      <c r="G2606" s="7" t="n">
        <v>1</v>
      </c>
      <c r="H2606" s="21" t="s">
        <v>3</v>
      </c>
      <c r="I2606" s="7" t="n">
        <v>1</v>
      </c>
      <c r="J2606" s="11" t="n">
        <f t="normal" ca="1">A2618</f>
        <v>0</v>
      </c>
    </row>
    <row r="2607" spans="1:24">
      <c r="A2607" t="s">
        <v>4</v>
      </c>
      <c r="B2607" s="4" t="s">
        <v>5</v>
      </c>
      <c r="C2607" s="4" t="s">
        <v>14</v>
      </c>
      <c r="D2607" s="4" t="s">
        <v>10</v>
      </c>
      <c r="E2607" s="4" t="s">
        <v>6</v>
      </c>
    </row>
    <row r="2608" spans="1:24">
      <c r="A2608" t="n">
        <v>21235</v>
      </c>
      <c r="B2608" s="33" t="n">
        <v>51</v>
      </c>
      <c r="C2608" s="7" t="n">
        <v>4</v>
      </c>
      <c r="D2608" s="7" t="n">
        <v>1</v>
      </c>
      <c r="E2608" s="7" t="s">
        <v>257</v>
      </c>
    </row>
    <row r="2609" spans="1:10">
      <c r="A2609" t="s">
        <v>4</v>
      </c>
      <c r="B2609" s="4" t="s">
        <v>5</v>
      </c>
      <c r="C2609" s="4" t="s">
        <v>10</v>
      </c>
    </row>
    <row r="2610" spans="1:10">
      <c r="A2610" t="n">
        <v>21249</v>
      </c>
      <c r="B2610" s="29" t="n">
        <v>16</v>
      </c>
      <c r="C2610" s="7" t="n">
        <v>0</v>
      </c>
    </row>
    <row r="2611" spans="1:10">
      <c r="A2611" t="s">
        <v>4</v>
      </c>
      <c r="B2611" s="4" t="s">
        <v>5</v>
      </c>
      <c r="C2611" s="4" t="s">
        <v>10</v>
      </c>
      <c r="D2611" s="4" t="s">
        <v>14</v>
      </c>
      <c r="E2611" s="4" t="s">
        <v>9</v>
      </c>
      <c r="F2611" s="4" t="s">
        <v>83</v>
      </c>
      <c r="G2611" s="4" t="s">
        <v>14</v>
      </c>
      <c r="H2611" s="4" t="s">
        <v>14</v>
      </c>
    </row>
    <row r="2612" spans="1:10">
      <c r="A2612" t="n">
        <v>21252</v>
      </c>
      <c r="B2612" s="44" t="n">
        <v>26</v>
      </c>
      <c r="C2612" s="7" t="n">
        <v>1</v>
      </c>
      <c r="D2612" s="7" t="n">
        <v>17</v>
      </c>
      <c r="E2612" s="7" t="n">
        <v>1427</v>
      </c>
      <c r="F2612" s="7" t="s">
        <v>258</v>
      </c>
      <c r="G2612" s="7" t="n">
        <v>2</v>
      </c>
      <c r="H2612" s="7" t="n">
        <v>0</v>
      </c>
    </row>
    <row r="2613" spans="1:10">
      <c r="A2613" t="s">
        <v>4</v>
      </c>
      <c r="B2613" s="4" t="s">
        <v>5</v>
      </c>
    </row>
    <row r="2614" spans="1:10">
      <c r="A2614" t="n">
        <v>21363</v>
      </c>
      <c r="B2614" s="45" t="n">
        <v>28</v>
      </c>
    </row>
    <row r="2615" spans="1:10">
      <c r="A2615" t="s">
        <v>4</v>
      </c>
      <c r="B2615" s="4" t="s">
        <v>5</v>
      </c>
      <c r="C2615" s="4" t="s">
        <v>10</v>
      </c>
      <c r="D2615" s="4" t="s">
        <v>14</v>
      </c>
    </row>
    <row r="2616" spans="1:10">
      <c r="A2616" t="n">
        <v>21364</v>
      </c>
      <c r="B2616" s="46" t="n">
        <v>89</v>
      </c>
      <c r="C2616" s="7" t="n">
        <v>65533</v>
      </c>
      <c r="D2616" s="7" t="n">
        <v>1</v>
      </c>
    </row>
    <row r="2617" spans="1:10">
      <c r="A2617" t="s">
        <v>4</v>
      </c>
      <c r="B2617" s="4" t="s">
        <v>5</v>
      </c>
      <c r="C2617" s="4" t="s">
        <v>14</v>
      </c>
      <c r="D2617" s="21" t="s">
        <v>30</v>
      </c>
      <c r="E2617" s="4" t="s">
        <v>5</v>
      </c>
      <c r="F2617" s="4" t="s">
        <v>14</v>
      </c>
      <c r="G2617" s="4" t="s">
        <v>10</v>
      </c>
      <c r="H2617" s="21" t="s">
        <v>31</v>
      </c>
      <c r="I2617" s="4" t="s">
        <v>14</v>
      </c>
      <c r="J2617" s="21" t="s">
        <v>30</v>
      </c>
      <c r="K2617" s="4" t="s">
        <v>5</v>
      </c>
      <c r="L2617" s="4" t="s">
        <v>14</v>
      </c>
      <c r="M2617" s="4" t="s">
        <v>10</v>
      </c>
      <c r="N2617" s="21" t="s">
        <v>31</v>
      </c>
      <c r="O2617" s="4" t="s">
        <v>14</v>
      </c>
      <c r="P2617" s="4" t="s">
        <v>14</v>
      </c>
      <c r="Q2617" s="4" t="s">
        <v>18</v>
      </c>
    </row>
    <row r="2618" spans="1:10">
      <c r="A2618" t="n">
        <v>21368</v>
      </c>
      <c r="B2618" s="10" t="n">
        <v>5</v>
      </c>
      <c r="C2618" s="7" t="n">
        <v>28</v>
      </c>
      <c r="D2618" s="21" t="s">
        <v>3</v>
      </c>
      <c r="E2618" s="27" t="n">
        <v>64</v>
      </c>
      <c r="F2618" s="7" t="n">
        <v>5</v>
      </c>
      <c r="G2618" s="7" t="n">
        <v>11</v>
      </c>
      <c r="H2618" s="21" t="s">
        <v>3</v>
      </c>
      <c r="I2618" s="7" t="n">
        <v>28</v>
      </c>
      <c r="J2618" s="21" t="s">
        <v>3</v>
      </c>
      <c r="K2618" s="27" t="n">
        <v>64</v>
      </c>
      <c r="L2618" s="7" t="n">
        <v>5</v>
      </c>
      <c r="M2618" s="7" t="n">
        <v>1</v>
      </c>
      <c r="N2618" s="21" t="s">
        <v>3</v>
      </c>
      <c r="O2618" s="7" t="n">
        <v>11</v>
      </c>
      <c r="P2618" s="7" t="n">
        <v>1</v>
      </c>
      <c r="Q2618" s="11" t="n">
        <f t="normal" ca="1">A2632</f>
        <v>0</v>
      </c>
    </row>
    <row r="2619" spans="1:10">
      <c r="A2619" t="s">
        <v>4</v>
      </c>
      <c r="B2619" s="4" t="s">
        <v>5</v>
      </c>
      <c r="C2619" s="4" t="s">
        <v>14</v>
      </c>
      <c r="D2619" s="21" t="s">
        <v>30</v>
      </c>
      <c r="E2619" s="4" t="s">
        <v>5</v>
      </c>
      <c r="F2619" s="4" t="s">
        <v>14</v>
      </c>
      <c r="G2619" s="4" t="s">
        <v>10</v>
      </c>
      <c r="H2619" s="21" t="s">
        <v>31</v>
      </c>
      <c r="I2619" s="4" t="s">
        <v>14</v>
      </c>
      <c r="J2619" s="4" t="s">
        <v>18</v>
      </c>
    </row>
    <row r="2620" spans="1:10">
      <c r="A2620" t="n">
        <v>21385</v>
      </c>
      <c r="B2620" s="10" t="n">
        <v>5</v>
      </c>
      <c r="C2620" s="7" t="n">
        <v>28</v>
      </c>
      <c r="D2620" s="21" t="s">
        <v>3</v>
      </c>
      <c r="E2620" s="27" t="n">
        <v>64</v>
      </c>
      <c r="F2620" s="7" t="n">
        <v>5</v>
      </c>
      <c r="G2620" s="7" t="n">
        <v>5</v>
      </c>
      <c r="H2620" s="21" t="s">
        <v>3</v>
      </c>
      <c r="I2620" s="7" t="n">
        <v>1</v>
      </c>
      <c r="J2620" s="11" t="n">
        <f t="normal" ca="1">A2632</f>
        <v>0</v>
      </c>
    </row>
    <row r="2621" spans="1:10">
      <c r="A2621" t="s">
        <v>4</v>
      </c>
      <c r="B2621" s="4" t="s">
        <v>5</v>
      </c>
      <c r="C2621" s="4" t="s">
        <v>14</v>
      </c>
      <c r="D2621" s="4" t="s">
        <v>10</v>
      </c>
      <c r="E2621" s="4" t="s">
        <v>6</v>
      </c>
    </row>
    <row r="2622" spans="1:10">
      <c r="A2622" t="n">
        <v>21396</v>
      </c>
      <c r="B2622" s="33" t="n">
        <v>51</v>
      </c>
      <c r="C2622" s="7" t="n">
        <v>4</v>
      </c>
      <c r="D2622" s="7" t="n">
        <v>5</v>
      </c>
      <c r="E2622" s="7" t="s">
        <v>259</v>
      </c>
    </row>
    <row r="2623" spans="1:10">
      <c r="A2623" t="s">
        <v>4</v>
      </c>
      <c r="B2623" s="4" t="s">
        <v>5</v>
      </c>
      <c r="C2623" s="4" t="s">
        <v>10</v>
      </c>
    </row>
    <row r="2624" spans="1:10">
      <c r="A2624" t="n">
        <v>21410</v>
      </c>
      <c r="B2624" s="29" t="n">
        <v>16</v>
      </c>
      <c r="C2624" s="7" t="n">
        <v>0</v>
      </c>
    </row>
    <row r="2625" spans="1:17">
      <c r="A2625" t="s">
        <v>4</v>
      </c>
      <c r="B2625" s="4" t="s">
        <v>5</v>
      </c>
      <c r="C2625" s="4" t="s">
        <v>10</v>
      </c>
      <c r="D2625" s="4" t="s">
        <v>14</v>
      </c>
      <c r="E2625" s="4" t="s">
        <v>9</v>
      </c>
      <c r="F2625" s="4" t="s">
        <v>83</v>
      </c>
      <c r="G2625" s="4" t="s">
        <v>14</v>
      </c>
      <c r="H2625" s="4" t="s">
        <v>14</v>
      </c>
    </row>
    <row r="2626" spans="1:17">
      <c r="A2626" t="n">
        <v>21413</v>
      </c>
      <c r="B2626" s="44" t="n">
        <v>26</v>
      </c>
      <c r="C2626" s="7" t="n">
        <v>5</v>
      </c>
      <c r="D2626" s="7" t="n">
        <v>17</v>
      </c>
      <c r="E2626" s="7" t="n">
        <v>3426</v>
      </c>
      <c r="F2626" s="7" t="s">
        <v>260</v>
      </c>
      <c r="G2626" s="7" t="n">
        <v>2</v>
      </c>
      <c r="H2626" s="7" t="n">
        <v>0</v>
      </c>
    </row>
    <row r="2627" spans="1:17">
      <c r="A2627" t="s">
        <v>4</v>
      </c>
      <c r="B2627" s="4" t="s">
        <v>5</v>
      </c>
    </row>
    <row r="2628" spans="1:17">
      <c r="A2628" t="n">
        <v>21457</v>
      </c>
      <c r="B2628" s="45" t="n">
        <v>28</v>
      </c>
    </row>
    <row r="2629" spans="1:17">
      <c r="A2629" t="s">
        <v>4</v>
      </c>
      <c r="B2629" s="4" t="s">
        <v>5</v>
      </c>
      <c r="C2629" s="4" t="s">
        <v>10</v>
      </c>
      <c r="D2629" s="4" t="s">
        <v>14</v>
      </c>
    </row>
    <row r="2630" spans="1:17">
      <c r="A2630" t="n">
        <v>21458</v>
      </c>
      <c r="B2630" s="46" t="n">
        <v>89</v>
      </c>
      <c r="C2630" s="7" t="n">
        <v>65533</v>
      </c>
      <c r="D2630" s="7" t="n">
        <v>1</v>
      </c>
    </row>
    <row r="2631" spans="1:17">
      <c r="A2631" t="s">
        <v>4</v>
      </c>
      <c r="B2631" s="4" t="s">
        <v>5</v>
      </c>
      <c r="C2631" s="4" t="s">
        <v>10</v>
      </c>
      <c r="D2631" s="4" t="s">
        <v>14</v>
      </c>
    </row>
    <row r="2632" spans="1:17">
      <c r="A2632" t="n">
        <v>21462</v>
      </c>
      <c r="B2632" s="46" t="n">
        <v>89</v>
      </c>
      <c r="C2632" s="7" t="n">
        <v>65533</v>
      </c>
      <c r="D2632" s="7" t="n">
        <v>1</v>
      </c>
    </row>
    <row r="2633" spans="1:17">
      <c r="A2633" t="s">
        <v>4</v>
      </c>
      <c r="B2633" s="4" t="s">
        <v>5</v>
      </c>
      <c r="C2633" s="4" t="s">
        <v>14</v>
      </c>
      <c r="D2633" s="4" t="s">
        <v>10</v>
      </c>
      <c r="E2633" s="4" t="s">
        <v>14</v>
      </c>
    </row>
    <row r="2634" spans="1:17">
      <c r="A2634" t="n">
        <v>21466</v>
      </c>
      <c r="B2634" s="17" t="n">
        <v>49</v>
      </c>
      <c r="C2634" s="7" t="n">
        <v>1</v>
      </c>
      <c r="D2634" s="7" t="n">
        <v>3000</v>
      </c>
      <c r="E2634" s="7" t="n">
        <v>0</v>
      </c>
    </row>
    <row r="2635" spans="1:17">
      <c r="A2635" t="s">
        <v>4</v>
      </c>
      <c r="B2635" s="4" t="s">
        <v>5</v>
      </c>
      <c r="C2635" s="4" t="s">
        <v>14</v>
      </c>
      <c r="D2635" s="4" t="s">
        <v>10</v>
      </c>
      <c r="E2635" s="4" t="s">
        <v>20</v>
      </c>
    </row>
    <row r="2636" spans="1:17">
      <c r="A2636" t="n">
        <v>21471</v>
      </c>
      <c r="B2636" s="22" t="n">
        <v>58</v>
      </c>
      <c r="C2636" s="7" t="n">
        <v>101</v>
      </c>
      <c r="D2636" s="7" t="n">
        <v>300</v>
      </c>
      <c r="E2636" s="7" t="n">
        <v>1</v>
      </c>
    </row>
    <row r="2637" spans="1:17">
      <c r="A2637" t="s">
        <v>4</v>
      </c>
      <c r="B2637" s="4" t="s">
        <v>5</v>
      </c>
      <c r="C2637" s="4" t="s">
        <v>14</v>
      </c>
      <c r="D2637" s="4" t="s">
        <v>10</v>
      </c>
    </row>
    <row r="2638" spans="1:17">
      <c r="A2638" t="n">
        <v>21479</v>
      </c>
      <c r="B2638" s="22" t="n">
        <v>58</v>
      </c>
      <c r="C2638" s="7" t="n">
        <v>254</v>
      </c>
      <c r="D2638" s="7" t="n">
        <v>0</v>
      </c>
    </row>
    <row r="2639" spans="1:17">
      <c r="A2639" t="s">
        <v>4</v>
      </c>
      <c r="B2639" s="4" t="s">
        <v>5</v>
      </c>
      <c r="C2639" s="4" t="s">
        <v>14</v>
      </c>
      <c r="D2639" s="4" t="s">
        <v>14</v>
      </c>
      <c r="E2639" s="4" t="s">
        <v>20</v>
      </c>
      <c r="F2639" s="4" t="s">
        <v>20</v>
      </c>
      <c r="G2639" s="4" t="s">
        <v>20</v>
      </c>
      <c r="H2639" s="4" t="s">
        <v>10</v>
      </c>
    </row>
    <row r="2640" spans="1:17">
      <c r="A2640" t="n">
        <v>21483</v>
      </c>
      <c r="B2640" s="40" t="n">
        <v>45</v>
      </c>
      <c r="C2640" s="7" t="n">
        <v>2</v>
      </c>
      <c r="D2640" s="7" t="n">
        <v>3</v>
      </c>
      <c r="E2640" s="7" t="n">
        <v>-6.80000019073486</v>
      </c>
      <c r="F2640" s="7" t="n">
        <v>1.21000003814697</v>
      </c>
      <c r="G2640" s="7" t="n">
        <v>-1.29999995231628</v>
      </c>
      <c r="H2640" s="7" t="n">
        <v>0</v>
      </c>
    </row>
    <row r="2641" spans="1:8">
      <c r="A2641" t="s">
        <v>4</v>
      </c>
      <c r="B2641" s="4" t="s">
        <v>5</v>
      </c>
      <c r="C2641" s="4" t="s">
        <v>14</v>
      </c>
      <c r="D2641" s="4" t="s">
        <v>14</v>
      </c>
      <c r="E2641" s="4" t="s">
        <v>20</v>
      </c>
      <c r="F2641" s="4" t="s">
        <v>20</v>
      </c>
      <c r="G2641" s="4" t="s">
        <v>20</v>
      </c>
      <c r="H2641" s="4" t="s">
        <v>10</v>
      </c>
      <c r="I2641" s="4" t="s">
        <v>14</v>
      </c>
    </row>
    <row r="2642" spans="1:8">
      <c r="A2642" t="n">
        <v>21500</v>
      </c>
      <c r="B2642" s="40" t="n">
        <v>45</v>
      </c>
      <c r="C2642" s="7" t="n">
        <v>4</v>
      </c>
      <c r="D2642" s="7" t="n">
        <v>3</v>
      </c>
      <c r="E2642" s="7" t="n">
        <v>3</v>
      </c>
      <c r="F2642" s="7" t="n">
        <v>79.4000015258789</v>
      </c>
      <c r="G2642" s="7" t="n">
        <v>-7</v>
      </c>
      <c r="H2642" s="7" t="n">
        <v>0</v>
      </c>
      <c r="I2642" s="7" t="n">
        <v>0</v>
      </c>
    </row>
    <row r="2643" spans="1:8">
      <c r="A2643" t="s">
        <v>4</v>
      </c>
      <c r="B2643" s="4" t="s">
        <v>5</v>
      </c>
      <c r="C2643" s="4" t="s">
        <v>14</v>
      </c>
      <c r="D2643" s="4" t="s">
        <v>14</v>
      </c>
      <c r="E2643" s="4" t="s">
        <v>20</v>
      </c>
      <c r="F2643" s="4" t="s">
        <v>10</v>
      </c>
    </row>
    <row r="2644" spans="1:8">
      <c r="A2644" t="n">
        <v>21518</v>
      </c>
      <c r="B2644" s="40" t="n">
        <v>45</v>
      </c>
      <c r="C2644" s="7" t="n">
        <v>5</v>
      </c>
      <c r="D2644" s="7" t="n">
        <v>3</v>
      </c>
      <c r="E2644" s="7" t="n">
        <v>6.09999990463257</v>
      </c>
      <c r="F2644" s="7" t="n">
        <v>0</v>
      </c>
    </row>
    <row r="2645" spans="1:8">
      <c r="A2645" t="s">
        <v>4</v>
      </c>
      <c r="B2645" s="4" t="s">
        <v>5</v>
      </c>
      <c r="C2645" s="4" t="s">
        <v>14</v>
      </c>
      <c r="D2645" s="4" t="s">
        <v>14</v>
      </c>
      <c r="E2645" s="4" t="s">
        <v>20</v>
      </c>
      <c r="F2645" s="4" t="s">
        <v>10</v>
      </c>
    </row>
    <row r="2646" spans="1:8">
      <c r="A2646" t="n">
        <v>21527</v>
      </c>
      <c r="B2646" s="40" t="n">
        <v>45</v>
      </c>
      <c r="C2646" s="7" t="n">
        <v>11</v>
      </c>
      <c r="D2646" s="7" t="n">
        <v>3</v>
      </c>
      <c r="E2646" s="7" t="n">
        <v>20.2999992370605</v>
      </c>
      <c r="F2646" s="7" t="n">
        <v>0</v>
      </c>
    </row>
    <row r="2647" spans="1:8">
      <c r="A2647" t="s">
        <v>4</v>
      </c>
      <c r="B2647" s="4" t="s">
        <v>5</v>
      </c>
      <c r="C2647" s="4" t="s">
        <v>14</v>
      </c>
      <c r="D2647" s="4" t="s">
        <v>14</v>
      </c>
      <c r="E2647" s="4" t="s">
        <v>20</v>
      </c>
      <c r="F2647" s="4" t="s">
        <v>20</v>
      </c>
      <c r="G2647" s="4" t="s">
        <v>20</v>
      </c>
      <c r="H2647" s="4" t="s">
        <v>10</v>
      </c>
      <c r="I2647" s="4" t="s">
        <v>14</v>
      </c>
    </row>
    <row r="2648" spans="1:8">
      <c r="A2648" t="n">
        <v>21536</v>
      </c>
      <c r="B2648" s="40" t="n">
        <v>45</v>
      </c>
      <c r="C2648" s="7" t="n">
        <v>4</v>
      </c>
      <c r="D2648" s="7" t="n">
        <v>3</v>
      </c>
      <c r="E2648" s="7" t="n">
        <v>3</v>
      </c>
      <c r="F2648" s="7" t="n">
        <v>84.4000015258789</v>
      </c>
      <c r="G2648" s="7" t="n">
        <v>-7</v>
      </c>
      <c r="H2648" s="7" t="n">
        <v>6000</v>
      </c>
      <c r="I2648" s="7" t="n">
        <v>0</v>
      </c>
    </row>
    <row r="2649" spans="1:8">
      <c r="A2649" t="s">
        <v>4</v>
      </c>
      <c r="B2649" s="4" t="s">
        <v>5</v>
      </c>
      <c r="C2649" s="4" t="s">
        <v>10</v>
      </c>
      <c r="D2649" s="4" t="s">
        <v>10</v>
      </c>
      <c r="E2649" s="4" t="s">
        <v>10</v>
      </c>
    </row>
    <row r="2650" spans="1:8">
      <c r="A2650" t="n">
        <v>21554</v>
      </c>
      <c r="B2650" s="51" t="n">
        <v>61</v>
      </c>
      <c r="C2650" s="7" t="n">
        <v>7010</v>
      </c>
      <c r="D2650" s="7" t="n">
        <v>0</v>
      </c>
      <c r="E2650" s="7" t="n">
        <v>0</v>
      </c>
    </row>
    <row r="2651" spans="1:8">
      <c r="A2651" t="s">
        <v>4</v>
      </c>
      <c r="B2651" s="4" t="s">
        <v>5</v>
      </c>
      <c r="C2651" s="4" t="s">
        <v>10</v>
      </c>
      <c r="D2651" s="4" t="s">
        <v>10</v>
      </c>
      <c r="E2651" s="4" t="s">
        <v>10</v>
      </c>
    </row>
    <row r="2652" spans="1:8">
      <c r="A2652" t="n">
        <v>21561</v>
      </c>
      <c r="B2652" s="51" t="n">
        <v>61</v>
      </c>
      <c r="C2652" s="7" t="n">
        <v>7011</v>
      </c>
      <c r="D2652" s="7" t="n">
        <v>0</v>
      </c>
      <c r="E2652" s="7" t="n">
        <v>0</v>
      </c>
    </row>
    <row r="2653" spans="1:8">
      <c r="A2653" t="s">
        <v>4</v>
      </c>
      <c r="B2653" s="4" t="s">
        <v>5</v>
      </c>
      <c r="C2653" s="4" t="s">
        <v>10</v>
      </c>
      <c r="D2653" s="4" t="s">
        <v>10</v>
      </c>
      <c r="E2653" s="4" t="s">
        <v>10</v>
      </c>
    </row>
    <row r="2654" spans="1:8">
      <c r="A2654" t="n">
        <v>21568</v>
      </c>
      <c r="B2654" s="51" t="n">
        <v>61</v>
      </c>
      <c r="C2654" s="7" t="n">
        <v>7009</v>
      </c>
      <c r="D2654" s="7" t="n">
        <v>0</v>
      </c>
      <c r="E2654" s="7" t="n">
        <v>0</v>
      </c>
    </row>
    <row r="2655" spans="1:8">
      <c r="A2655" t="s">
        <v>4</v>
      </c>
      <c r="B2655" s="4" t="s">
        <v>5</v>
      </c>
      <c r="C2655" s="4" t="s">
        <v>10</v>
      </c>
      <c r="D2655" s="4" t="s">
        <v>10</v>
      </c>
      <c r="E2655" s="4" t="s">
        <v>10</v>
      </c>
    </row>
    <row r="2656" spans="1:8">
      <c r="A2656" t="n">
        <v>21575</v>
      </c>
      <c r="B2656" s="51" t="n">
        <v>61</v>
      </c>
      <c r="C2656" s="7" t="n">
        <v>17</v>
      </c>
      <c r="D2656" s="7" t="n">
        <v>0</v>
      </c>
      <c r="E2656" s="7" t="n">
        <v>0</v>
      </c>
    </row>
    <row r="2657" spans="1:9">
      <c r="A2657" t="s">
        <v>4</v>
      </c>
      <c r="B2657" s="4" t="s">
        <v>5</v>
      </c>
      <c r="C2657" s="4" t="s">
        <v>10</v>
      </c>
      <c r="D2657" s="4" t="s">
        <v>20</v>
      </c>
      <c r="E2657" s="4" t="s">
        <v>20</v>
      </c>
      <c r="F2657" s="4" t="s">
        <v>20</v>
      </c>
      <c r="G2657" s="4" t="s">
        <v>10</v>
      </c>
      <c r="H2657" s="4" t="s">
        <v>10</v>
      </c>
    </row>
    <row r="2658" spans="1:9">
      <c r="A2658" t="n">
        <v>21582</v>
      </c>
      <c r="B2658" s="63" t="n">
        <v>60</v>
      </c>
      <c r="C2658" s="7" t="n">
        <v>0</v>
      </c>
      <c r="D2658" s="7" t="n">
        <v>0</v>
      </c>
      <c r="E2658" s="7" t="n">
        <v>0</v>
      </c>
      <c r="F2658" s="7" t="n">
        <v>0</v>
      </c>
      <c r="G2658" s="7" t="n">
        <v>0</v>
      </c>
      <c r="H2658" s="7" t="n">
        <v>1</v>
      </c>
    </row>
    <row r="2659" spans="1:9">
      <c r="A2659" t="s">
        <v>4</v>
      </c>
      <c r="B2659" s="4" t="s">
        <v>5</v>
      </c>
      <c r="C2659" s="4" t="s">
        <v>10</v>
      </c>
      <c r="D2659" s="4" t="s">
        <v>20</v>
      </c>
      <c r="E2659" s="4" t="s">
        <v>20</v>
      </c>
      <c r="F2659" s="4" t="s">
        <v>20</v>
      </c>
      <c r="G2659" s="4" t="s">
        <v>10</v>
      </c>
      <c r="H2659" s="4" t="s">
        <v>10</v>
      </c>
    </row>
    <row r="2660" spans="1:9">
      <c r="A2660" t="n">
        <v>21601</v>
      </c>
      <c r="B2660" s="63" t="n">
        <v>60</v>
      </c>
      <c r="C2660" s="7" t="n">
        <v>0</v>
      </c>
      <c r="D2660" s="7" t="n">
        <v>0</v>
      </c>
      <c r="E2660" s="7" t="n">
        <v>0</v>
      </c>
      <c r="F2660" s="7" t="n">
        <v>0</v>
      </c>
      <c r="G2660" s="7" t="n">
        <v>0</v>
      </c>
      <c r="H2660" s="7" t="n">
        <v>0</v>
      </c>
    </row>
    <row r="2661" spans="1:9">
      <c r="A2661" t="s">
        <v>4</v>
      </c>
      <c r="B2661" s="4" t="s">
        <v>5</v>
      </c>
      <c r="C2661" s="4" t="s">
        <v>10</v>
      </c>
      <c r="D2661" s="4" t="s">
        <v>10</v>
      </c>
      <c r="E2661" s="4" t="s">
        <v>10</v>
      </c>
    </row>
    <row r="2662" spans="1:9">
      <c r="A2662" t="n">
        <v>21620</v>
      </c>
      <c r="B2662" s="51" t="n">
        <v>61</v>
      </c>
      <c r="C2662" s="7" t="n">
        <v>0</v>
      </c>
      <c r="D2662" s="7" t="n">
        <v>65533</v>
      </c>
      <c r="E2662" s="7" t="n">
        <v>0</v>
      </c>
    </row>
    <row r="2663" spans="1:9">
      <c r="A2663" t="s">
        <v>4</v>
      </c>
      <c r="B2663" s="4" t="s">
        <v>5</v>
      </c>
      <c r="C2663" s="4" t="s">
        <v>10</v>
      </c>
      <c r="D2663" s="4" t="s">
        <v>20</v>
      </c>
      <c r="E2663" s="4" t="s">
        <v>20</v>
      </c>
      <c r="F2663" s="4" t="s">
        <v>20</v>
      </c>
      <c r="G2663" s="4" t="s">
        <v>10</v>
      </c>
      <c r="H2663" s="4" t="s">
        <v>10</v>
      </c>
    </row>
    <row r="2664" spans="1:9">
      <c r="A2664" t="n">
        <v>21627</v>
      </c>
      <c r="B2664" s="63" t="n">
        <v>60</v>
      </c>
      <c r="C2664" s="7" t="n">
        <v>4</v>
      </c>
      <c r="D2664" s="7" t="n">
        <v>0</v>
      </c>
      <c r="E2664" s="7" t="n">
        <v>0</v>
      </c>
      <c r="F2664" s="7" t="n">
        <v>0</v>
      </c>
      <c r="G2664" s="7" t="n">
        <v>0</v>
      </c>
      <c r="H2664" s="7" t="n">
        <v>1</v>
      </c>
    </row>
    <row r="2665" spans="1:9">
      <c r="A2665" t="s">
        <v>4</v>
      </c>
      <c r="B2665" s="4" t="s">
        <v>5</v>
      </c>
      <c r="C2665" s="4" t="s">
        <v>10</v>
      </c>
      <c r="D2665" s="4" t="s">
        <v>20</v>
      </c>
      <c r="E2665" s="4" t="s">
        <v>20</v>
      </c>
      <c r="F2665" s="4" t="s">
        <v>20</v>
      </c>
      <c r="G2665" s="4" t="s">
        <v>10</v>
      </c>
      <c r="H2665" s="4" t="s">
        <v>10</v>
      </c>
    </row>
    <row r="2666" spans="1:9">
      <c r="A2666" t="n">
        <v>21646</v>
      </c>
      <c r="B2666" s="63" t="n">
        <v>60</v>
      </c>
      <c r="C2666" s="7" t="n">
        <v>4</v>
      </c>
      <c r="D2666" s="7" t="n">
        <v>0</v>
      </c>
      <c r="E2666" s="7" t="n">
        <v>0</v>
      </c>
      <c r="F2666" s="7" t="n">
        <v>0</v>
      </c>
      <c r="G2666" s="7" t="n">
        <v>0</v>
      </c>
      <c r="H2666" s="7" t="n">
        <v>0</v>
      </c>
    </row>
    <row r="2667" spans="1:9">
      <c r="A2667" t="s">
        <v>4</v>
      </c>
      <c r="B2667" s="4" t="s">
        <v>5</v>
      </c>
      <c r="C2667" s="4" t="s">
        <v>10</v>
      </c>
      <c r="D2667" s="4" t="s">
        <v>10</v>
      </c>
      <c r="E2667" s="4" t="s">
        <v>10</v>
      </c>
    </row>
    <row r="2668" spans="1:9">
      <c r="A2668" t="n">
        <v>21665</v>
      </c>
      <c r="B2668" s="51" t="n">
        <v>61</v>
      </c>
      <c r="C2668" s="7" t="n">
        <v>4</v>
      </c>
      <c r="D2668" s="7" t="n">
        <v>65533</v>
      </c>
      <c r="E2668" s="7" t="n">
        <v>0</v>
      </c>
    </row>
    <row r="2669" spans="1:9">
      <c r="A2669" t="s">
        <v>4</v>
      </c>
      <c r="B2669" s="4" t="s">
        <v>5</v>
      </c>
      <c r="C2669" s="4" t="s">
        <v>10</v>
      </c>
      <c r="D2669" s="4" t="s">
        <v>20</v>
      </c>
      <c r="E2669" s="4" t="s">
        <v>20</v>
      </c>
      <c r="F2669" s="4" t="s">
        <v>20</v>
      </c>
      <c r="G2669" s="4" t="s">
        <v>10</v>
      </c>
      <c r="H2669" s="4" t="s">
        <v>10</v>
      </c>
    </row>
    <row r="2670" spans="1:9">
      <c r="A2670" t="n">
        <v>21672</v>
      </c>
      <c r="B2670" s="63" t="n">
        <v>60</v>
      </c>
      <c r="C2670" s="7" t="n">
        <v>61491</v>
      </c>
      <c r="D2670" s="7" t="n">
        <v>0</v>
      </c>
      <c r="E2670" s="7" t="n">
        <v>0</v>
      </c>
      <c r="F2670" s="7" t="n">
        <v>0</v>
      </c>
      <c r="G2670" s="7" t="n">
        <v>0</v>
      </c>
      <c r="H2670" s="7" t="n">
        <v>1</v>
      </c>
    </row>
    <row r="2671" spans="1:9">
      <c r="A2671" t="s">
        <v>4</v>
      </c>
      <c r="B2671" s="4" t="s">
        <v>5</v>
      </c>
      <c r="C2671" s="4" t="s">
        <v>10</v>
      </c>
      <c r="D2671" s="4" t="s">
        <v>20</v>
      </c>
      <c r="E2671" s="4" t="s">
        <v>20</v>
      </c>
      <c r="F2671" s="4" t="s">
        <v>20</v>
      </c>
      <c r="G2671" s="4" t="s">
        <v>10</v>
      </c>
      <c r="H2671" s="4" t="s">
        <v>10</v>
      </c>
    </row>
    <row r="2672" spans="1:9">
      <c r="A2672" t="n">
        <v>21691</v>
      </c>
      <c r="B2672" s="63" t="n">
        <v>60</v>
      </c>
      <c r="C2672" s="7" t="n">
        <v>61491</v>
      </c>
      <c r="D2672" s="7" t="n">
        <v>0</v>
      </c>
      <c r="E2672" s="7" t="n">
        <v>0</v>
      </c>
      <c r="F2672" s="7" t="n">
        <v>0</v>
      </c>
      <c r="G2672" s="7" t="n">
        <v>0</v>
      </c>
      <c r="H2672" s="7" t="n">
        <v>0</v>
      </c>
    </row>
    <row r="2673" spans="1:8">
      <c r="A2673" t="s">
        <v>4</v>
      </c>
      <c r="B2673" s="4" t="s">
        <v>5</v>
      </c>
      <c r="C2673" s="4" t="s">
        <v>10</v>
      </c>
      <c r="D2673" s="4" t="s">
        <v>10</v>
      </c>
      <c r="E2673" s="4" t="s">
        <v>10</v>
      </c>
    </row>
    <row r="2674" spans="1:8">
      <c r="A2674" t="n">
        <v>21710</v>
      </c>
      <c r="B2674" s="51" t="n">
        <v>61</v>
      </c>
      <c r="C2674" s="7" t="n">
        <v>61491</v>
      </c>
      <c r="D2674" s="7" t="n">
        <v>65533</v>
      </c>
      <c r="E2674" s="7" t="n">
        <v>0</v>
      </c>
    </row>
    <row r="2675" spans="1:8">
      <c r="A2675" t="s">
        <v>4</v>
      </c>
      <c r="B2675" s="4" t="s">
        <v>5</v>
      </c>
      <c r="C2675" s="4" t="s">
        <v>10</v>
      </c>
      <c r="D2675" s="4" t="s">
        <v>20</v>
      </c>
      <c r="E2675" s="4" t="s">
        <v>20</v>
      </c>
      <c r="F2675" s="4" t="s">
        <v>20</v>
      </c>
      <c r="G2675" s="4" t="s">
        <v>10</v>
      </c>
      <c r="H2675" s="4" t="s">
        <v>10</v>
      </c>
    </row>
    <row r="2676" spans="1:8">
      <c r="A2676" t="n">
        <v>21717</v>
      </c>
      <c r="B2676" s="63" t="n">
        <v>60</v>
      </c>
      <c r="C2676" s="7" t="n">
        <v>61492</v>
      </c>
      <c r="D2676" s="7" t="n">
        <v>0</v>
      </c>
      <c r="E2676" s="7" t="n">
        <v>0</v>
      </c>
      <c r="F2676" s="7" t="n">
        <v>0</v>
      </c>
      <c r="G2676" s="7" t="n">
        <v>0</v>
      </c>
      <c r="H2676" s="7" t="n">
        <v>1</v>
      </c>
    </row>
    <row r="2677" spans="1:8">
      <c r="A2677" t="s">
        <v>4</v>
      </c>
      <c r="B2677" s="4" t="s">
        <v>5</v>
      </c>
      <c r="C2677" s="4" t="s">
        <v>10</v>
      </c>
      <c r="D2677" s="4" t="s">
        <v>20</v>
      </c>
      <c r="E2677" s="4" t="s">
        <v>20</v>
      </c>
      <c r="F2677" s="4" t="s">
        <v>20</v>
      </c>
      <c r="G2677" s="4" t="s">
        <v>10</v>
      </c>
      <c r="H2677" s="4" t="s">
        <v>10</v>
      </c>
    </row>
    <row r="2678" spans="1:8">
      <c r="A2678" t="n">
        <v>21736</v>
      </c>
      <c r="B2678" s="63" t="n">
        <v>60</v>
      </c>
      <c r="C2678" s="7" t="n">
        <v>61492</v>
      </c>
      <c r="D2678" s="7" t="n">
        <v>0</v>
      </c>
      <c r="E2678" s="7" t="n">
        <v>0</v>
      </c>
      <c r="F2678" s="7" t="n">
        <v>0</v>
      </c>
      <c r="G2678" s="7" t="n">
        <v>0</v>
      </c>
      <c r="H2678" s="7" t="n">
        <v>0</v>
      </c>
    </row>
    <row r="2679" spans="1:8">
      <c r="A2679" t="s">
        <v>4</v>
      </c>
      <c r="B2679" s="4" t="s">
        <v>5</v>
      </c>
      <c r="C2679" s="4" t="s">
        <v>10</v>
      </c>
      <c r="D2679" s="4" t="s">
        <v>10</v>
      </c>
      <c r="E2679" s="4" t="s">
        <v>10</v>
      </c>
    </row>
    <row r="2680" spans="1:8">
      <c r="A2680" t="n">
        <v>21755</v>
      </c>
      <c r="B2680" s="51" t="n">
        <v>61</v>
      </c>
      <c r="C2680" s="7" t="n">
        <v>61492</v>
      </c>
      <c r="D2680" s="7" t="n">
        <v>65533</v>
      </c>
      <c r="E2680" s="7" t="n">
        <v>0</v>
      </c>
    </row>
    <row r="2681" spans="1:8">
      <c r="A2681" t="s">
        <v>4</v>
      </c>
      <c r="B2681" s="4" t="s">
        <v>5</v>
      </c>
      <c r="C2681" s="4" t="s">
        <v>10</v>
      </c>
      <c r="D2681" s="4" t="s">
        <v>20</v>
      </c>
      <c r="E2681" s="4" t="s">
        <v>20</v>
      </c>
      <c r="F2681" s="4" t="s">
        <v>20</v>
      </c>
      <c r="G2681" s="4" t="s">
        <v>10</v>
      </c>
      <c r="H2681" s="4" t="s">
        <v>10</v>
      </c>
    </row>
    <row r="2682" spans="1:8">
      <c r="A2682" t="n">
        <v>21762</v>
      </c>
      <c r="B2682" s="63" t="n">
        <v>60</v>
      </c>
      <c r="C2682" s="7" t="n">
        <v>61493</v>
      </c>
      <c r="D2682" s="7" t="n">
        <v>0</v>
      </c>
      <c r="E2682" s="7" t="n">
        <v>0</v>
      </c>
      <c r="F2682" s="7" t="n">
        <v>0</v>
      </c>
      <c r="G2682" s="7" t="n">
        <v>0</v>
      </c>
      <c r="H2682" s="7" t="n">
        <v>1</v>
      </c>
    </row>
    <row r="2683" spans="1:8">
      <c r="A2683" t="s">
        <v>4</v>
      </c>
      <c r="B2683" s="4" t="s">
        <v>5</v>
      </c>
      <c r="C2683" s="4" t="s">
        <v>10</v>
      </c>
      <c r="D2683" s="4" t="s">
        <v>20</v>
      </c>
      <c r="E2683" s="4" t="s">
        <v>20</v>
      </c>
      <c r="F2683" s="4" t="s">
        <v>20</v>
      </c>
      <c r="G2683" s="4" t="s">
        <v>10</v>
      </c>
      <c r="H2683" s="4" t="s">
        <v>10</v>
      </c>
    </row>
    <row r="2684" spans="1:8">
      <c r="A2684" t="n">
        <v>21781</v>
      </c>
      <c r="B2684" s="63" t="n">
        <v>60</v>
      </c>
      <c r="C2684" s="7" t="n">
        <v>61493</v>
      </c>
      <c r="D2684" s="7" t="n">
        <v>0</v>
      </c>
      <c r="E2684" s="7" t="n">
        <v>0</v>
      </c>
      <c r="F2684" s="7" t="n">
        <v>0</v>
      </c>
      <c r="G2684" s="7" t="n">
        <v>0</v>
      </c>
      <c r="H2684" s="7" t="n">
        <v>0</v>
      </c>
    </row>
    <row r="2685" spans="1:8">
      <c r="A2685" t="s">
        <v>4</v>
      </c>
      <c r="B2685" s="4" t="s">
        <v>5</v>
      </c>
      <c r="C2685" s="4" t="s">
        <v>10</v>
      </c>
      <c r="D2685" s="4" t="s">
        <v>10</v>
      </c>
      <c r="E2685" s="4" t="s">
        <v>10</v>
      </c>
    </row>
    <row r="2686" spans="1:8">
      <c r="A2686" t="n">
        <v>21800</v>
      </c>
      <c r="B2686" s="51" t="n">
        <v>61</v>
      </c>
      <c r="C2686" s="7" t="n">
        <v>61493</v>
      </c>
      <c r="D2686" s="7" t="n">
        <v>65533</v>
      </c>
      <c r="E2686" s="7" t="n">
        <v>0</v>
      </c>
    </row>
    <row r="2687" spans="1:8">
      <c r="A2687" t="s">
        <v>4</v>
      </c>
      <c r="B2687" s="4" t="s">
        <v>5</v>
      </c>
      <c r="C2687" s="4" t="s">
        <v>10</v>
      </c>
      <c r="D2687" s="4" t="s">
        <v>20</v>
      </c>
      <c r="E2687" s="4" t="s">
        <v>20</v>
      </c>
      <c r="F2687" s="4" t="s">
        <v>20</v>
      </c>
      <c r="G2687" s="4" t="s">
        <v>10</v>
      </c>
      <c r="H2687" s="4" t="s">
        <v>10</v>
      </c>
    </row>
    <row r="2688" spans="1:8">
      <c r="A2688" t="n">
        <v>21807</v>
      </c>
      <c r="B2688" s="63" t="n">
        <v>60</v>
      </c>
      <c r="C2688" s="7" t="n">
        <v>61494</v>
      </c>
      <c r="D2688" s="7" t="n">
        <v>0</v>
      </c>
      <c r="E2688" s="7" t="n">
        <v>0</v>
      </c>
      <c r="F2688" s="7" t="n">
        <v>0</v>
      </c>
      <c r="G2688" s="7" t="n">
        <v>0</v>
      </c>
      <c r="H2688" s="7" t="n">
        <v>1</v>
      </c>
    </row>
    <row r="2689" spans="1:8">
      <c r="A2689" t="s">
        <v>4</v>
      </c>
      <c r="B2689" s="4" t="s">
        <v>5</v>
      </c>
      <c r="C2689" s="4" t="s">
        <v>10</v>
      </c>
      <c r="D2689" s="4" t="s">
        <v>20</v>
      </c>
      <c r="E2689" s="4" t="s">
        <v>20</v>
      </c>
      <c r="F2689" s="4" t="s">
        <v>20</v>
      </c>
      <c r="G2689" s="4" t="s">
        <v>10</v>
      </c>
      <c r="H2689" s="4" t="s">
        <v>10</v>
      </c>
    </row>
    <row r="2690" spans="1:8">
      <c r="A2690" t="n">
        <v>21826</v>
      </c>
      <c r="B2690" s="63" t="n">
        <v>60</v>
      </c>
      <c r="C2690" s="7" t="n">
        <v>61494</v>
      </c>
      <c r="D2690" s="7" t="n">
        <v>0</v>
      </c>
      <c r="E2690" s="7" t="n">
        <v>0</v>
      </c>
      <c r="F2690" s="7" t="n">
        <v>0</v>
      </c>
      <c r="G2690" s="7" t="n">
        <v>0</v>
      </c>
      <c r="H2690" s="7" t="n">
        <v>0</v>
      </c>
    </row>
    <row r="2691" spans="1:8">
      <c r="A2691" t="s">
        <v>4</v>
      </c>
      <c r="B2691" s="4" t="s">
        <v>5</v>
      </c>
      <c r="C2691" s="4" t="s">
        <v>10</v>
      </c>
      <c r="D2691" s="4" t="s">
        <v>10</v>
      </c>
      <c r="E2691" s="4" t="s">
        <v>10</v>
      </c>
    </row>
    <row r="2692" spans="1:8">
      <c r="A2692" t="n">
        <v>21845</v>
      </c>
      <c r="B2692" s="51" t="n">
        <v>61</v>
      </c>
      <c r="C2692" s="7" t="n">
        <v>61494</v>
      </c>
      <c r="D2692" s="7" t="n">
        <v>65533</v>
      </c>
      <c r="E2692" s="7" t="n">
        <v>0</v>
      </c>
    </row>
    <row r="2693" spans="1:8">
      <c r="A2693" t="s">
        <v>4</v>
      </c>
      <c r="B2693" s="4" t="s">
        <v>5</v>
      </c>
      <c r="C2693" s="4" t="s">
        <v>10</v>
      </c>
      <c r="D2693" s="4" t="s">
        <v>9</v>
      </c>
    </row>
    <row r="2694" spans="1:8">
      <c r="A2694" t="n">
        <v>21852</v>
      </c>
      <c r="B2694" s="55" t="n">
        <v>43</v>
      </c>
      <c r="C2694" s="7" t="n">
        <v>7030</v>
      </c>
      <c r="D2694" s="7" t="n">
        <v>1</v>
      </c>
    </row>
    <row r="2695" spans="1:8">
      <c r="A2695" t="s">
        <v>4</v>
      </c>
      <c r="B2695" s="4" t="s">
        <v>5</v>
      </c>
      <c r="C2695" s="4" t="s">
        <v>10</v>
      </c>
      <c r="D2695" s="4" t="s">
        <v>20</v>
      </c>
      <c r="E2695" s="4" t="s">
        <v>20</v>
      </c>
      <c r="F2695" s="4" t="s">
        <v>20</v>
      </c>
      <c r="G2695" s="4" t="s">
        <v>20</v>
      </c>
    </row>
    <row r="2696" spans="1:8">
      <c r="A2696" t="n">
        <v>21859</v>
      </c>
      <c r="B2696" s="39" t="n">
        <v>46</v>
      </c>
      <c r="C2696" s="7" t="n">
        <v>0</v>
      </c>
      <c r="D2696" s="7" t="n">
        <v>-4.78000020980835</v>
      </c>
      <c r="E2696" s="7" t="n">
        <v>0</v>
      </c>
      <c r="F2696" s="7" t="n">
        <v>-1.29999995231628</v>
      </c>
      <c r="G2696" s="7" t="n">
        <v>270</v>
      </c>
    </row>
    <row r="2697" spans="1:8">
      <c r="A2697" t="s">
        <v>4</v>
      </c>
      <c r="B2697" s="4" t="s">
        <v>5</v>
      </c>
      <c r="C2697" s="4" t="s">
        <v>10</v>
      </c>
      <c r="D2697" s="4" t="s">
        <v>20</v>
      </c>
      <c r="E2697" s="4" t="s">
        <v>20</v>
      </c>
      <c r="F2697" s="4" t="s">
        <v>20</v>
      </c>
      <c r="G2697" s="4" t="s">
        <v>20</v>
      </c>
    </row>
    <row r="2698" spans="1:8">
      <c r="A2698" t="n">
        <v>21878</v>
      </c>
      <c r="B2698" s="39" t="n">
        <v>46</v>
      </c>
      <c r="C2698" s="7" t="n">
        <v>17</v>
      </c>
      <c r="D2698" s="7" t="n">
        <v>-15.3400001525879</v>
      </c>
      <c r="E2698" s="7" t="n">
        <v>0</v>
      </c>
      <c r="F2698" s="7" t="n">
        <v>-1.29999995231628</v>
      </c>
      <c r="G2698" s="7" t="n">
        <v>90</v>
      </c>
    </row>
    <row r="2699" spans="1:8">
      <c r="A2699" t="s">
        <v>4</v>
      </c>
      <c r="B2699" s="4" t="s">
        <v>5</v>
      </c>
      <c r="C2699" s="4" t="s">
        <v>10</v>
      </c>
      <c r="D2699" s="4" t="s">
        <v>10</v>
      </c>
      <c r="E2699" s="4" t="s">
        <v>10</v>
      </c>
    </row>
    <row r="2700" spans="1:8">
      <c r="A2700" t="n">
        <v>21897</v>
      </c>
      <c r="B2700" s="51" t="n">
        <v>61</v>
      </c>
      <c r="C2700" s="7" t="n">
        <v>0</v>
      </c>
      <c r="D2700" s="7" t="n">
        <v>17</v>
      </c>
      <c r="E2700" s="7" t="n">
        <v>0</v>
      </c>
    </row>
    <row r="2701" spans="1:8">
      <c r="A2701" t="s">
        <v>4</v>
      </c>
      <c r="B2701" s="4" t="s">
        <v>5</v>
      </c>
      <c r="C2701" s="4" t="s">
        <v>10</v>
      </c>
      <c r="D2701" s="4" t="s">
        <v>10</v>
      </c>
      <c r="E2701" s="4" t="s">
        <v>10</v>
      </c>
    </row>
    <row r="2702" spans="1:8">
      <c r="A2702" t="n">
        <v>21904</v>
      </c>
      <c r="B2702" s="51" t="n">
        <v>61</v>
      </c>
      <c r="C2702" s="7" t="n">
        <v>17</v>
      </c>
      <c r="D2702" s="7" t="n">
        <v>0</v>
      </c>
      <c r="E2702" s="7" t="n">
        <v>0</v>
      </c>
    </row>
    <row r="2703" spans="1:8">
      <c r="A2703" t="s">
        <v>4</v>
      </c>
      <c r="B2703" s="4" t="s">
        <v>5</v>
      </c>
      <c r="C2703" s="4" t="s">
        <v>14</v>
      </c>
      <c r="D2703" s="4" t="s">
        <v>10</v>
      </c>
    </row>
    <row r="2704" spans="1:8">
      <c r="A2704" t="n">
        <v>21911</v>
      </c>
      <c r="B2704" s="22" t="n">
        <v>58</v>
      </c>
      <c r="C2704" s="7" t="n">
        <v>255</v>
      </c>
      <c r="D2704" s="7" t="n">
        <v>0</v>
      </c>
    </row>
    <row r="2705" spans="1:8">
      <c r="A2705" t="s">
        <v>4</v>
      </c>
      <c r="B2705" s="4" t="s">
        <v>5</v>
      </c>
      <c r="C2705" s="4" t="s">
        <v>14</v>
      </c>
      <c r="D2705" s="4" t="s">
        <v>14</v>
      </c>
      <c r="E2705" s="4" t="s">
        <v>14</v>
      </c>
      <c r="F2705" s="4" t="s">
        <v>14</v>
      </c>
    </row>
    <row r="2706" spans="1:8">
      <c r="A2706" t="n">
        <v>21915</v>
      </c>
      <c r="B2706" s="20" t="n">
        <v>14</v>
      </c>
      <c r="C2706" s="7" t="n">
        <v>0</v>
      </c>
      <c r="D2706" s="7" t="n">
        <v>1</v>
      </c>
      <c r="E2706" s="7" t="n">
        <v>0</v>
      </c>
      <c r="F2706" s="7" t="n">
        <v>0</v>
      </c>
    </row>
    <row r="2707" spans="1:8">
      <c r="A2707" t="s">
        <v>4</v>
      </c>
      <c r="B2707" s="4" t="s">
        <v>5</v>
      </c>
      <c r="C2707" s="4" t="s">
        <v>14</v>
      </c>
      <c r="D2707" s="4" t="s">
        <v>20</v>
      </c>
      <c r="E2707" s="4" t="s">
        <v>20</v>
      </c>
      <c r="F2707" s="4" t="s">
        <v>20</v>
      </c>
    </row>
    <row r="2708" spans="1:8">
      <c r="A2708" t="n">
        <v>21920</v>
      </c>
      <c r="B2708" s="40" t="n">
        <v>45</v>
      </c>
      <c r="C2708" s="7" t="n">
        <v>9</v>
      </c>
      <c r="D2708" s="7" t="n">
        <v>0.0199999995529652</v>
      </c>
      <c r="E2708" s="7" t="n">
        <v>0.0199999995529652</v>
      </c>
      <c r="F2708" s="7" t="n">
        <v>0.200000002980232</v>
      </c>
    </row>
    <row r="2709" spans="1:8">
      <c r="A2709" t="s">
        <v>4</v>
      </c>
      <c r="B2709" s="4" t="s">
        <v>5</v>
      </c>
      <c r="C2709" s="4" t="s">
        <v>14</v>
      </c>
      <c r="D2709" s="4" t="s">
        <v>10</v>
      </c>
      <c r="E2709" s="4" t="s">
        <v>6</v>
      </c>
    </row>
    <row r="2710" spans="1:8">
      <c r="A2710" t="n">
        <v>21934</v>
      </c>
      <c r="B2710" s="33" t="n">
        <v>51</v>
      </c>
      <c r="C2710" s="7" t="n">
        <v>4</v>
      </c>
      <c r="D2710" s="7" t="n">
        <v>0</v>
      </c>
      <c r="E2710" s="7" t="s">
        <v>96</v>
      </c>
    </row>
    <row r="2711" spans="1:8">
      <c r="A2711" t="s">
        <v>4</v>
      </c>
      <c r="B2711" s="4" t="s">
        <v>5</v>
      </c>
      <c r="C2711" s="4" t="s">
        <v>10</v>
      </c>
    </row>
    <row r="2712" spans="1:8">
      <c r="A2712" t="n">
        <v>21948</v>
      </c>
      <c r="B2712" s="29" t="n">
        <v>16</v>
      </c>
      <c r="C2712" s="7" t="n">
        <v>0</v>
      </c>
    </row>
    <row r="2713" spans="1:8">
      <c r="A2713" t="s">
        <v>4</v>
      </c>
      <c r="B2713" s="4" t="s">
        <v>5</v>
      </c>
      <c r="C2713" s="4" t="s">
        <v>10</v>
      </c>
      <c r="D2713" s="4" t="s">
        <v>14</v>
      </c>
      <c r="E2713" s="4" t="s">
        <v>9</v>
      </c>
      <c r="F2713" s="4" t="s">
        <v>83</v>
      </c>
      <c r="G2713" s="4" t="s">
        <v>14</v>
      </c>
      <c r="H2713" s="4" t="s">
        <v>14</v>
      </c>
    </row>
    <row r="2714" spans="1:8">
      <c r="A2714" t="n">
        <v>21951</v>
      </c>
      <c r="B2714" s="44" t="n">
        <v>26</v>
      </c>
      <c r="C2714" s="7" t="n">
        <v>0</v>
      </c>
      <c r="D2714" s="7" t="n">
        <v>17</v>
      </c>
      <c r="E2714" s="7" t="n">
        <v>52988</v>
      </c>
      <c r="F2714" s="7" t="s">
        <v>261</v>
      </c>
      <c r="G2714" s="7" t="n">
        <v>2</v>
      </c>
      <c r="H2714" s="7" t="n">
        <v>0</v>
      </c>
    </row>
    <row r="2715" spans="1:8">
      <c r="A2715" t="s">
        <v>4</v>
      </c>
      <c r="B2715" s="4" t="s">
        <v>5</v>
      </c>
    </row>
    <row r="2716" spans="1:8">
      <c r="A2716" t="n">
        <v>21974</v>
      </c>
      <c r="B2716" s="45" t="n">
        <v>28</v>
      </c>
    </row>
    <row r="2717" spans="1:8">
      <c r="A2717" t="s">
        <v>4</v>
      </c>
      <c r="B2717" s="4" t="s">
        <v>5</v>
      </c>
      <c r="C2717" s="4" t="s">
        <v>10</v>
      </c>
      <c r="D2717" s="4" t="s">
        <v>14</v>
      </c>
    </row>
    <row r="2718" spans="1:8">
      <c r="A2718" t="n">
        <v>21975</v>
      </c>
      <c r="B2718" s="46" t="n">
        <v>89</v>
      </c>
      <c r="C2718" s="7" t="n">
        <v>65533</v>
      </c>
      <c r="D2718" s="7" t="n">
        <v>1</v>
      </c>
    </row>
    <row r="2719" spans="1:8">
      <c r="A2719" t="s">
        <v>4</v>
      </c>
      <c r="B2719" s="4" t="s">
        <v>5</v>
      </c>
      <c r="C2719" s="4" t="s">
        <v>14</v>
      </c>
      <c r="D2719" s="4" t="s">
        <v>10</v>
      </c>
      <c r="E2719" s="4" t="s">
        <v>6</v>
      </c>
    </row>
    <row r="2720" spans="1:8">
      <c r="A2720" t="n">
        <v>21979</v>
      </c>
      <c r="B2720" s="33" t="n">
        <v>51</v>
      </c>
      <c r="C2720" s="7" t="n">
        <v>4</v>
      </c>
      <c r="D2720" s="7" t="n">
        <v>17</v>
      </c>
      <c r="E2720" s="7" t="s">
        <v>262</v>
      </c>
    </row>
    <row r="2721" spans="1:8">
      <c r="A2721" t="s">
        <v>4</v>
      </c>
      <c r="B2721" s="4" t="s">
        <v>5</v>
      </c>
      <c r="C2721" s="4" t="s">
        <v>10</v>
      </c>
    </row>
    <row r="2722" spans="1:8">
      <c r="A2722" t="n">
        <v>21993</v>
      </c>
      <c r="B2722" s="29" t="n">
        <v>16</v>
      </c>
      <c r="C2722" s="7" t="n">
        <v>0</v>
      </c>
    </row>
    <row r="2723" spans="1:8">
      <c r="A2723" t="s">
        <v>4</v>
      </c>
      <c r="B2723" s="4" t="s">
        <v>5</v>
      </c>
      <c r="C2723" s="4" t="s">
        <v>10</v>
      </c>
      <c r="D2723" s="4" t="s">
        <v>14</v>
      </c>
      <c r="E2723" s="4" t="s">
        <v>9</v>
      </c>
      <c r="F2723" s="4" t="s">
        <v>83</v>
      </c>
      <c r="G2723" s="4" t="s">
        <v>14</v>
      </c>
      <c r="H2723" s="4" t="s">
        <v>14</v>
      </c>
    </row>
    <row r="2724" spans="1:8">
      <c r="A2724" t="n">
        <v>21996</v>
      </c>
      <c r="B2724" s="44" t="n">
        <v>26</v>
      </c>
      <c r="C2724" s="7" t="n">
        <v>17</v>
      </c>
      <c r="D2724" s="7" t="n">
        <v>17</v>
      </c>
      <c r="E2724" s="7" t="n">
        <v>16412</v>
      </c>
      <c r="F2724" s="7" t="s">
        <v>263</v>
      </c>
      <c r="G2724" s="7" t="n">
        <v>2</v>
      </c>
      <c r="H2724" s="7" t="n">
        <v>0</v>
      </c>
    </row>
    <row r="2725" spans="1:8">
      <c r="A2725" t="s">
        <v>4</v>
      </c>
      <c r="B2725" s="4" t="s">
        <v>5</v>
      </c>
    </row>
    <row r="2726" spans="1:8">
      <c r="A2726" t="n">
        <v>22015</v>
      </c>
      <c r="B2726" s="45" t="n">
        <v>28</v>
      </c>
    </row>
    <row r="2727" spans="1:8">
      <c r="A2727" t="s">
        <v>4</v>
      </c>
      <c r="B2727" s="4" t="s">
        <v>5</v>
      </c>
      <c r="C2727" s="4" t="s">
        <v>10</v>
      </c>
      <c r="D2727" s="4" t="s">
        <v>14</v>
      </c>
    </row>
    <row r="2728" spans="1:8">
      <c r="A2728" t="n">
        <v>22016</v>
      </c>
      <c r="B2728" s="46" t="n">
        <v>89</v>
      </c>
      <c r="C2728" s="7" t="n">
        <v>65533</v>
      </c>
      <c r="D2728" s="7" t="n">
        <v>1</v>
      </c>
    </row>
    <row r="2729" spans="1:8">
      <c r="A2729" t="s">
        <v>4</v>
      </c>
      <c r="B2729" s="4" t="s">
        <v>5</v>
      </c>
      <c r="C2729" s="4" t="s">
        <v>9</v>
      </c>
    </row>
    <row r="2730" spans="1:8">
      <c r="A2730" t="n">
        <v>22020</v>
      </c>
      <c r="B2730" s="50" t="n">
        <v>15</v>
      </c>
      <c r="C2730" s="7" t="n">
        <v>256</v>
      </c>
    </row>
    <row r="2731" spans="1:8">
      <c r="A2731" t="s">
        <v>4</v>
      </c>
      <c r="B2731" s="4" t="s">
        <v>5</v>
      </c>
      <c r="C2731" s="4" t="s">
        <v>14</v>
      </c>
      <c r="D2731" s="4" t="s">
        <v>14</v>
      </c>
      <c r="E2731" s="4" t="s">
        <v>20</v>
      </c>
      <c r="F2731" s="4" t="s">
        <v>20</v>
      </c>
      <c r="G2731" s="4" t="s">
        <v>20</v>
      </c>
      <c r="H2731" s="4" t="s">
        <v>10</v>
      </c>
    </row>
    <row r="2732" spans="1:8">
      <c r="A2732" t="n">
        <v>22025</v>
      </c>
      <c r="B2732" s="40" t="n">
        <v>45</v>
      </c>
      <c r="C2732" s="7" t="n">
        <v>2</v>
      </c>
      <c r="D2732" s="7" t="n">
        <v>3</v>
      </c>
      <c r="E2732" s="7" t="n">
        <v>-9.60000038146973</v>
      </c>
      <c r="F2732" s="7" t="n">
        <v>1.21000003814697</v>
      </c>
      <c r="G2732" s="7" t="n">
        <v>-1.29999995231628</v>
      </c>
      <c r="H2732" s="7" t="n">
        <v>1500</v>
      </c>
    </row>
    <row r="2733" spans="1:8">
      <c r="A2733" t="s">
        <v>4</v>
      </c>
      <c r="B2733" s="4" t="s">
        <v>5</v>
      </c>
      <c r="C2733" s="4" t="s">
        <v>14</v>
      </c>
      <c r="D2733" s="4" t="s">
        <v>14</v>
      </c>
      <c r="E2733" s="4" t="s">
        <v>20</v>
      </c>
      <c r="F2733" s="4" t="s">
        <v>10</v>
      </c>
    </row>
    <row r="2734" spans="1:8">
      <c r="A2734" t="n">
        <v>22042</v>
      </c>
      <c r="B2734" s="40" t="n">
        <v>45</v>
      </c>
      <c r="C2734" s="7" t="n">
        <v>5</v>
      </c>
      <c r="D2734" s="7" t="n">
        <v>3</v>
      </c>
      <c r="E2734" s="7" t="n">
        <v>5.09999990463257</v>
      </c>
      <c r="F2734" s="7" t="n">
        <v>1500</v>
      </c>
    </row>
    <row r="2735" spans="1:8">
      <c r="A2735" t="s">
        <v>4</v>
      </c>
      <c r="B2735" s="4" t="s">
        <v>5</v>
      </c>
      <c r="C2735" s="4" t="s">
        <v>10</v>
      </c>
      <c r="D2735" s="4" t="s">
        <v>10</v>
      </c>
      <c r="E2735" s="4" t="s">
        <v>20</v>
      </c>
      <c r="F2735" s="4" t="s">
        <v>20</v>
      </c>
      <c r="G2735" s="4" t="s">
        <v>20</v>
      </c>
      <c r="H2735" s="4" t="s">
        <v>20</v>
      </c>
      <c r="I2735" s="4" t="s">
        <v>14</v>
      </c>
      <c r="J2735" s="4" t="s">
        <v>10</v>
      </c>
    </row>
    <row r="2736" spans="1:8">
      <c r="A2736" t="n">
        <v>22051</v>
      </c>
      <c r="B2736" s="41" t="n">
        <v>55</v>
      </c>
      <c r="C2736" s="7" t="n">
        <v>0</v>
      </c>
      <c r="D2736" s="7" t="n">
        <v>65533</v>
      </c>
      <c r="E2736" s="7" t="n">
        <v>-9.80000019073486</v>
      </c>
      <c r="F2736" s="7" t="n">
        <v>0</v>
      </c>
      <c r="G2736" s="7" t="n">
        <v>-1.29999995231628</v>
      </c>
      <c r="H2736" s="7" t="n">
        <v>3.29999995231628</v>
      </c>
      <c r="I2736" s="7" t="n">
        <v>2</v>
      </c>
      <c r="J2736" s="7" t="n">
        <v>0</v>
      </c>
    </row>
    <row r="2737" spans="1:10">
      <c r="A2737" t="s">
        <v>4</v>
      </c>
      <c r="B2737" s="4" t="s">
        <v>5</v>
      </c>
      <c r="C2737" s="4" t="s">
        <v>10</v>
      </c>
      <c r="D2737" s="4" t="s">
        <v>10</v>
      </c>
      <c r="E2737" s="4" t="s">
        <v>20</v>
      </c>
      <c r="F2737" s="4" t="s">
        <v>20</v>
      </c>
      <c r="G2737" s="4" t="s">
        <v>20</v>
      </c>
      <c r="H2737" s="4" t="s">
        <v>20</v>
      </c>
      <c r="I2737" s="4" t="s">
        <v>14</v>
      </c>
      <c r="J2737" s="4" t="s">
        <v>10</v>
      </c>
    </row>
    <row r="2738" spans="1:10">
      <c r="A2738" t="n">
        <v>22075</v>
      </c>
      <c r="B2738" s="41" t="n">
        <v>55</v>
      </c>
      <c r="C2738" s="7" t="n">
        <v>17</v>
      </c>
      <c r="D2738" s="7" t="n">
        <v>65533</v>
      </c>
      <c r="E2738" s="7" t="n">
        <v>-10.8050003051758</v>
      </c>
      <c r="F2738" s="7" t="n">
        <v>0</v>
      </c>
      <c r="G2738" s="7" t="n">
        <v>-1.29999995231628</v>
      </c>
      <c r="H2738" s="7" t="n">
        <v>3.29999995231628</v>
      </c>
      <c r="I2738" s="7" t="n">
        <v>2</v>
      </c>
      <c r="J2738" s="7" t="n">
        <v>0</v>
      </c>
    </row>
    <row r="2739" spans="1:10">
      <c r="A2739" t="s">
        <v>4</v>
      </c>
      <c r="B2739" s="4" t="s">
        <v>5</v>
      </c>
      <c r="C2739" s="4" t="s">
        <v>10</v>
      </c>
      <c r="D2739" s="4" t="s">
        <v>14</v>
      </c>
    </row>
    <row r="2740" spans="1:10">
      <c r="A2740" t="n">
        <v>22099</v>
      </c>
      <c r="B2740" s="52" t="n">
        <v>56</v>
      </c>
      <c r="C2740" s="7" t="n">
        <v>0</v>
      </c>
      <c r="D2740" s="7" t="n">
        <v>0</v>
      </c>
    </row>
    <row r="2741" spans="1:10">
      <c r="A2741" t="s">
        <v>4</v>
      </c>
      <c r="B2741" s="4" t="s">
        <v>5</v>
      </c>
      <c r="C2741" s="4" t="s">
        <v>10</v>
      </c>
      <c r="D2741" s="4" t="s">
        <v>10</v>
      </c>
      <c r="E2741" s="4" t="s">
        <v>10</v>
      </c>
    </row>
    <row r="2742" spans="1:10">
      <c r="A2742" t="n">
        <v>22103</v>
      </c>
      <c r="B2742" s="51" t="n">
        <v>61</v>
      </c>
      <c r="C2742" s="7" t="n">
        <v>0</v>
      </c>
      <c r="D2742" s="7" t="n">
        <v>65533</v>
      </c>
      <c r="E2742" s="7" t="n">
        <v>1000</v>
      </c>
    </row>
    <row r="2743" spans="1:10">
      <c r="A2743" t="s">
        <v>4</v>
      </c>
      <c r="B2743" s="4" t="s">
        <v>5</v>
      </c>
      <c r="C2743" s="4" t="s">
        <v>10</v>
      </c>
      <c r="D2743" s="4" t="s">
        <v>14</v>
      </c>
      <c r="E2743" s="4" t="s">
        <v>6</v>
      </c>
      <c r="F2743" s="4" t="s">
        <v>20</v>
      </c>
      <c r="G2743" s="4" t="s">
        <v>20</v>
      </c>
      <c r="H2743" s="4" t="s">
        <v>20</v>
      </c>
    </row>
    <row r="2744" spans="1:10">
      <c r="A2744" t="n">
        <v>22110</v>
      </c>
      <c r="B2744" s="36" t="n">
        <v>48</v>
      </c>
      <c r="C2744" s="7" t="n">
        <v>0</v>
      </c>
      <c r="D2744" s="7" t="n">
        <v>0</v>
      </c>
      <c r="E2744" s="7" t="s">
        <v>228</v>
      </c>
      <c r="F2744" s="7" t="n">
        <v>-1</v>
      </c>
      <c r="G2744" s="7" t="n">
        <v>1</v>
      </c>
      <c r="H2744" s="7" t="n">
        <v>0</v>
      </c>
    </row>
    <row r="2745" spans="1:10">
      <c r="A2745" t="s">
        <v>4</v>
      </c>
      <c r="B2745" s="4" t="s">
        <v>5</v>
      </c>
      <c r="C2745" s="4" t="s">
        <v>10</v>
      </c>
      <c r="D2745" s="4" t="s">
        <v>10</v>
      </c>
      <c r="E2745" s="4" t="s">
        <v>10</v>
      </c>
    </row>
    <row r="2746" spans="1:10">
      <c r="A2746" t="n">
        <v>22136</v>
      </c>
      <c r="B2746" s="51" t="n">
        <v>61</v>
      </c>
      <c r="C2746" s="7" t="n">
        <v>17</v>
      </c>
      <c r="D2746" s="7" t="n">
        <v>65533</v>
      </c>
      <c r="E2746" s="7" t="n">
        <v>1000</v>
      </c>
    </row>
    <row r="2747" spans="1:10">
      <c r="A2747" t="s">
        <v>4</v>
      </c>
      <c r="B2747" s="4" t="s">
        <v>5</v>
      </c>
      <c r="C2747" s="4" t="s">
        <v>10</v>
      </c>
      <c r="D2747" s="4" t="s">
        <v>14</v>
      </c>
      <c r="E2747" s="4" t="s">
        <v>6</v>
      </c>
      <c r="F2747" s="4" t="s">
        <v>20</v>
      </c>
      <c r="G2747" s="4" t="s">
        <v>20</v>
      </c>
      <c r="H2747" s="4" t="s">
        <v>20</v>
      </c>
    </row>
    <row r="2748" spans="1:10">
      <c r="A2748" t="n">
        <v>22143</v>
      </c>
      <c r="B2748" s="36" t="n">
        <v>48</v>
      </c>
      <c r="C2748" s="7" t="n">
        <v>17</v>
      </c>
      <c r="D2748" s="7" t="n">
        <v>0</v>
      </c>
      <c r="E2748" s="7" t="s">
        <v>228</v>
      </c>
      <c r="F2748" s="7" t="n">
        <v>1</v>
      </c>
      <c r="G2748" s="7" t="n">
        <v>1</v>
      </c>
      <c r="H2748" s="7" t="n">
        <v>0</v>
      </c>
    </row>
    <row r="2749" spans="1:10">
      <c r="A2749" t="s">
        <v>4</v>
      </c>
      <c r="B2749" s="4" t="s">
        <v>5</v>
      </c>
      <c r="C2749" s="4" t="s">
        <v>14</v>
      </c>
      <c r="D2749" s="4" t="s">
        <v>10</v>
      </c>
      <c r="E2749" s="4" t="s">
        <v>20</v>
      </c>
      <c r="F2749" s="4" t="s">
        <v>10</v>
      </c>
      <c r="G2749" s="4" t="s">
        <v>9</v>
      </c>
      <c r="H2749" s="4" t="s">
        <v>9</v>
      </c>
      <c r="I2749" s="4" t="s">
        <v>10</v>
      </c>
      <c r="J2749" s="4" t="s">
        <v>10</v>
      </c>
      <c r="K2749" s="4" t="s">
        <v>9</v>
      </c>
      <c r="L2749" s="4" t="s">
        <v>9</v>
      </c>
      <c r="M2749" s="4" t="s">
        <v>9</v>
      </c>
      <c r="N2749" s="4" t="s">
        <v>9</v>
      </c>
      <c r="O2749" s="4" t="s">
        <v>6</v>
      </c>
    </row>
    <row r="2750" spans="1:10">
      <c r="A2750" t="n">
        <v>22169</v>
      </c>
      <c r="B2750" s="13" t="n">
        <v>50</v>
      </c>
      <c r="C2750" s="7" t="n">
        <v>0</v>
      </c>
      <c r="D2750" s="7" t="n">
        <v>2004</v>
      </c>
      <c r="E2750" s="7" t="n">
        <v>0.5</v>
      </c>
      <c r="F2750" s="7" t="n">
        <v>100</v>
      </c>
      <c r="G2750" s="7" t="n">
        <v>0</v>
      </c>
      <c r="H2750" s="7" t="n">
        <v>0</v>
      </c>
      <c r="I2750" s="7" t="n">
        <v>0</v>
      </c>
      <c r="J2750" s="7" t="n">
        <v>65533</v>
      </c>
      <c r="K2750" s="7" t="n">
        <v>0</v>
      </c>
      <c r="L2750" s="7" t="n">
        <v>0</v>
      </c>
      <c r="M2750" s="7" t="n">
        <v>0</v>
      </c>
      <c r="N2750" s="7" t="n">
        <v>0</v>
      </c>
      <c r="O2750" s="7" t="s">
        <v>13</v>
      </c>
    </row>
    <row r="2751" spans="1:10">
      <c r="A2751" t="s">
        <v>4</v>
      </c>
      <c r="B2751" s="4" t="s">
        <v>5</v>
      </c>
      <c r="C2751" s="4" t="s">
        <v>14</v>
      </c>
      <c r="D2751" s="4" t="s">
        <v>14</v>
      </c>
    </row>
    <row r="2752" spans="1:10">
      <c r="A2752" t="n">
        <v>22208</v>
      </c>
      <c r="B2752" s="17" t="n">
        <v>49</v>
      </c>
      <c r="C2752" s="7" t="n">
        <v>2</v>
      </c>
      <c r="D2752" s="7" t="n">
        <v>0</v>
      </c>
    </row>
    <row r="2753" spans="1:15">
      <c r="A2753" t="s">
        <v>4</v>
      </c>
      <c r="B2753" s="4" t="s">
        <v>5</v>
      </c>
      <c r="C2753" s="4" t="s">
        <v>14</v>
      </c>
      <c r="D2753" s="4" t="s">
        <v>10</v>
      </c>
      <c r="E2753" s="4" t="s">
        <v>9</v>
      </c>
      <c r="F2753" s="4" t="s">
        <v>10</v>
      </c>
      <c r="G2753" s="4" t="s">
        <v>9</v>
      </c>
      <c r="H2753" s="4" t="s">
        <v>14</v>
      </c>
    </row>
    <row r="2754" spans="1:15">
      <c r="A2754" t="n">
        <v>22211</v>
      </c>
      <c r="B2754" s="17" t="n">
        <v>49</v>
      </c>
      <c r="C2754" s="7" t="n">
        <v>0</v>
      </c>
      <c r="D2754" s="7" t="n">
        <v>550</v>
      </c>
      <c r="E2754" s="7" t="n">
        <v>1061997773</v>
      </c>
      <c r="F2754" s="7" t="n">
        <v>0</v>
      </c>
      <c r="G2754" s="7" t="n">
        <v>0</v>
      </c>
      <c r="H2754" s="7" t="n">
        <v>0</v>
      </c>
    </row>
    <row r="2755" spans="1:15">
      <c r="A2755" t="s">
        <v>4</v>
      </c>
      <c r="B2755" s="4" t="s">
        <v>5</v>
      </c>
      <c r="C2755" s="4" t="s">
        <v>14</v>
      </c>
      <c r="D2755" s="4" t="s">
        <v>10</v>
      </c>
    </row>
    <row r="2756" spans="1:15">
      <c r="A2756" t="n">
        <v>22226</v>
      </c>
      <c r="B2756" s="40" t="n">
        <v>45</v>
      </c>
      <c r="C2756" s="7" t="n">
        <v>7</v>
      </c>
      <c r="D2756" s="7" t="n">
        <v>18</v>
      </c>
    </row>
    <row r="2757" spans="1:15">
      <c r="A2757" t="s">
        <v>4</v>
      </c>
      <c r="B2757" s="4" t="s">
        <v>5</v>
      </c>
      <c r="C2757" s="4" t="s">
        <v>14</v>
      </c>
      <c r="D2757" s="4" t="s">
        <v>10</v>
      </c>
      <c r="E2757" s="4" t="s">
        <v>20</v>
      </c>
    </row>
    <row r="2758" spans="1:15">
      <c r="A2758" t="n">
        <v>22230</v>
      </c>
      <c r="B2758" s="22" t="n">
        <v>58</v>
      </c>
      <c r="C2758" s="7" t="n">
        <v>101</v>
      </c>
      <c r="D2758" s="7" t="n">
        <v>500</v>
      </c>
      <c r="E2758" s="7" t="n">
        <v>1</v>
      </c>
    </row>
    <row r="2759" spans="1:15">
      <c r="A2759" t="s">
        <v>4</v>
      </c>
      <c r="B2759" s="4" t="s">
        <v>5</v>
      </c>
      <c r="C2759" s="4" t="s">
        <v>14</v>
      </c>
      <c r="D2759" s="4" t="s">
        <v>10</v>
      </c>
    </row>
    <row r="2760" spans="1:15">
      <c r="A2760" t="n">
        <v>22238</v>
      </c>
      <c r="B2760" s="22" t="n">
        <v>58</v>
      </c>
      <c r="C2760" s="7" t="n">
        <v>254</v>
      </c>
      <c r="D2760" s="7" t="n">
        <v>0</v>
      </c>
    </row>
    <row r="2761" spans="1:15">
      <c r="A2761" t="s">
        <v>4</v>
      </c>
      <c r="B2761" s="4" t="s">
        <v>5</v>
      </c>
      <c r="C2761" s="4" t="s">
        <v>14</v>
      </c>
    </row>
    <row r="2762" spans="1:15">
      <c r="A2762" t="n">
        <v>22242</v>
      </c>
      <c r="B2762" s="40" t="n">
        <v>45</v>
      </c>
      <c r="C2762" s="7" t="n">
        <v>0</v>
      </c>
    </row>
    <row r="2763" spans="1:15">
      <c r="A2763" t="s">
        <v>4</v>
      </c>
      <c r="B2763" s="4" t="s">
        <v>5</v>
      </c>
      <c r="C2763" s="4" t="s">
        <v>14</v>
      </c>
      <c r="D2763" s="4" t="s">
        <v>14</v>
      </c>
      <c r="E2763" s="4" t="s">
        <v>20</v>
      </c>
      <c r="F2763" s="4" t="s">
        <v>20</v>
      </c>
      <c r="G2763" s="4" t="s">
        <v>20</v>
      </c>
      <c r="H2763" s="4" t="s">
        <v>10</v>
      </c>
    </row>
    <row r="2764" spans="1:15">
      <c r="A2764" t="n">
        <v>22244</v>
      </c>
      <c r="B2764" s="40" t="n">
        <v>45</v>
      </c>
      <c r="C2764" s="7" t="n">
        <v>2</v>
      </c>
      <c r="D2764" s="7" t="n">
        <v>3</v>
      </c>
      <c r="E2764" s="7" t="n">
        <v>-9.89999961853027</v>
      </c>
      <c r="F2764" s="7" t="n">
        <v>1.41999995708466</v>
      </c>
      <c r="G2764" s="7" t="n">
        <v>-1.37999999523163</v>
      </c>
      <c r="H2764" s="7" t="n">
        <v>0</v>
      </c>
    </row>
    <row r="2765" spans="1:15">
      <c r="A2765" t="s">
        <v>4</v>
      </c>
      <c r="B2765" s="4" t="s">
        <v>5</v>
      </c>
      <c r="C2765" s="4" t="s">
        <v>14</v>
      </c>
      <c r="D2765" s="4" t="s">
        <v>14</v>
      </c>
      <c r="E2765" s="4" t="s">
        <v>20</v>
      </c>
      <c r="F2765" s="4" t="s">
        <v>20</v>
      </c>
      <c r="G2765" s="4" t="s">
        <v>20</v>
      </c>
      <c r="H2765" s="4" t="s">
        <v>10</v>
      </c>
      <c r="I2765" s="4" t="s">
        <v>14</v>
      </c>
    </row>
    <row r="2766" spans="1:15">
      <c r="A2766" t="n">
        <v>22261</v>
      </c>
      <c r="B2766" s="40" t="n">
        <v>45</v>
      </c>
      <c r="C2766" s="7" t="n">
        <v>4</v>
      </c>
      <c r="D2766" s="7" t="n">
        <v>3</v>
      </c>
      <c r="E2766" s="7" t="n">
        <v>7.25</v>
      </c>
      <c r="F2766" s="7" t="n">
        <v>146.139999389648</v>
      </c>
      <c r="G2766" s="7" t="n">
        <v>3</v>
      </c>
      <c r="H2766" s="7" t="n">
        <v>0</v>
      </c>
      <c r="I2766" s="7" t="n">
        <v>1</v>
      </c>
    </row>
    <row r="2767" spans="1:15">
      <c r="A2767" t="s">
        <v>4</v>
      </c>
      <c r="B2767" s="4" t="s">
        <v>5</v>
      </c>
      <c r="C2767" s="4" t="s">
        <v>14</v>
      </c>
      <c r="D2767" s="4" t="s">
        <v>14</v>
      </c>
      <c r="E2767" s="4" t="s">
        <v>20</v>
      </c>
      <c r="F2767" s="4" t="s">
        <v>10</v>
      </c>
    </row>
    <row r="2768" spans="1:15">
      <c r="A2768" t="n">
        <v>22279</v>
      </c>
      <c r="B2768" s="40" t="n">
        <v>45</v>
      </c>
      <c r="C2768" s="7" t="n">
        <v>5</v>
      </c>
      <c r="D2768" s="7" t="n">
        <v>3</v>
      </c>
      <c r="E2768" s="7" t="n">
        <v>2.5</v>
      </c>
      <c r="F2768" s="7" t="n">
        <v>0</v>
      </c>
    </row>
    <row r="2769" spans="1:9">
      <c r="A2769" t="s">
        <v>4</v>
      </c>
      <c r="B2769" s="4" t="s">
        <v>5</v>
      </c>
      <c r="C2769" s="4" t="s">
        <v>14</v>
      </c>
      <c r="D2769" s="4" t="s">
        <v>14</v>
      </c>
      <c r="E2769" s="4" t="s">
        <v>20</v>
      </c>
      <c r="F2769" s="4" t="s">
        <v>10</v>
      </c>
    </row>
    <row r="2770" spans="1:9">
      <c r="A2770" t="n">
        <v>22288</v>
      </c>
      <c r="B2770" s="40" t="n">
        <v>45</v>
      </c>
      <c r="C2770" s="7" t="n">
        <v>11</v>
      </c>
      <c r="D2770" s="7" t="n">
        <v>3</v>
      </c>
      <c r="E2770" s="7" t="n">
        <v>20.2999992370605</v>
      </c>
      <c r="F2770" s="7" t="n">
        <v>0</v>
      </c>
    </row>
    <row r="2771" spans="1:9">
      <c r="A2771" t="s">
        <v>4</v>
      </c>
      <c r="B2771" s="4" t="s">
        <v>5</v>
      </c>
      <c r="C2771" s="4" t="s">
        <v>14</v>
      </c>
      <c r="D2771" s="4" t="s">
        <v>14</v>
      </c>
      <c r="E2771" s="4" t="s">
        <v>20</v>
      </c>
      <c r="F2771" s="4" t="s">
        <v>20</v>
      </c>
      <c r="G2771" s="4" t="s">
        <v>20</v>
      </c>
      <c r="H2771" s="4" t="s">
        <v>10</v>
      </c>
      <c r="I2771" s="4" t="s">
        <v>14</v>
      </c>
    </row>
    <row r="2772" spans="1:9">
      <c r="A2772" t="n">
        <v>22297</v>
      </c>
      <c r="B2772" s="40" t="n">
        <v>45</v>
      </c>
      <c r="C2772" s="7" t="n">
        <v>4</v>
      </c>
      <c r="D2772" s="7" t="n">
        <v>3</v>
      </c>
      <c r="E2772" s="7" t="n">
        <v>15.25</v>
      </c>
      <c r="F2772" s="7" t="n">
        <v>152.800003051758</v>
      </c>
      <c r="G2772" s="7" t="n">
        <v>3</v>
      </c>
      <c r="H2772" s="7" t="n">
        <v>15000</v>
      </c>
      <c r="I2772" s="7" t="n">
        <v>0</v>
      </c>
    </row>
    <row r="2773" spans="1:9">
      <c r="A2773" t="s">
        <v>4</v>
      </c>
      <c r="B2773" s="4" t="s">
        <v>5</v>
      </c>
      <c r="C2773" s="4" t="s">
        <v>14</v>
      </c>
      <c r="D2773" s="4" t="s">
        <v>14</v>
      </c>
      <c r="E2773" s="4" t="s">
        <v>20</v>
      </c>
      <c r="F2773" s="4" t="s">
        <v>10</v>
      </c>
    </row>
    <row r="2774" spans="1:9">
      <c r="A2774" t="n">
        <v>22315</v>
      </c>
      <c r="B2774" s="40" t="n">
        <v>45</v>
      </c>
      <c r="C2774" s="7" t="n">
        <v>5</v>
      </c>
      <c r="D2774" s="7" t="n">
        <v>3</v>
      </c>
      <c r="E2774" s="7" t="n">
        <v>1.79999995231628</v>
      </c>
      <c r="F2774" s="7" t="n">
        <v>15000</v>
      </c>
    </row>
    <row r="2775" spans="1:9">
      <c r="A2775" t="s">
        <v>4</v>
      </c>
      <c r="B2775" s="4" t="s">
        <v>5</v>
      </c>
      <c r="C2775" s="4" t="s">
        <v>14</v>
      </c>
    </row>
    <row r="2776" spans="1:9">
      <c r="A2776" t="n">
        <v>22324</v>
      </c>
      <c r="B2776" s="37" t="n">
        <v>116</v>
      </c>
      <c r="C2776" s="7" t="n">
        <v>0</v>
      </c>
    </row>
    <row r="2777" spans="1:9">
      <c r="A2777" t="s">
        <v>4</v>
      </c>
      <c r="B2777" s="4" t="s">
        <v>5</v>
      </c>
      <c r="C2777" s="4" t="s">
        <v>14</v>
      </c>
      <c r="D2777" s="4" t="s">
        <v>10</v>
      </c>
    </row>
    <row r="2778" spans="1:9">
      <c r="A2778" t="n">
        <v>22326</v>
      </c>
      <c r="B2778" s="37" t="n">
        <v>116</v>
      </c>
      <c r="C2778" s="7" t="n">
        <v>2</v>
      </c>
      <c r="D2778" s="7" t="n">
        <v>1</v>
      </c>
    </row>
    <row r="2779" spans="1:9">
      <c r="A2779" t="s">
        <v>4</v>
      </c>
      <c r="B2779" s="4" t="s">
        <v>5</v>
      </c>
      <c r="C2779" s="4" t="s">
        <v>14</v>
      </c>
      <c r="D2779" s="4" t="s">
        <v>9</v>
      </c>
    </row>
    <row r="2780" spans="1:9">
      <c r="A2780" t="n">
        <v>22330</v>
      </c>
      <c r="B2780" s="37" t="n">
        <v>116</v>
      </c>
      <c r="C2780" s="7" t="n">
        <v>5</v>
      </c>
      <c r="D2780" s="7" t="n">
        <v>1092616192</v>
      </c>
    </row>
    <row r="2781" spans="1:9">
      <c r="A2781" t="s">
        <v>4</v>
      </c>
      <c r="B2781" s="4" t="s">
        <v>5</v>
      </c>
      <c r="C2781" s="4" t="s">
        <v>14</v>
      </c>
      <c r="D2781" s="4" t="s">
        <v>10</v>
      </c>
    </row>
    <row r="2782" spans="1:9">
      <c r="A2782" t="n">
        <v>22336</v>
      </c>
      <c r="B2782" s="37" t="n">
        <v>116</v>
      </c>
      <c r="C2782" s="7" t="n">
        <v>6</v>
      </c>
      <c r="D2782" s="7" t="n">
        <v>1</v>
      </c>
    </row>
    <row r="2783" spans="1:9">
      <c r="A2783" t="s">
        <v>4</v>
      </c>
      <c r="B2783" s="4" t="s">
        <v>5</v>
      </c>
      <c r="C2783" s="4" t="s">
        <v>10</v>
      </c>
      <c r="D2783" s="4" t="s">
        <v>9</v>
      </c>
    </row>
    <row r="2784" spans="1:9">
      <c r="A2784" t="n">
        <v>22340</v>
      </c>
      <c r="B2784" s="55" t="n">
        <v>43</v>
      </c>
      <c r="C2784" s="7" t="n">
        <v>17</v>
      </c>
      <c r="D2784" s="7" t="n">
        <v>256</v>
      </c>
    </row>
    <row r="2785" spans="1:9">
      <c r="A2785" t="s">
        <v>4</v>
      </c>
      <c r="B2785" s="4" t="s">
        <v>5</v>
      </c>
      <c r="C2785" s="4" t="s">
        <v>10</v>
      </c>
      <c r="D2785" s="4" t="s">
        <v>9</v>
      </c>
    </row>
    <row r="2786" spans="1:9">
      <c r="A2786" t="n">
        <v>22347</v>
      </c>
      <c r="B2786" s="55" t="n">
        <v>43</v>
      </c>
      <c r="C2786" s="7" t="n">
        <v>17</v>
      </c>
      <c r="D2786" s="7" t="n">
        <v>8388608</v>
      </c>
    </row>
    <row r="2787" spans="1:9">
      <c r="A2787" t="s">
        <v>4</v>
      </c>
      <c r="B2787" s="4" t="s">
        <v>5</v>
      </c>
      <c r="C2787" s="4" t="s">
        <v>14</v>
      </c>
      <c r="D2787" s="4" t="s">
        <v>10</v>
      </c>
      <c r="E2787" s="4" t="s">
        <v>6</v>
      </c>
      <c r="F2787" s="4" t="s">
        <v>6</v>
      </c>
      <c r="G2787" s="4" t="s">
        <v>6</v>
      </c>
      <c r="H2787" s="4" t="s">
        <v>6</v>
      </c>
    </row>
    <row r="2788" spans="1:9">
      <c r="A2788" t="n">
        <v>22354</v>
      </c>
      <c r="B2788" s="33" t="n">
        <v>51</v>
      </c>
      <c r="C2788" s="7" t="n">
        <v>3</v>
      </c>
      <c r="D2788" s="7" t="n">
        <v>17</v>
      </c>
      <c r="E2788" s="7" t="s">
        <v>264</v>
      </c>
      <c r="F2788" s="7" t="s">
        <v>62</v>
      </c>
      <c r="G2788" s="7" t="s">
        <v>61</v>
      </c>
      <c r="H2788" s="7" t="s">
        <v>62</v>
      </c>
    </row>
    <row r="2789" spans="1:9">
      <c r="A2789" t="s">
        <v>4</v>
      </c>
      <c r="B2789" s="4" t="s">
        <v>5</v>
      </c>
      <c r="C2789" s="4" t="s">
        <v>10</v>
      </c>
      <c r="D2789" s="4" t="s">
        <v>10</v>
      </c>
      <c r="E2789" s="4" t="s">
        <v>20</v>
      </c>
      <c r="F2789" s="4" t="s">
        <v>14</v>
      </c>
    </row>
    <row r="2790" spans="1:9">
      <c r="A2790" t="n">
        <v>22367</v>
      </c>
      <c r="B2790" s="64" t="n">
        <v>53</v>
      </c>
      <c r="C2790" s="7" t="n">
        <v>4</v>
      </c>
      <c r="D2790" s="7" t="n">
        <v>0</v>
      </c>
      <c r="E2790" s="7" t="n">
        <v>0</v>
      </c>
      <c r="F2790" s="7" t="n">
        <v>0</v>
      </c>
    </row>
    <row r="2791" spans="1:9">
      <c r="A2791" t="s">
        <v>4</v>
      </c>
      <c r="B2791" s="4" t="s">
        <v>5</v>
      </c>
      <c r="C2791" s="4" t="s">
        <v>10</v>
      </c>
      <c r="D2791" s="4" t="s">
        <v>10</v>
      </c>
      <c r="E2791" s="4" t="s">
        <v>20</v>
      </c>
      <c r="F2791" s="4" t="s">
        <v>14</v>
      </c>
    </row>
    <row r="2792" spans="1:9">
      <c r="A2792" t="n">
        <v>22377</v>
      </c>
      <c r="B2792" s="64" t="n">
        <v>53</v>
      </c>
      <c r="C2792" s="7" t="n">
        <v>61491</v>
      </c>
      <c r="D2792" s="7" t="n">
        <v>0</v>
      </c>
      <c r="E2792" s="7" t="n">
        <v>0</v>
      </c>
      <c r="F2792" s="7" t="n">
        <v>0</v>
      </c>
    </row>
    <row r="2793" spans="1:9">
      <c r="A2793" t="s">
        <v>4</v>
      </c>
      <c r="B2793" s="4" t="s">
        <v>5</v>
      </c>
      <c r="C2793" s="4" t="s">
        <v>10</v>
      </c>
      <c r="D2793" s="4" t="s">
        <v>10</v>
      </c>
      <c r="E2793" s="4" t="s">
        <v>20</v>
      </c>
      <c r="F2793" s="4" t="s">
        <v>14</v>
      </c>
    </row>
    <row r="2794" spans="1:9">
      <c r="A2794" t="n">
        <v>22387</v>
      </c>
      <c r="B2794" s="64" t="n">
        <v>53</v>
      </c>
      <c r="C2794" s="7" t="n">
        <v>61492</v>
      </c>
      <c r="D2794" s="7" t="n">
        <v>0</v>
      </c>
      <c r="E2794" s="7" t="n">
        <v>0</v>
      </c>
      <c r="F2794" s="7" t="n">
        <v>0</v>
      </c>
    </row>
    <row r="2795" spans="1:9">
      <c r="A2795" t="s">
        <v>4</v>
      </c>
      <c r="B2795" s="4" t="s">
        <v>5</v>
      </c>
      <c r="C2795" s="4" t="s">
        <v>10</v>
      </c>
      <c r="D2795" s="4" t="s">
        <v>10</v>
      </c>
      <c r="E2795" s="4" t="s">
        <v>20</v>
      </c>
      <c r="F2795" s="4" t="s">
        <v>14</v>
      </c>
    </row>
    <row r="2796" spans="1:9">
      <c r="A2796" t="n">
        <v>22397</v>
      </c>
      <c r="B2796" s="64" t="n">
        <v>53</v>
      </c>
      <c r="C2796" s="7" t="n">
        <v>61493</v>
      </c>
      <c r="D2796" s="7" t="n">
        <v>0</v>
      </c>
      <c r="E2796" s="7" t="n">
        <v>0</v>
      </c>
      <c r="F2796" s="7" t="n">
        <v>0</v>
      </c>
    </row>
    <row r="2797" spans="1:9">
      <c r="A2797" t="s">
        <v>4</v>
      </c>
      <c r="B2797" s="4" t="s">
        <v>5</v>
      </c>
      <c r="C2797" s="4" t="s">
        <v>10</v>
      </c>
      <c r="D2797" s="4" t="s">
        <v>10</v>
      </c>
      <c r="E2797" s="4" t="s">
        <v>20</v>
      </c>
      <c r="F2797" s="4" t="s">
        <v>14</v>
      </c>
    </row>
    <row r="2798" spans="1:9">
      <c r="A2798" t="n">
        <v>22407</v>
      </c>
      <c r="B2798" s="64" t="n">
        <v>53</v>
      </c>
      <c r="C2798" s="7" t="n">
        <v>61494</v>
      </c>
      <c r="D2798" s="7" t="n">
        <v>0</v>
      </c>
      <c r="E2798" s="7" t="n">
        <v>0</v>
      </c>
      <c r="F2798" s="7" t="n">
        <v>0</v>
      </c>
    </row>
    <row r="2799" spans="1:9">
      <c r="A2799" t="s">
        <v>4</v>
      </c>
      <c r="B2799" s="4" t="s">
        <v>5</v>
      </c>
      <c r="C2799" s="4" t="s">
        <v>14</v>
      </c>
      <c r="D2799" s="4" t="s">
        <v>10</v>
      </c>
    </row>
    <row r="2800" spans="1:9">
      <c r="A2800" t="n">
        <v>22417</v>
      </c>
      <c r="B2800" s="22" t="n">
        <v>58</v>
      </c>
      <c r="C2800" s="7" t="n">
        <v>255</v>
      </c>
      <c r="D2800" s="7" t="n">
        <v>0</v>
      </c>
    </row>
    <row r="2801" spans="1:8">
      <c r="A2801" t="s">
        <v>4</v>
      </c>
      <c r="B2801" s="4" t="s">
        <v>5</v>
      </c>
      <c r="C2801" s="4" t="s">
        <v>10</v>
      </c>
    </row>
    <row r="2802" spans="1:8">
      <c r="A2802" t="n">
        <v>22421</v>
      </c>
      <c r="B2802" s="29" t="n">
        <v>16</v>
      </c>
      <c r="C2802" s="7" t="n">
        <v>500</v>
      </c>
    </row>
    <row r="2803" spans="1:8">
      <c r="A2803" t="s">
        <v>4</v>
      </c>
      <c r="B2803" s="4" t="s">
        <v>5</v>
      </c>
      <c r="C2803" s="4" t="s">
        <v>14</v>
      </c>
      <c r="D2803" s="4" t="s">
        <v>10</v>
      </c>
      <c r="E2803" s="4" t="s">
        <v>6</v>
      </c>
    </row>
    <row r="2804" spans="1:8">
      <c r="A2804" t="n">
        <v>22424</v>
      </c>
      <c r="B2804" s="33" t="n">
        <v>51</v>
      </c>
      <c r="C2804" s="7" t="n">
        <v>4</v>
      </c>
      <c r="D2804" s="7" t="n">
        <v>17</v>
      </c>
      <c r="E2804" s="7" t="s">
        <v>93</v>
      </c>
    </row>
    <row r="2805" spans="1:8">
      <c r="A2805" t="s">
        <v>4</v>
      </c>
      <c r="B2805" s="4" t="s">
        <v>5</v>
      </c>
      <c r="C2805" s="4" t="s">
        <v>10</v>
      </c>
    </row>
    <row r="2806" spans="1:8">
      <c r="A2806" t="n">
        <v>22438</v>
      </c>
      <c r="B2806" s="29" t="n">
        <v>16</v>
      </c>
      <c r="C2806" s="7" t="n">
        <v>0</v>
      </c>
    </row>
    <row r="2807" spans="1:8">
      <c r="A2807" t="s">
        <v>4</v>
      </c>
      <c r="B2807" s="4" t="s">
        <v>5</v>
      </c>
      <c r="C2807" s="4" t="s">
        <v>10</v>
      </c>
      <c r="D2807" s="4" t="s">
        <v>14</v>
      </c>
      <c r="E2807" s="4" t="s">
        <v>9</v>
      </c>
      <c r="F2807" s="4" t="s">
        <v>83</v>
      </c>
      <c r="G2807" s="4" t="s">
        <v>14</v>
      </c>
      <c r="H2807" s="4" t="s">
        <v>14</v>
      </c>
    </row>
    <row r="2808" spans="1:8">
      <c r="A2808" t="n">
        <v>22441</v>
      </c>
      <c r="B2808" s="44" t="n">
        <v>26</v>
      </c>
      <c r="C2808" s="7" t="n">
        <v>17</v>
      </c>
      <c r="D2808" s="7" t="n">
        <v>17</v>
      </c>
      <c r="E2808" s="7" t="n">
        <v>16413</v>
      </c>
      <c r="F2808" s="7" t="s">
        <v>265</v>
      </c>
      <c r="G2808" s="7" t="n">
        <v>2</v>
      </c>
      <c r="H2808" s="7" t="n">
        <v>0</v>
      </c>
    </row>
    <row r="2809" spans="1:8">
      <c r="A2809" t="s">
        <v>4</v>
      </c>
      <c r="B2809" s="4" t="s">
        <v>5</v>
      </c>
    </row>
    <row r="2810" spans="1:8">
      <c r="A2810" t="n">
        <v>22501</v>
      </c>
      <c r="B2810" s="45" t="n">
        <v>28</v>
      </c>
    </row>
    <row r="2811" spans="1:8">
      <c r="A2811" t="s">
        <v>4</v>
      </c>
      <c r="B2811" s="4" t="s">
        <v>5</v>
      </c>
      <c r="C2811" s="4" t="s">
        <v>14</v>
      </c>
      <c r="D2811" s="4" t="s">
        <v>10</v>
      </c>
      <c r="E2811" s="4" t="s">
        <v>6</v>
      </c>
    </row>
    <row r="2812" spans="1:8">
      <c r="A2812" t="n">
        <v>22502</v>
      </c>
      <c r="B2812" s="33" t="n">
        <v>51</v>
      </c>
      <c r="C2812" s="7" t="n">
        <v>4</v>
      </c>
      <c r="D2812" s="7" t="n">
        <v>0</v>
      </c>
      <c r="E2812" s="7" t="s">
        <v>108</v>
      </c>
    </row>
    <row r="2813" spans="1:8">
      <c r="A2813" t="s">
        <v>4</v>
      </c>
      <c r="B2813" s="4" t="s">
        <v>5</v>
      </c>
      <c r="C2813" s="4" t="s">
        <v>10</v>
      </c>
    </row>
    <row r="2814" spans="1:8">
      <c r="A2814" t="n">
        <v>22516</v>
      </c>
      <c r="B2814" s="29" t="n">
        <v>16</v>
      </c>
      <c r="C2814" s="7" t="n">
        <v>0</v>
      </c>
    </row>
    <row r="2815" spans="1:8">
      <c r="A2815" t="s">
        <v>4</v>
      </c>
      <c r="B2815" s="4" t="s">
        <v>5</v>
      </c>
      <c r="C2815" s="4" t="s">
        <v>10</v>
      </c>
      <c r="D2815" s="4" t="s">
        <v>14</v>
      </c>
      <c r="E2815" s="4" t="s">
        <v>9</v>
      </c>
      <c r="F2815" s="4" t="s">
        <v>83</v>
      </c>
      <c r="G2815" s="4" t="s">
        <v>14</v>
      </c>
      <c r="H2815" s="4" t="s">
        <v>14</v>
      </c>
      <c r="I2815" s="4" t="s">
        <v>14</v>
      </c>
      <c r="J2815" s="4" t="s">
        <v>9</v>
      </c>
      <c r="K2815" s="4" t="s">
        <v>83</v>
      </c>
      <c r="L2815" s="4" t="s">
        <v>14</v>
      </c>
      <c r="M2815" s="4" t="s">
        <v>14</v>
      </c>
    </row>
    <row r="2816" spans="1:8">
      <c r="A2816" t="n">
        <v>22519</v>
      </c>
      <c r="B2816" s="44" t="n">
        <v>26</v>
      </c>
      <c r="C2816" s="7" t="n">
        <v>0</v>
      </c>
      <c r="D2816" s="7" t="n">
        <v>17</v>
      </c>
      <c r="E2816" s="7" t="n">
        <v>52989</v>
      </c>
      <c r="F2816" s="7" t="s">
        <v>266</v>
      </c>
      <c r="G2816" s="7" t="n">
        <v>2</v>
      </c>
      <c r="H2816" s="7" t="n">
        <v>3</v>
      </c>
      <c r="I2816" s="7" t="n">
        <v>17</v>
      </c>
      <c r="J2816" s="7" t="n">
        <v>52990</v>
      </c>
      <c r="K2816" s="7" t="s">
        <v>267</v>
      </c>
      <c r="L2816" s="7" t="n">
        <v>2</v>
      </c>
      <c r="M2816" s="7" t="n">
        <v>0</v>
      </c>
    </row>
    <row r="2817" spans="1:13">
      <c r="A2817" t="s">
        <v>4</v>
      </c>
      <c r="B2817" s="4" t="s">
        <v>5</v>
      </c>
    </row>
    <row r="2818" spans="1:13">
      <c r="A2818" t="n">
        <v>22671</v>
      </c>
      <c r="B2818" s="45" t="n">
        <v>28</v>
      </c>
    </row>
    <row r="2819" spans="1:13">
      <c r="A2819" t="s">
        <v>4</v>
      </c>
      <c r="B2819" s="4" t="s">
        <v>5</v>
      </c>
      <c r="C2819" s="4" t="s">
        <v>14</v>
      </c>
      <c r="D2819" s="4" t="s">
        <v>10</v>
      </c>
      <c r="E2819" s="4" t="s">
        <v>6</v>
      </c>
    </row>
    <row r="2820" spans="1:13">
      <c r="A2820" t="n">
        <v>22672</v>
      </c>
      <c r="B2820" s="33" t="n">
        <v>51</v>
      </c>
      <c r="C2820" s="7" t="n">
        <v>4</v>
      </c>
      <c r="D2820" s="7" t="n">
        <v>17</v>
      </c>
      <c r="E2820" s="7" t="s">
        <v>268</v>
      </c>
    </row>
    <row r="2821" spans="1:13">
      <c r="A2821" t="s">
        <v>4</v>
      </c>
      <c r="B2821" s="4" t="s">
        <v>5</v>
      </c>
      <c r="C2821" s="4" t="s">
        <v>10</v>
      </c>
    </row>
    <row r="2822" spans="1:13">
      <c r="A2822" t="n">
        <v>22686</v>
      </c>
      <c r="B2822" s="29" t="n">
        <v>16</v>
      </c>
      <c r="C2822" s="7" t="n">
        <v>0</v>
      </c>
    </row>
    <row r="2823" spans="1:13">
      <c r="A2823" t="s">
        <v>4</v>
      </c>
      <c r="B2823" s="4" t="s">
        <v>5</v>
      </c>
      <c r="C2823" s="4" t="s">
        <v>10</v>
      </c>
      <c r="D2823" s="4" t="s">
        <v>14</v>
      </c>
      <c r="E2823" s="4" t="s">
        <v>9</v>
      </c>
      <c r="F2823" s="4" t="s">
        <v>83</v>
      </c>
      <c r="G2823" s="4" t="s">
        <v>14</v>
      </c>
      <c r="H2823" s="4" t="s">
        <v>14</v>
      </c>
    </row>
    <row r="2824" spans="1:13">
      <c r="A2824" t="n">
        <v>22689</v>
      </c>
      <c r="B2824" s="44" t="n">
        <v>26</v>
      </c>
      <c r="C2824" s="7" t="n">
        <v>17</v>
      </c>
      <c r="D2824" s="7" t="n">
        <v>17</v>
      </c>
      <c r="E2824" s="7" t="n">
        <v>16414</v>
      </c>
      <c r="F2824" s="7" t="s">
        <v>269</v>
      </c>
      <c r="G2824" s="7" t="n">
        <v>2</v>
      </c>
      <c r="H2824" s="7" t="n">
        <v>0</v>
      </c>
    </row>
    <row r="2825" spans="1:13">
      <c r="A2825" t="s">
        <v>4</v>
      </c>
      <c r="B2825" s="4" t="s">
        <v>5</v>
      </c>
    </row>
    <row r="2826" spans="1:13">
      <c r="A2826" t="n">
        <v>22764</v>
      </c>
      <c r="B2826" s="45" t="n">
        <v>28</v>
      </c>
    </row>
    <row r="2827" spans="1:13">
      <c r="A2827" t="s">
        <v>4</v>
      </c>
      <c r="B2827" s="4" t="s">
        <v>5</v>
      </c>
      <c r="C2827" s="4" t="s">
        <v>10</v>
      </c>
      <c r="D2827" s="4" t="s">
        <v>20</v>
      </c>
      <c r="E2827" s="4" t="s">
        <v>20</v>
      </c>
      <c r="F2827" s="4" t="s">
        <v>20</v>
      </c>
      <c r="G2827" s="4" t="s">
        <v>10</v>
      </c>
      <c r="H2827" s="4" t="s">
        <v>10</v>
      </c>
    </row>
    <row r="2828" spans="1:13">
      <c r="A2828" t="n">
        <v>22765</v>
      </c>
      <c r="B2828" s="63" t="n">
        <v>60</v>
      </c>
      <c r="C2828" s="7" t="n">
        <v>17</v>
      </c>
      <c r="D2828" s="7" t="n">
        <v>-20</v>
      </c>
      <c r="E2828" s="7" t="n">
        <v>45</v>
      </c>
      <c r="F2828" s="7" t="n">
        <v>0</v>
      </c>
      <c r="G2828" s="7" t="n">
        <v>1300</v>
      </c>
      <c r="H2828" s="7" t="n">
        <v>0</v>
      </c>
    </row>
    <row r="2829" spans="1:13">
      <c r="A2829" t="s">
        <v>4</v>
      </c>
      <c r="B2829" s="4" t="s">
        <v>5</v>
      </c>
      <c r="C2829" s="4" t="s">
        <v>10</v>
      </c>
    </row>
    <row r="2830" spans="1:13">
      <c r="A2830" t="n">
        <v>22784</v>
      </c>
      <c r="B2830" s="29" t="n">
        <v>16</v>
      </c>
      <c r="C2830" s="7" t="n">
        <v>1000</v>
      </c>
    </row>
    <row r="2831" spans="1:13">
      <c r="A2831" t="s">
        <v>4</v>
      </c>
      <c r="B2831" s="4" t="s">
        <v>5</v>
      </c>
      <c r="C2831" s="4" t="s">
        <v>14</v>
      </c>
      <c r="D2831" s="4" t="s">
        <v>10</v>
      </c>
      <c r="E2831" s="4" t="s">
        <v>6</v>
      </c>
    </row>
    <row r="2832" spans="1:13">
      <c r="A2832" t="n">
        <v>22787</v>
      </c>
      <c r="B2832" s="33" t="n">
        <v>51</v>
      </c>
      <c r="C2832" s="7" t="n">
        <v>4</v>
      </c>
      <c r="D2832" s="7" t="n">
        <v>17</v>
      </c>
      <c r="E2832" s="7" t="s">
        <v>96</v>
      </c>
    </row>
    <row r="2833" spans="1:8">
      <c r="A2833" t="s">
        <v>4</v>
      </c>
      <c r="B2833" s="4" t="s">
        <v>5</v>
      </c>
      <c r="C2833" s="4" t="s">
        <v>10</v>
      </c>
    </row>
    <row r="2834" spans="1:8">
      <c r="A2834" t="n">
        <v>22801</v>
      </c>
      <c r="B2834" s="29" t="n">
        <v>16</v>
      </c>
      <c r="C2834" s="7" t="n">
        <v>0</v>
      </c>
    </row>
    <row r="2835" spans="1:8">
      <c r="A2835" t="s">
        <v>4</v>
      </c>
      <c r="B2835" s="4" t="s">
        <v>5</v>
      </c>
      <c r="C2835" s="4" t="s">
        <v>10</v>
      </c>
      <c r="D2835" s="4" t="s">
        <v>14</v>
      </c>
      <c r="E2835" s="4" t="s">
        <v>9</v>
      </c>
      <c r="F2835" s="4" t="s">
        <v>83</v>
      </c>
      <c r="G2835" s="4" t="s">
        <v>14</v>
      </c>
      <c r="H2835" s="4" t="s">
        <v>14</v>
      </c>
      <c r="I2835" s="4" t="s">
        <v>14</v>
      </c>
      <c r="J2835" s="4" t="s">
        <v>9</v>
      </c>
      <c r="K2835" s="4" t="s">
        <v>83</v>
      </c>
      <c r="L2835" s="4" t="s">
        <v>14</v>
      </c>
      <c r="M2835" s="4" t="s">
        <v>14</v>
      </c>
    </row>
    <row r="2836" spans="1:8">
      <c r="A2836" t="n">
        <v>22804</v>
      </c>
      <c r="B2836" s="44" t="n">
        <v>26</v>
      </c>
      <c r="C2836" s="7" t="n">
        <v>17</v>
      </c>
      <c r="D2836" s="7" t="n">
        <v>17</v>
      </c>
      <c r="E2836" s="7" t="n">
        <v>16415</v>
      </c>
      <c r="F2836" s="7" t="s">
        <v>270</v>
      </c>
      <c r="G2836" s="7" t="n">
        <v>2</v>
      </c>
      <c r="H2836" s="7" t="n">
        <v>3</v>
      </c>
      <c r="I2836" s="7" t="n">
        <v>17</v>
      </c>
      <c r="J2836" s="7" t="n">
        <v>16416</v>
      </c>
      <c r="K2836" s="7" t="s">
        <v>271</v>
      </c>
      <c r="L2836" s="7" t="n">
        <v>2</v>
      </c>
      <c r="M2836" s="7" t="n">
        <v>0</v>
      </c>
    </row>
    <row r="2837" spans="1:8">
      <c r="A2837" t="s">
        <v>4</v>
      </c>
      <c r="B2837" s="4" t="s">
        <v>5</v>
      </c>
    </row>
    <row r="2838" spans="1:8">
      <c r="A2838" t="n">
        <v>22965</v>
      </c>
      <c r="B2838" s="45" t="n">
        <v>28</v>
      </c>
    </row>
    <row r="2839" spans="1:8">
      <c r="A2839" t="s">
        <v>4</v>
      </c>
      <c r="B2839" s="4" t="s">
        <v>5</v>
      </c>
      <c r="C2839" s="4" t="s">
        <v>10</v>
      </c>
      <c r="D2839" s="4" t="s">
        <v>14</v>
      </c>
    </row>
    <row r="2840" spans="1:8">
      <c r="A2840" t="n">
        <v>22966</v>
      </c>
      <c r="B2840" s="46" t="n">
        <v>89</v>
      </c>
      <c r="C2840" s="7" t="n">
        <v>65533</v>
      </c>
      <c r="D2840" s="7" t="n">
        <v>1</v>
      </c>
    </row>
    <row r="2841" spans="1:8">
      <c r="A2841" t="s">
        <v>4</v>
      </c>
      <c r="B2841" s="4" t="s">
        <v>5</v>
      </c>
      <c r="C2841" s="4" t="s">
        <v>14</v>
      </c>
      <c r="D2841" s="4" t="s">
        <v>10</v>
      </c>
      <c r="E2841" s="4" t="s">
        <v>20</v>
      </c>
    </row>
    <row r="2842" spans="1:8">
      <c r="A2842" t="n">
        <v>22970</v>
      </c>
      <c r="B2842" s="22" t="n">
        <v>58</v>
      </c>
      <c r="C2842" s="7" t="n">
        <v>101</v>
      </c>
      <c r="D2842" s="7" t="n">
        <v>500</v>
      </c>
      <c r="E2842" s="7" t="n">
        <v>1</v>
      </c>
    </row>
    <row r="2843" spans="1:8">
      <c r="A2843" t="s">
        <v>4</v>
      </c>
      <c r="B2843" s="4" t="s">
        <v>5</v>
      </c>
      <c r="C2843" s="4" t="s">
        <v>14</v>
      </c>
      <c r="D2843" s="4" t="s">
        <v>10</v>
      </c>
    </row>
    <row r="2844" spans="1:8">
      <c r="A2844" t="n">
        <v>22978</v>
      </c>
      <c r="B2844" s="22" t="n">
        <v>58</v>
      </c>
      <c r="C2844" s="7" t="n">
        <v>254</v>
      </c>
      <c r="D2844" s="7" t="n">
        <v>0</v>
      </c>
    </row>
    <row r="2845" spans="1:8">
      <c r="A2845" t="s">
        <v>4</v>
      </c>
      <c r="B2845" s="4" t="s">
        <v>5</v>
      </c>
      <c r="C2845" s="4" t="s">
        <v>14</v>
      </c>
      <c r="D2845" s="4" t="s">
        <v>14</v>
      </c>
      <c r="E2845" s="4" t="s">
        <v>20</v>
      </c>
      <c r="F2845" s="4" t="s">
        <v>20</v>
      </c>
      <c r="G2845" s="4" t="s">
        <v>20</v>
      </c>
      <c r="H2845" s="4" t="s">
        <v>10</v>
      </c>
    </row>
    <row r="2846" spans="1:8">
      <c r="A2846" t="n">
        <v>22982</v>
      </c>
      <c r="B2846" s="40" t="n">
        <v>45</v>
      </c>
      <c r="C2846" s="7" t="n">
        <v>2</v>
      </c>
      <c r="D2846" s="7" t="n">
        <v>3</v>
      </c>
      <c r="E2846" s="7" t="n">
        <v>-9.85999965667725</v>
      </c>
      <c r="F2846" s="7" t="n">
        <v>1.46000003814697</v>
      </c>
      <c r="G2846" s="7" t="n">
        <v>-1.29999995231628</v>
      </c>
      <c r="H2846" s="7" t="n">
        <v>0</v>
      </c>
    </row>
    <row r="2847" spans="1:8">
      <c r="A2847" t="s">
        <v>4</v>
      </c>
      <c r="B2847" s="4" t="s">
        <v>5</v>
      </c>
      <c r="C2847" s="4" t="s">
        <v>14</v>
      </c>
      <c r="D2847" s="4" t="s">
        <v>14</v>
      </c>
      <c r="E2847" s="4" t="s">
        <v>20</v>
      </c>
      <c r="F2847" s="4" t="s">
        <v>20</v>
      </c>
      <c r="G2847" s="4" t="s">
        <v>20</v>
      </c>
      <c r="H2847" s="4" t="s">
        <v>10</v>
      </c>
      <c r="I2847" s="4" t="s">
        <v>14</v>
      </c>
    </row>
    <row r="2848" spans="1:8">
      <c r="A2848" t="n">
        <v>22999</v>
      </c>
      <c r="B2848" s="40" t="n">
        <v>45</v>
      </c>
      <c r="C2848" s="7" t="n">
        <v>4</v>
      </c>
      <c r="D2848" s="7" t="n">
        <v>3</v>
      </c>
      <c r="E2848" s="7" t="n">
        <v>2.75</v>
      </c>
      <c r="F2848" s="7" t="n">
        <v>315</v>
      </c>
      <c r="G2848" s="7" t="n">
        <v>-7</v>
      </c>
      <c r="H2848" s="7" t="n">
        <v>0</v>
      </c>
      <c r="I2848" s="7" t="n">
        <v>0</v>
      </c>
    </row>
    <row r="2849" spans="1:13">
      <c r="A2849" t="s">
        <v>4</v>
      </c>
      <c r="B2849" s="4" t="s">
        <v>5</v>
      </c>
      <c r="C2849" s="4" t="s">
        <v>14</v>
      </c>
      <c r="D2849" s="4" t="s">
        <v>14</v>
      </c>
      <c r="E2849" s="4" t="s">
        <v>20</v>
      </c>
      <c r="F2849" s="4" t="s">
        <v>10</v>
      </c>
    </row>
    <row r="2850" spans="1:13">
      <c r="A2850" t="n">
        <v>23017</v>
      </c>
      <c r="B2850" s="40" t="n">
        <v>45</v>
      </c>
      <c r="C2850" s="7" t="n">
        <v>5</v>
      </c>
      <c r="D2850" s="7" t="n">
        <v>3</v>
      </c>
      <c r="E2850" s="7" t="n">
        <v>2.09999990463257</v>
      </c>
      <c r="F2850" s="7" t="n">
        <v>0</v>
      </c>
    </row>
    <row r="2851" spans="1:13">
      <c r="A2851" t="s">
        <v>4</v>
      </c>
      <c r="B2851" s="4" t="s">
        <v>5</v>
      </c>
      <c r="C2851" s="4" t="s">
        <v>14</v>
      </c>
      <c r="D2851" s="4" t="s">
        <v>14</v>
      </c>
      <c r="E2851" s="4" t="s">
        <v>20</v>
      </c>
      <c r="F2851" s="4" t="s">
        <v>10</v>
      </c>
    </row>
    <row r="2852" spans="1:13">
      <c r="A2852" t="n">
        <v>23026</v>
      </c>
      <c r="B2852" s="40" t="n">
        <v>45</v>
      </c>
      <c r="C2852" s="7" t="n">
        <v>11</v>
      </c>
      <c r="D2852" s="7" t="n">
        <v>3</v>
      </c>
      <c r="E2852" s="7" t="n">
        <v>20.2999992370605</v>
      </c>
      <c r="F2852" s="7" t="n">
        <v>0</v>
      </c>
    </row>
    <row r="2853" spans="1:13">
      <c r="A2853" t="s">
        <v>4</v>
      </c>
      <c r="B2853" s="4" t="s">
        <v>5</v>
      </c>
      <c r="C2853" s="4" t="s">
        <v>10</v>
      </c>
      <c r="D2853" s="4" t="s">
        <v>20</v>
      </c>
      <c r="E2853" s="4" t="s">
        <v>20</v>
      </c>
      <c r="F2853" s="4" t="s">
        <v>20</v>
      </c>
      <c r="G2853" s="4" t="s">
        <v>20</v>
      </c>
    </row>
    <row r="2854" spans="1:13">
      <c r="A2854" t="n">
        <v>23035</v>
      </c>
      <c r="B2854" s="39" t="n">
        <v>46</v>
      </c>
      <c r="C2854" s="7" t="n">
        <v>17</v>
      </c>
      <c r="D2854" s="7" t="n">
        <v>-10.8100004196167</v>
      </c>
      <c r="E2854" s="7" t="n">
        <v>0</v>
      </c>
      <c r="F2854" s="7" t="n">
        <v>-1.4099999666214</v>
      </c>
      <c r="G2854" s="7" t="n">
        <v>81.4000015258789</v>
      </c>
    </row>
    <row r="2855" spans="1:13">
      <c r="A2855" t="s">
        <v>4</v>
      </c>
      <c r="B2855" s="4" t="s">
        <v>5</v>
      </c>
      <c r="C2855" s="4" t="s">
        <v>10</v>
      </c>
      <c r="D2855" s="4" t="s">
        <v>20</v>
      </c>
      <c r="E2855" s="4" t="s">
        <v>20</v>
      </c>
      <c r="F2855" s="4" t="s">
        <v>20</v>
      </c>
      <c r="G2855" s="4" t="s">
        <v>10</v>
      </c>
      <c r="H2855" s="4" t="s">
        <v>10</v>
      </c>
    </row>
    <row r="2856" spans="1:13">
      <c r="A2856" t="n">
        <v>23054</v>
      </c>
      <c r="B2856" s="63" t="n">
        <v>60</v>
      </c>
      <c r="C2856" s="7" t="n">
        <v>17</v>
      </c>
      <c r="D2856" s="7" t="n">
        <v>0</v>
      </c>
      <c r="E2856" s="7" t="n">
        <v>25</v>
      </c>
      <c r="F2856" s="7" t="n">
        <v>0</v>
      </c>
      <c r="G2856" s="7" t="n">
        <v>0</v>
      </c>
      <c r="H2856" s="7" t="n">
        <v>0</v>
      </c>
    </row>
    <row r="2857" spans="1:13">
      <c r="A2857" t="s">
        <v>4</v>
      </c>
      <c r="B2857" s="4" t="s">
        <v>5</v>
      </c>
      <c r="C2857" s="4" t="s">
        <v>14</v>
      </c>
      <c r="D2857" s="4" t="s">
        <v>14</v>
      </c>
      <c r="E2857" s="4" t="s">
        <v>20</v>
      </c>
      <c r="F2857" s="4" t="s">
        <v>20</v>
      </c>
      <c r="G2857" s="4" t="s">
        <v>20</v>
      </c>
      <c r="H2857" s="4" t="s">
        <v>10</v>
      </c>
      <c r="I2857" s="4" t="s">
        <v>14</v>
      </c>
    </row>
    <row r="2858" spans="1:13">
      <c r="A2858" t="n">
        <v>23073</v>
      </c>
      <c r="B2858" s="40" t="n">
        <v>45</v>
      </c>
      <c r="C2858" s="7" t="n">
        <v>4</v>
      </c>
      <c r="D2858" s="7" t="n">
        <v>3</v>
      </c>
      <c r="E2858" s="7" t="n">
        <v>2.75</v>
      </c>
      <c r="F2858" s="7" t="n">
        <v>300</v>
      </c>
      <c r="G2858" s="7" t="n">
        <v>-7</v>
      </c>
      <c r="H2858" s="7" t="n">
        <v>12000</v>
      </c>
      <c r="I2858" s="7" t="n">
        <v>0</v>
      </c>
    </row>
    <row r="2859" spans="1:13">
      <c r="A2859" t="s">
        <v>4</v>
      </c>
      <c r="B2859" s="4" t="s">
        <v>5</v>
      </c>
      <c r="C2859" s="4" t="s">
        <v>14</v>
      </c>
      <c r="D2859" s="4" t="s">
        <v>14</v>
      </c>
      <c r="E2859" s="4" t="s">
        <v>20</v>
      </c>
      <c r="F2859" s="4" t="s">
        <v>10</v>
      </c>
    </row>
    <row r="2860" spans="1:13">
      <c r="A2860" t="n">
        <v>23091</v>
      </c>
      <c r="B2860" s="40" t="n">
        <v>45</v>
      </c>
      <c r="C2860" s="7" t="n">
        <v>5</v>
      </c>
      <c r="D2860" s="7" t="n">
        <v>3</v>
      </c>
      <c r="E2860" s="7" t="n">
        <v>1.79999995231628</v>
      </c>
      <c r="F2860" s="7" t="n">
        <v>12000</v>
      </c>
    </row>
    <row r="2861" spans="1:13">
      <c r="A2861" t="s">
        <v>4</v>
      </c>
      <c r="B2861" s="4" t="s">
        <v>5</v>
      </c>
      <c r="C2861" s="4" t="s">
        <v>14</v>
      </c>
      <c r="D2861" s="4" t="s">
        <v>10</v>
      </c>
    </row>
    <row r="2862" spans="1:13">
      <c r="A2862" t="n">
        <v>23100</v>
      </c>
      <c r="B2862" s="22" t="n">
        <v>58</v>
      </c>
      <c r="C2862" s="7" t="n">
        <v>255</v>
      </c>
      <c r="D2862" s="7" t="n">
        <v>0</v>
      </c>
    </row>
    <row r="2863" spans="1:13">
      <c r="A2863" t="s">
        <v>4</v>
      </c>
      <c r="B2863" s="4" t="s">
        <v>5</v>
      </c>
      <c r="C2863" s="4" t="s">
        <v>14</v>
      </c>
      <c r="D2863" s="4" t="s">
        <v>10</v>
      </c>
      <c r="E2863" s="4" t="s">
        <v>6</v>
      </c>
    </row>
    <row r="2864" spans="1:13">
      <c r="A2864" t="n">
        <v>23104</v>
      </c>
      <c r="B2864" s="33" t="n">
        <v>51</v>
      </c>
      <c r="C2864" s="7" t="n">
        <v>4</v>
      </c>
      <c r="D2864" s="7" t="n">
        <v>0</v>
      </c>
      <c r="E2864" s="7" t="s">
        <v>96</v>
      </c>
    </row>
    <row r="2865" spans="1:9">
      <c r="A2865" t="s">
        <v>4</v>
      </c>
      <c r="B2865" s="4" t="s">
        <v>5</v>
      </c>
      <c r="C2865" s="4" t="s">
        <v>10</v>
      </c>
    </row>
    <row r="2866" spans="1:9">
      <c r="A2866" t="n">
        <v>23118</v>
      </c>
      <c r="B2866" s="29" t="n">
        <v>16</v>
      </c>
      <c r="C2866" s="7" t="n">
        <v>0</v>
      </c>
    </row>
    <row r="2867" spans="1:9">
      <c r="A2867" t="s">
        <v>4</v>
      </c>
      <c r="B2867" s="4" t="s">
        <v>5</v>
      </c>
      <c r="C2867" s="4" t="s">
        <v>10</v>
      </c>
      <c r="D2867" s="4" t="s">
        <v>14</v>
      </c>
      <c r="E2867" s="4" t="s">
        <v>9</v>
      </c>
      <c r="F2867" s="4" t="s">
        <v>83</v>
      </c>
      <c r="G2867" s="4" t="s">
        <v>14</v>
      </c>
      <c r="H2867" s="4" t="s">
        <v>14</v>
      </c>
      <c r="I2867" s="4" t="s">
        <v>14</v>
      </c>
      <c r="J2867" s="4" t="s">
        <v>9</v>
      </c>
      <c r="K2867" s="4" t="s">
        <v>83</v>
      </c>
      <c r="L2867" s="4" t="s">
        <v>14</v>
      </c>
      <c r="M2867" s="4" t="s">
        <v>14</v>
      </c>
    </row>
    <row r="2868" spans="1:9">
      <c r="A2868" t="n">
        <v>23121</v>
      </c>
      <c r="B2868" s="44" t="n">
        <v>26</v>
      </c>
      <c r="C2868" s="7" t="n">
        <v>0</v>
      </c>
      <c r="D2868" s="7" t="n">
        <v>17</v>
      </c>
      <c r="E2868" s="7" t="n">
        <v>52991</v>
      </c>
      <c r="F2868" s="7" t="s">
        <v>272</v>
      </c>
      <c r="G2868" s="7" t="n">
        <v>2</v>
      </c>
      <c r="H2868" s="7" t="n">
        <v>3</v>
      </c>
      <c r="I2868" s="7" t="n">
        <v>17</v>
      </c>
      <c r="J2868" s="7" t="n">
        <v>52992</v>
      </c>
      <c r="K2868" s="7" t="s">
        <v>273</v>
      </c>
      <c r="L2868" s="7" t="n">
        <v>2</v>
      </c>
      <c r="M2868" s="7" t="n">
        <v>0</v>
      </c>
    </row>
    <row r="2869" spans="1:9">
      <c r="A2869" t="s">
        <v>4</v>
      </c>
      <c r="B2869" s="4" t="s">
        <v>5</v>
      </c>
    </row>
    <row r="2870" spans="1:9">
      <c r="A2870" t="n">
        <v>23264</v>
      </c>
      <c r="B2870" s="45" t="n">
        <v>28</v>
      </c>
    </row>
    <row r="2871" spans="1:9">
      <c r="A2871" t="s">
        <v>4</v>
      </c>
      <c r="B2871" s="4" t="s">
        <v>5</v>
      </c>
      <c r="C2871" s="4" t="s">
        <v>10</v>
      </c>
      <c r="D2871" s="4" t="s">
        <v>14</v>
      </c>
    </row>
    <row r="2872" spans="1:9">
      <c r="A2872" t="n">
        <v>23265</v>
      </c>
      <c r="B2872" s="46" t="n">
        <v>89</v>
      </c>
      <c r="C2872" s="7" t="n">
        <v>65533</v>
      </c>
      <c r="D2872" s="7" t="n">
        <v>1</v>
      </c>
    </row>
    <row r="2873" spans="1:9">
      <c r="A2873" t="s">
        <v>4</v>
      </c>
      <c r="B2873" s="4" t="s">
        <v>5</v>
      </c>
      <c r="C2873" s="4" t="s">
        <v>14</v>
      </c>
      <c r="D2873" s="4" t="s">
        <v>10</v>
      </c>
      <c r="E2873" s="4" t="s">
        <v>20</v>
      </c>
    </row>
    <row r="2874" spans="1:9">
      <c r="A2874" t="n">
        <v>23269</v>
      </c>
      <c r="B2874" s="22" t="n">
        <v>58</v>
      </c>
      <c r="C2874" s="7" t="n">
        <v>101</v>
      </c>
      <c r="D2874" s="7" t="n">
        <v>500</v>
      </c>
      <c r="E2874" s="7" t="n">
        <v>1</v>
      </c>
    </row>
    <row r="2875" spans="1:9">
      <c r="A2875" t="s">
        <v>4</v>
      </c>
      <c r="B2875" s="4" t="s">
        <v>5</v>
      </c>
      <c r="C2875" s="4" t="s">
        <v>14</v>
      </c>
      <c r="D2875" s="4" t="s">
        <v>10</v>
      </c>
    </row>
    <row r="2876" spans="1:9">
      <c r="A2876" t="n">
        <v>23277</v>
      </c>
      <c r="B2876" s="22" t="n">
        <v>58</v>
      </c>
      <c r="C2876" s="7" t="n">
        <v>254</v>
      </c>
      <c r="D2876" s="7" t="n">
        <v>0</v>
      </c>
    </row>
    <row r="2877" spans="1:9">
      <c r="A2877" t="s">
        <v>4</v>
      </c>
      <c r="B2877" s="4" t="s">
        <v>5</v>
      </c>
      <c r="C2877" s="4" t="s">
        <v>14</v>
      </c>
      <c r="D2877" s="4" t="s">
        <v>14</v>
      </c>
      <c r="E2877" s="4" t="s">
        <v>20</v>
      </c>
      <c r="F2877" s="4" t="s">
        <v>20</v>
      </c>
      <c r="G2877" s="4" t="s">
        <v>20</v>
      </c>
      <c r="H2877" s="4" t="s">
        <v>10</v>
      </c>
    </row>
    <row r="2878" spans="1:9">
      <c r="A2878" t="n">
        <v>23281</v>
      </c>
      <c r="B2878" s="40" t="n">
        <v>45</v>
      </c>
      <c r="C2878" s="7" t="n">
        <v>2</v>
      </c>
      <c r="D2878" s="7" t="n">
        <v>3</v>
      </c>
      <c r="E2878" s="7" t="n">
        <v>-1.75999999046326</v>
      </c>
      <c r="F2878" s="7" t="n">
        <v>1.46000003814697</v>
      </c>
      <c r="G2878" s="7" t="n">
        <v>0.819999992847443</v>
      </c>
      <c r="H2878" s="7" t="n">
        <v>0</v>
      </c>
    </row>
    <row r="2879" spans="1:9">
      <c r="A2879" t="s">
        <v>4</v>
      </c>
      <c r="B2879" s="4" t="s">
        <v>5</v>
      </c>
      <c r="C2879" s="4" t="s">
        <v>14</v>
      </c>
      <c r="D2879" s="4" t="s">
        <v>14</v>
      </c>
      <c r="E2879" s="4" t="s">
        <v>20</v>
      </c>
      <c r="F2879" s="4" t="s">
        <v>20</v>
      </c>
      <c r="G2879" s="4" t="s">
        <v>20</v>
      </c>
      <c r="H2879" s="4" t="s">
        <v>10</v>
      </c>
      <c r="I2879" s="4" t="s">
        <v>14</v>
      </c>
    </row>
    <row r="2880" spans="1:9">
      <c r="A2880" t="n">
        <v>23298</v>
      </c>
      <c r="B2880" s="40" t="n">
        <v>45</v>
      </c>
      <c r="C2880" s="7" t="n">
        <v>4</v>
      </c>
      <c r="D2880" s="7" t="n">
        <v>3</v>
      </c>
      <c r="E2880" s="7" t="n">
        <v>13.6700000762939</v>
      </c>
      <c r="F2880" s="7" t="n">
        <v>309.809997558594</v>
      </c>
      <c r="G2880" s="7" t="n">
        <v>0</v>
      </c>
      <c r="H2880" s="7" t="n">
        <v>0</v>
      </c>
      <c r="I2880" s="7" t="n">
        <v>1</v>
      </c>
    </row>
    <row r="2881" spans="1:13">
      <c r="A2881" t="s">
        <v>4</v>
      </c>
      <c r="B2881" s="4" t="s">
        <v>5</v>
      </c>
      <c r="C2881" s="4" t="s">
        <v>14</v>
      </c>
      <c r="D2881" s="4" t="s">
        <v>14</v>
      </c>
      <c r="E2881" s="4" t="s">
        <v>20</v>
      </c>
      <c r="F2881" s="4" t="s">
        <v>10</v>
      </c>
    </row>
    <row r="2882" spans="1:13">
      <c r="A2882" t="n">
        <v>23316</v>
      </c>
      <c r="B2882" s="40" t="n">
        <v>45</v>
      </c>
      <c r="C2882" s="7" t="n">
        <v>5</v>
      </c>
      <c r="D2882" s="7" t="n">
        <v>3</v>
      </c>
      <c r="E2882" s="7" t="n">
        <v>4.40000009536743</v>
      </c>
      <c r="F2882" s="7" t="n">
        <v>0</v>
      </c>
    </row>
    <row r="2883" spans="1:13">
      <c r="A2883" t="s">
        <v>4</v>
      </c>
      <c r="B2883" s="4" t="s">
        <v>5</v>
      </c>
      <c r="C2883" s="4" t="s">
        <v>14</v>
      </c>
      <c r="D2883" s="4" t="s">
        <v>14</v>
      </c>
      <c r="E2883" s="4" t="s">
        <v>20</v>
      </c>
      <c r="F2883" s="4" t="s">
        <v>10</v>
      </c>
    </row>
    <row r="2884" spans="1:13">
      <c r="A2884" t="n">
        <v>23325</v>
      </c>
      <c r="B2884" s="40" t="n">
        <v>45</v>
      </c>
      <c r="C2884" s="7" t="n">
        <v>11</v>
      </c>
      <c r="D2884" s="7" t="n">
        <v>3</v>
      </c>
      <c r="E2884" s="7" t="n">
        <v>20.2999992370605</v>
      </c>
      <c r="F2884" s="7" t="n">
        <v>0</v>
      </c>
    </row>
    <row r="2885" spans="1:13">
      <c r="A2885" t="s">
        <v>4</v>
      </c>
      <c r="B2885" s="4" t="s">
        <v>5</v>
      </c>
      <c r="C2885" s="4" t="s">
        <v>10</v>
      </c>
      <c r="D2885" s="4" t="s">
        <v>9</v>
      </c>
    </row>
    <row r="2886" spans="1:13">
      <c r="A2886" t="n">
        <v>23334</v>
      </c>
      <c r="B2886" s="56" t="n">
        <v>44</v>
      </c>
      <c r="C2886" s="7" t="n">
        <v>17</v>
      </c>
      <c r="D2886" s="7" t="n">
        <v>256</v>
      </c>
    </row>
    <row r="2887" spans="1:13">
      <c r="A2887" t="s">
        <v>4</v>
      </c>
      <c r="B2887" s="4" t="s">
        <v>5</v>
      </c>
      <c r="C2887" s="4" t="s">
        <v>10</v>
      </c>
      <c r="D2887" s="4" t="s">
        <v>9</v>
      </c>
    </row>
    <row r="2888" spans="1:13">
      <c r="A2888" t="n">
        <v>23341</v>
      </c>
      <c r="B2888" s="56" t="n">
        <v>44</v>
      </c>
      <c r="C2888" s="7" t="n">
        <v>17</v>
      </c>
      <c r="D2888" s="7" t="n">
        <v>8388608</v>
      </c>
    </row>
    <row r="2889" spans="1:13">
      <c r="A2889" t="s">
        <v>4</v>
      </c>
      <c r="B2889" s="4" t="s">
        <v>5</v>
      </c>
      <c r="C2889" s="4" t="s">
        <v>14</v>
      </c>
      <c r="D2889" s="4" t="s">
        <v>14</v>
      </c>
      <c r="E2889" s="4" t="s">
        <v>20</v>
      </c>
      <c r="F2889" s="4" t="s">
        <v>20</v>
      </c>
      <c r="G2889" s="4" t="s">
        <v>20</v>
      </c>
      <c r="H2889" s="4" t="s">
        <v>10</v>
      </c>
      <c r="I2889" s="4" t="s">
        <v>14</v>
      </c>
    </row>
    <row r="2890" spans="1:13">
      <c r="A2890" t="n">
        <v>23348</v>
      </c>
      <c r="B2890" s="40" t="n">
        <v>45</v>
      </c>
      <c r="C2890" s="7" t="n">
        <v>4</v>
      </c>
      <c r="D2890" s="7" t="n">
        <v>3</v>
      </c>
      <c r="E2890" s="7" t="n">
        <v>7.05999994277954</v>
      </c>
      <c r="F2890" s="7" t="n">
        <v>309.809997558594</v>
      </c>
      <c r="G2890" s="7" t="n">
        <v>0</v>
      </c>
      <c r="H2890" s="7" t="n">
        <v>20000</v>
      </c>
      <c r="I2890" s="7" t="n">
        <v>1</v>
      </c>
    </row>
    <row r="2891" spans="1:13">
      <c r="A2891" t="s">
        <v>4</v>
      </c>
      <c r="B2891" s="4" t="s">
        <v>5</v>
      </c>
      <c r="C2891" s="4" t="s">
        <v>14</v>
      </c>
      <c r="D2891" s="4" t="s">
        <v>14</v>
      </c>
      <c r="E2891" s="4" t="s">
        <v>20</v>
      </c>
      <c r="F2891" s="4" t="s">
        <v>10</v>
      </c>
    </row>
    <row r="2892" spans="1:13">
      <c r="A2892" t="n">
        <v>23366</v>
      </c>
      <c r="B2892" s="40" t="n">
        <v>45</v>
      </c>
      <c r="C2892" s="7" t="n">
        <v>5</v>
      </c>
      <c r="D2892" s="7" t="n">
        <v>3</v>
      </c>
      <c r="E2892" s="7" t="n">
        <v>4</v>
      </c>
      <c r="F2892" s="7" t="n">
        <v>20000</v>
      </c>
    </row>
    <row r="2893" spans="1:13">
      <c r="A2893" t="s">
        <v>4</v>
      </c>
      <c r="B2893" s="4" t="s">
        <v>5</v>
      </c>
      <c r="C2893" s="4" t="s">
        <v>14</v>
      </c>
    </row>
    <row r="2894" spans="1:13">
      <c r="A2894" t="n">
        <v>23375</v>
      </c>
      <c r="B2894" s="37" t="n">
        <v>116</v>
      </c>
      <c r="C2894" s="7" t="n">
        <v>0</v>
      </c>
    </row>
    <row r="2895" spans="1:13">
      <c r="A2895" t="s">
        <v>4</v>
      </c>
      <c r="B2895" s="4" t="s">
        <v>5</v>
      </c>
      <c r="C2895" s="4" t="s">
        <v>14</v>
      </c>
      <c r="D2895" s="4" t="s">
        <v>10</v>
      </c>
    </row>
    <row r="2896" spans="1:13">
      <c r="A2896" t="n">
        <v>23377</v>
      </c>
      <c r="B2896" s="37" t="n">
        <v>116</v>
      </c>
      <c r="C2896" s="7" t="n">
        <v>2</v>
      </c>
      <c r="D2896" s="7" t="n">
        <v>1</v>
      </c>
    </row>
    <row r="2897" spans="1:9">
      <c r="A2897" t="s">
        <v>4</v>
      </c>
      <c r="B2897" s="4" t="s">
        <v>5</v>
      </c>
      <c r="C2897" s="4" t="s">
        <v>14</v>
      </c>
      <c r="D2897" s="4" t="s">
        <v>9</v>
      </c>
    </row>
    <row r="2898" spans="1:9">
      <c r="A2898" t="n">
        <v>23381</v>
      </c>
      <c r="B2898" s="37" t="n">
        <v>116</v>
      </c>
      <c r="C2898" s="7" t="n">
        <v>5</v>
      </c>
      <c r="D2898" s="7" t="n">
        <v>1101004800</v>
      </c>
    </row>
    <row r="2899" spans="1:9">
      <c r="A2899" t="s">
        <v>4</v>
      </c>
      <c r="B2899" s="4" t="s">
        <v>5</v>
      </c>
      <c r="C2899" s="4" t="s">
        <v>14</v>
      </c>
      <c r="D2899" s="4" t="s">
        <v>10</v>
      </c>
    </row>
    <row r="2900" spans="1:9">
      <c r="A2900" t="n">
        <v>23387</v>
      </c>
      <c r="B2900" s="37" t="n">
        <v>116</v>
      </c>
      <c r="C2900" s="7" t="n">
        <v>6</v>
      </c>
      <c r="D2900" s="7" t="n">
        <v>1</v>
      </c>
    </row>
    <row r="2901" spans="1:9">
      <c r="A2901" t="s">
        <v>4</v>
      </c>
      <c r="B2901" s="4" t="s">
        <v>5</v>
      </c>
      <c r="C2901" s="4" t="s">
        <v>10</v>
      </c>
      <c r="D2901" s="4" t="s">
        <v>10</v>
      </c>
      <c r="E2901" s="4" t="s">
        <v>10</v>
      </c>
    </row>
    <row r="2902" spans="1:9">
      <c r="A2902" t="n">
        <v>23391</v>
      </c>
      <c r="B2902" s="51" t="n">
        <v>61</v>
      </c>
      <c r="C2902" s="7" t="n">
        <v>7009</v>
      </c>
      <c r="D2902" s="7" t="n">
        <v>4</v>
      </c>
      <c r="E2902" s="7" t="n">
        <v>0</v>
      </c>
    </row>
    <row r="2903" spans="1:9">
      <c r="A2903" t="s">
        <v>4</v>
      </c>
      <c r="B2903" s="4" t="s">
        <v>5</v>
      </c>
      <c r="C2903" s="4" t="s">
        <v>10</v>
      </c>
      <c r="D2903" s="4" t="s">
        <v>10</v>
      </c>
      <c r="E2903" s="4" t="s">
        <v>10</v>
      </c>
    </row>
    <row r="2904" spans="1:9">
      <c r="A2904" t="n">
        <v>23398</v>
      </c>
      <c r="B2904" s="51" t="n">
        <v>61</v>
      </c>
      <c r="C2904" s="7" t="n">
        <v>7010</v>
      </c>
      <c r="D2904" s="7" t="n">
        <v>65533</v>
      </c>
      <c r="E2904" s="7" t="n">
        <v>0</v>
      </c>
    </row>
    <row r="2905" spans="1:9">
      <c r="A2905" t="s">
        <v>4</v>
      </c>
      <c r="B2905" s="4" t="s">
        <v>5</v>
      </c>
      <c r="C2905" s="4" t="s">
        <v>10</v>
      </c>
      <c r="D2905" s="4" t="s">
        <v>10</v>
      </c>
      <c r="E2905" s="4" t="s">
        <v>10</v>
      </c>
    </row>
    <row r="2906" spans="1:9">
      <c r="A2906" t="n">
        <v>23405</v>
      </c>
      <c r="B2906" s="51" t="n">
        <v>61</v>
      </c>
      <c r="C2906" s="7" t="n">
        <v>7011</v>
      </c>
      <c r="D2906" s="7" t="n">
        <v>65533</v>
      </c>
      <c r="E2906" s="7" t="n">
        <v>0</v>
      </c>
    </row>
    <row r="2907" spans="1:9">
      <c r="A2907" t="s">
        <v>4</v>
      </c>
      <c r="B2907" s="4" t="s">
        <v>5</v>
      </c>
      <c r="C2907" s="4" t="s">
        <v>14</v>
      </c>
      <c r="D2907" s="4" t="s">
        <v>10</v>
      </c>
    </row>
    <row r="2908" spans="1:9">
      <c r="A2908" t="n">
        <v>23412</v>
      </c>
      <c r="B2908" s="22" t="n">
        <v>58</v>
      </c>
      <c r="C2908" s="7" t="n">
        <v>255</v>
      </c>
      <c r="D2908" s="7" t="n">
        <v>0</v>
      </c>
    </row>
    <row r="2909" spans="1:9">
      <c r="A2909" t="s">
        <v>4</v>
      </c>
      <c r="B2909" s="4" t="s">
        <v>5</v>
      </c>
      <c r="C2909" s="4" t="s">
        <v>10</v>
      </c>
      <c r="D2909" s="4" t="s">
        <v>14</v>
      </c>
      <c r="E2909" s="4" t="s">
        <v>20</v>
      </c>
      <c r="F2909" s="4" t="s">
        <v>10</v>
      </c>
    </row>
    <row r="2910" spans="1:9">
      <c r="A2910" t="n">
        <v>23416</v>
      </c>
      <c r="B2910" s="47" t="n">
        <v>59</v>
      </c>
      <c r="C2910" s="7" t="n">
        <v>4</v>
      </c>
      <c r="D2910" s="7" t="n">
        <v>6</v>
      </c>
      <c r="E2910" s="7" t="n">
        <v>0</v>
      </c>
      <c r="F2910" s="7" t="n">
        <v>0</v>
      </c>
    </row>
    <row r="2911" spans="1:9">
      <c r="A2911" t="s">
        <v>4</v>
      </c>
      <c r="B2911" s="4" t="s">
        <v>5</v>
      </c>
      <c r="C2911" s="4" t="s">
        <v>10</v>
      </c>
      <c r="D2911" s="4" t="s">
        <v>14</v>
      </c>
      <c r="E2911" s="4" t="s">
        <v>20</v>
      </c>
      <c r="F2911" s="4" t="s">
        <v>10</v>
      </c>
    </row>
    <row r="2912" spans="1:9">
      <c r="A2912" t="n">
        <v>23426</v>
      </c>
      <c r="B2912" s="47" t="n">
        <v>59</v>
      </c>
      <c r="C2912" s="7" t="n">
        <v>61491</v>
      </c>
      <c r="D2912" s="7" t="n">
        <v>6</v>
      </c>
      <c r="E2912" s="7" t="n">
        <v>0</v>
      </c>
      <c r="F2912" s="7" t="n">
        <v>0</v>
      </c>
    </row>
    <row r="2913" spans="1:6">
      <c r="A2913" t="s">
        <v>4</v>
      </c>
      <c r="B2913" s="4" t="s">
        <v>5</v>
      </c>
      <c r="C2913" s="4" t="s">
        <v>10</v>
      </c>
      <c r="D2913" s="4" t="s">
        <v>14</v>
      </c>
      <c r="E2913" s="4" t="s">
        <v>20</v>
      </c>
      <c r="F2913" s="4" t="s">
        <v>10</v>
      </c>
    </row>
    <row r="2914" spans="1:6">
      <c r="A2914" t="n">
        <v>23436</v>
      </c>
      <c r="B2914" s="47" t="n">
        <v>59</v>
      </c>
      <c r="C2914" s="7" t="n">
        <v>61492</v>
      </c>
      <c r="D2914" s="7" t="n">
        <v>6</v>
      </c>
      <c r="E2914" s="7" t="n">
        <v>0</v>
      </c>
      <c r="F2914" s="7" t="n">
        <v>0</v>
      </c>
    </row>
    <row r="2915" spans="1:6">
      <c r="A2915" t="s">
        <v>4</v>
      </c>
      <c r="B2915" s="4" t="s">
        <v>5</v>
      </c>
      <c r="C2915" s="4" t="s">
        <v>10</v>
      </c>
      <c r="D2915" s="4" t="s">
        <v>14</v>
      </c>
      <c r="E2915" s="4" t="s">
        <v>20</v>
      </c>
      <c r="F2915" s="4" t="s">
        <v>10</v>
      </c>
    </row>
    <row r="2916" spans="1:6">
      <c r="A2916" t="n">
        <v>23446</v>
      </c>
      <c r="B2916" s="47" t="n">
        <v>59</v>
      </c>
      <c r="C2916" s="7" t="n">
        <v>61493</v>
      </c>
      <c r="D2916" s="7" t="n">
        <v>6</v>
      </c>
      <c r="E2916" s="7" t="n">
        <v>0</v>
      </c>
      <c r="F2916" s="7" t="n">
        <v>0</v>
      </c>
    </row>
    <row r="2917" spans="1:6">
      <c r="A2917" t="s">
        <v>4</v>
      </c>
      <c r="B2917" s="4" t="s">
        <v>5</v>
      </c>
      <c r="C2917" s="4" t="s">
        <v>10</v>
      </c>
      <c r="D2917" s="4" t="s">
        <v>14</v>
      </c>
      <c r="E2917" s="4" t="s">
        <v>20</v>
      </c>
      <c r="F2917" s="4" t="s">
        <v>10</v>
      </c>
    </row>
    <row r="2918" spans="1:6">
      <c r="A2918" t="n">
        <v>23456</v>
      </c>
      <c r="B2918" s="47" t="n">
        <v>59</v>
      </c>
      <c r="C2918" s="7" t="n">
        <v>61494</v>
      </c>
      <c r="D2918" s="7" t="n">
        <v>6</v>
      </c>
      <c r="E2918" s="7" t="n">
        <v>0</v>
      </c>
      <c r="F2918" s="7" t="n">
        <v>0</v>
      </c>
    </row>
    <row r="2919" spans="1:6">
      <c r="A2919" t="s">
        <v>4</v>
      </c>
      <c r="B2919" s="4" t="s">
        <v>5</v>
      </c>
      <c r="C2919" s="4" t="s">
        <v>14</v>
      </c>
      <c r="D2919" s="4" t="s">
        <v>10</v>
      </c>
      <c r="E2919" s="4" t="s">
        <v>6</v>
      </c>
      <c r="F2919" s="4" t="s">
        <v>6</v>
      </c>
      <c r="G2919" s="4" t="s">
        <v>6</v>
      </c>
      <c r="H2919" s="4" t="s">
        <v>6</v>
      </c>
    </row>
    <row r="2920" spans="1:6">
      <c r="A2920" t="n">
        <v>23466</v>
      </c>
      <c r="B2920" s="33" t="n">
        <v>51</v>
      </c>
      <c r="C2920" s="7" t="n">
        <v>3</v>
      </c>
      <c r="D2920" s="7" t="n">
        <v>4</v>
      </c>
      <c r="E2920" s="7" t="s">
        <v>88</v>
      </c>
      <c r="F2920" s="7" t="s">
        <v>60</v>
      </c>
      <c r="G2920" s="7" t="s">
        <v>61</v>
      </c>
      <c r="H2920" s="7" t="s">
        <v>62</v>
      </c>
    </row>
    <row r="2921" spans="1:6">
      <c r="A2921" t="s">
        <v>4</v>
      </c>
      <c r="B2921" s="4" t="s">
        <v>5</v>
      </c>
      <c r="C2921" s="4" t="s">
        <v>14</v>
      </c>
      <c r="D2921" s="4" t="s">
        <v>10</v>
      </c>
      <c r="E2921" s="4" t="s">
        <v>6</v>
      </c>
      <c r="F2921" s="4" t="s">
        <v>6</v>
      </c>
      <c r="G2921" s="4" t="s">
        <v>6</v>
      </c>
      <c r="H2921" s="4" t="s">
        <v>6</v>
      </c>
    </row>
    <row r="2922" spans="1:6">
      <c r="A2922" t="n">
        <v>23479</v>
      </c>
      <c r="B2922" s="33" t="n">
        <v>51</v>
      </c>
      <c r="C2922" s="7" t="n">
        <v>3</v>
      </c>
      <c r="D2922" s="7" t="n">
        <v>61491</v>
      </c>
      <c r="E2922" s="7" t="s">
        <v>88</v>
      </c>
      <c r="F2922" s="7" t="s">
        <v>60</v>
      </c>
      <c r="G2922" s="7" t="s">
        <v>61</v>
      </c>
      <c r="H2922" s="7" t="s">
        <v>62</v>
      </c>
    </row>
    <row r="2923" spans="1:6">
      <c r="A2923" t="s">
        <v>4</v>
      </c>
      <c r="B2923" s="4" t="s">
        <v>5</v>
      </c>
      <c r="C2923" s="4" t="s">
        <v>14</v>
      </c>
      <c r="D2923" s="4" t="s">
        <v>10</v>
      </c>
      <c r="E2923" s="4" t="s">
        <v>6</v>
      </c>
      <c r="F2923" s="4" t="s">
        <v>6</v>
      </c>
      <c r="G2923" s="4" t="s">
        <v>6</v>
      </c>
      <c r="H2923" s="4" t="s">
        <v>6</v>
      </c>
    </row>
    <row r="2924" spans="1:6">
      <c r="A2924" t="n">
        <v>23492</v>
      </c>
      <c r="B2924" s="33" t="n">
        <v>51</v>
      </c>
      <c r="C2924" s="7" t="n">
        <v>3</v>
      </c>
      <c r="D2924" s="7" t="n">
        <v>61492</v>
      </c>
      <c r="E2924" s="7" t="s">
        <v>88</v>
      </c>
      <c r="F2924" s="7" t="s">
        <v>60</v>
      </c>
      <c r="G2924" s="7" t="s">
        <v>61</v>
      </c>
      <c r="H2924" s="7" t="s">
        <v>62</v>
      </c>
    </row>
    <row r="2925" spans="1:6">
      <c r="A2925" t="s">
        <v>4</v>
      </c>
      <c r="B2925" s="4" t="s">
        <v>5</v>
      </c>
      <c r="C2925" s="4" t="s">
        <v>14</v>
      </c>
      <c r="D2925" s="4" t="s">
        <v>10</v>
      </c>
      <c r="E2925" s="4" t="s">
        <v>6</v>
      </c>
      <c r="F2925" s="4" t="s">
        <v>6</v>
      </c>
      <c r="G2925" s="4" t="s">
        <v>6</v>
      </c>
      <c r="H2925" s="4" t="s">
        <v>6</v>
      </c>
    </row>
    <row r="2926" spans="1:6">
      <c r="A2926" t="n">
        <v>23505</v>
      </c>
      <c r="B2926" s="33" t="n">
        <v>51</v>
      </c>
      <c r="C2926" s="7" t="n">
        <v>3</v>
      </c>
      <c r="D2926" s="7" t="n">
        <v>61493</v>
      </c>
      <c r="E2926" s="7" t="s">
        <v>88</v>
      </c>
      <c r="F2926" s="7" t="s">
        <v>60</v>
      </c>
      <c r="G2926" s="7" t="s">
        <v>61</v>
      </c>
      <c r="H2926" s="7" t="s">
        <v>62</v>
      </c>
    </row>
    <row r="2927" spans="1:6">
      <c r="A2927" t="s">
        <v>4</v>
      </c>
      <c r="B2927" s="4" t="s">
        <v>5</v>
      </c>
      <c r="C2927" s="4" t="s">
        <v>14</v>
      </c>
      <c r="D2927" s="4" t="s">
        <v>10</v>
      </c>
      <c r="E2927" s="4" t="s">
        <v>6</v>
      </c>
      <c r="F2927" s="4" t="s">
        <v>6</v>
      </c>
      <c r="G2927" s="4" t="s">
        <v>6</v>
      </c>
      <c r="H2927" s="4" t="s">
        <v>6</v>
      </c>
    </row>
    <row r="2928" spans="1:6">
      <c r="A2928" t="n">
        <v>23518</v>
      </c>
      <c r="B2928" s="33" t="n">
        <v>51</v>
      </c>
      <c r="C2928" s="7" t="n">
        <v>3</v>
      </c>
      <c r="D2928" s="7" t="n">
        <v>61494</v>
      </c>
      <c r="E2928" s="7" t="s">
        <v>88</v>
      </c>
      <c r="F2928" s="7" t="s">
        <v>60</v>
      </c>
      <c r="G2928" s="7" t="s">
        <v>61</v>
      </c>
      <c r="H2928" s="7" t="s">
        <v>62</v>
      </c>
    </row>
    <row r="2929" spans="1:8">
      <c r="A2929" t="s">
        <v>4</v>
      </c>
      <c r="B2929" s="4" t="s">
        <v>5</v>
      </c>
      <c r="C2929" s="4" t="s">
        <v>10</v>
      </c>
    </row>
    <row r="2930" spans="1:8">
      <c r="A2930" t="n">
        <v>23531</v>
      </c>
      <c r="B2930" s="29" t="n">
        <v>16</v>
      </c>
      <c r="C2930" s="7" t="n">
        <v>1300</v>
      </c>
    </row>
    <row r="2931" spans="1:8">
      <c r="A2931" t="s">
        <v>4</v>
      </c>
      <c r="B2931" s="4" t="s">
        <v>5</v>
      </c>
      <c r="C2931" s="4" t="s">
        <v>14</v>
      </c>
      <c r="D2931" s="21" t="s">
        <v>30</v>
      </c>
      <c r="E2931" s="4" t="s">
        <v>5</v>
      </c>
      <c r="F2931" s="4" t="s">
        <v>14</v>
      </c>
      <c r="G2931" s="4" t="s">
        <v>10</v>
      </c>
      <c r="H2931" s="21" t="s">
        <v>31</v>
      </c>
      <c r="I2931" s="4" t="s">
        <v>14</v>
      </c>
      <c r="J2931" s="4" t="s">
        <v>18</v>
      </c>
    </row>
    <row r="2932" spans="1:8">
      <c r="A2932" t="n">
        <v>23534</v>
      </c>
      <c r="B2932" s="10" t="n">
        <v>5</v>
      </c>
      <c r="C2932" s="7" t="n">
        <v>28</v>
      </c>
      <c r="D2932" s="21" t="s">
        <v>3</v>
      </c>
      <c r="E2932" s="27" t="n">
        <v>64</v>
      </c>
      <c r="F2932" s="7" t="n">
        <v>5</v>
      </c>
      <c r="G2932" s="7" t="n">
        <v>1</v>
      </c>
      <c r="H2932" s="21" t="s">
        <v>3</v>
      </c>
      <c r="I2932" s="7" t="n">
        <v>1</v>
      </c>
      <c r="J2932" s="11" t="n">
        <f t="normal" ca="1">A2946</f>
        <v>0</v>
      </c>
    </row>
    <row r="2933" spans="1:8">
      <c r="A2933" t="s">
        <v>4</v>
      </c>
      <c r="B2933" s="4" t="s">
        <v>5</v>
      </c>
      <c r="C2933" s="4" t="s">
        <v>10</v>
      </c>
      <c r="D2933" s="4" t="s">
        <v>14</v>
      </c>
      <c r="E2933" s="4" t="s">
        <v>6</v>
      </c>
      <c r="F2933" s="4" t="s">
        <v>20</v>
      </c>
      <c r="G2933" s="4" t="s">
        <v>20</v>
      </c>
      <c r="H2933" s="4" t="s">
        <v>20</v>
      </c>
    </row>
    <row r="2934" spans="1:8">
      <c r="A2934" t="n">
        <v>23545</v>
      </c>
      <c r="B2934" s="36" t="n">
        <v>48</v>
      </c>
      <c r="C2934" s="7" t="n">
        <v>1</v>
      </c>
      <c r="D2934" s="7" t="n">
        <v>0</v>
      </c>
      <c r="E2934" s="7" t="s">
        <v>229</v>
      </c>
      <c r="F2934" s="7" t="n">
        <v>-1</v>
      </c>
      <c r="G2934" s="7" t="n">
        <v>1</v>
      </c>
      <c r="H2934" s="7" t="n">
        <v>0</v>
      </c>
    </row>
    <row r="2935" spans="1:8">
      <c r="A2935" t="s">
        <v>4</v>
      </c>
      <c r="B2935" s="4" t="s">
        <v>5</v>
      </c>
      <c r="C2935" s="4" t="s">
        <v>10</v>
      </c>
    </row>
    <row r="2936" spans="1:8">
      <c r="A2936" t="n">
        <v>23576</v>
      </c>
      <c r="B2936" s="29" t="n">
        <v>16</v>
      </c>
      <c r="C2936" s="7" t="n">
        <v>300</v>
      </c>
    </row>
    <row r="2937" spans="1:8">
      <c r="A2937" t="s">
        <v>4</v>
      </c>
      <c r="B2937" s="4" t="s">
        <v>5</v>
      </c>
      <c r="C2937" s="4" t="s">
        <v>14</v>
      </c>
      <c r="D2937" s="4" t="s">
        <v>10</v>
      </c>
      <c r="E2937" s="4" t="s">
        <v>6</v>
      </c>
    </row>
    <row r="2938" spans="1:8">
      <c r="A2938" t="n">
        <v>23579</v>
      </c>
      <c r="B2938" s="33" t="n">
        <v>51</v>
      </c>
      <c r="C2938" s="7" t="n">
        <v>4</v>
      </c>
      <c r="D2938" s="7" t="n">
        <v>1</v>
      </c>
      <c r="E2938" s="7" t="s">
        <v>96</v>
      </c>
    </row>
    <row r="2939" spans="1:8">
      <c r="A2939" t="s">
        <v>4</v>
      </c>
      <c r="B2939" s="4" t="s">
        <v>5</v>
      </c>
      <c r="C2939" s="4" t="s">
        <v>10</v>
      </c>
    </row>
    <row r="2940" spans="1:8">
      <c r="A2940" t="n">
        <v>23593</v>
      </c>
      <c r="B2940" s="29" t="n">
        <v>16</v>
      </c>
      <c r="C2940" s="7" t="n">
        <v>0</v>
      </c>
    </row>
    <row r="2941" spans="1:8">
      <c r="A2941" t="s">
        <v>4</v>
      </c>
      <c r="B2941" s="4" t="s">
        <v>5</v>
      </c>
      <c r="C2941" s="4" t="s">
        <v>10</v>
      </c>
      <c r="D2941" s="4" t="s">
        <v>14</v>
      </c>
      <c r="E2941" s="4" t="s">
        <v>9</v>
      </c>
      <c r="F2941" s="4" t="s">
        <v>83</v>
      </c>
      <c r="G2941" s="4" t="s">
        <v>14</v>
      </c>
      <c r="H2941" s="4" t="s">
        <v>14</v>
      </c>
    </row>
    <row r="2942" spans="1:8">
      <c r="A2942" t="n">
        <v>23596</v>
      </c>
      <c r="B2942" s="44" t="n">
        <v>26</v>
      </c>
      <c r="C2942" s="7" t="n">
        <v>1</v>
      </c>
      <c r="D2942" s="7" t="n">
        <v>17</v>
      </c>
      <c r="E2942" s="7" t="n">
        <v>1428</v>
      </c>
      <c r="F2942" s="7" t="s">
        <v>274</v>
      </c>
      <c r="G2942" s="7" t="n">
        <v>2</v>
      </c>
      <c r="H2942" s="7" t="n">
        <v>0</v>
      </c>
    </row>
    <row r="2943" spans="1:8">
      <c r="A2943" t="s">
        <v>4</v>
      </c>
      <c r="B2943" s="4" t="s">
        <v>5</v>
      </c>
    </row>
    <row r="2944" spans="1:8">
      <c r="A2944" t="n">
        <v>23640</v>
      </c>
      <c r="B2944" s="45" t="n">
        <v>28</v>
      </c>
    </row>
    <row r="2945" spans="1:10">
      <c r="A2945" t="s">
        <v>4</v>
      </c>
      <c r="B2945" s="4" t="s">
        <v>5</v>
      </c>
      <c r="C2945" s="4" t="s">
        <v>14</v>
      </c>
      <c r="D2945" s="21" t="s">
        <v>30</v>
      </c>
      <c r="E2945" s="4" t="s">
        <v>5</v>
      </c>
      <c r="F2945" s="4" t="s">
        <v>14</v>
      </c>
      <c r="G2945" s="4" t="s">
        <v>10</v>
      </c>
      <c r="H2945" s="21" t="s">
        <v>31</v>
      </c>
      <c r="I2945" s="4" t="s">
        <v>14</v>
      </c>
      <c r="J2945" s="4" t="s">
        <v>18</v>
      </c>
    </row>
    <row r="2946" spans="1:10">
      <c r="A2946" t="n">
        <v>23641</v>
      </c>
      <c r="B2946" s="10" t="n">
        <v>5</v>
      </c>
      <c r="C2946" s="7" t="n">
        <v>28</v>
      </c>
      <c r="D2946" s="21" t="s">
        <v>3</v>
      </c>
      <c r="E2946" s="27" t="n">
        <v>64</v>
      </c>
      <c r="F2946" s="7" t="n">
        <v>5</v>
      </c>
      <c r="G2946" s="7" t="n">
        <v>6</v>
      </c>
      <c r="H2946" s="21" t="s">
        <v>3</v>
      </c>
      <c r="I2946" s="7" t="n">
        <v>1</v>
      </c>
      <c r="J2946" s="11" t="n">
        <f t="normal" ca="1">A2960</f>
        <v>0</v>
      </c>
    </row>
    <row r="2947" spans="1:10">
      <c r="A2947" t="s">
        <v>4</v>
      </c>
      <c r="B2947" s="4" t="s">
        <v>5</v>
      </c>
      <c r="C2947" s="4" t="s">
        <v>10</v>
      </c>
      <c r="D2947" s="4" t="s">
        <v>14</v>
      </c>
      <c r="E2947" s="4" t="s">
        <v>6</v>
      </c>
      <c r="F2947" s="4" t="s">
        <v>20</v>
      </c>
      <c r="G2947" s="4" t="s">
        <v>20</v>
      </c>
      <c r="H2947" s="4" t="s">
        <v>20</v>
      </c>
    </row>
    <row r="2948" spans="1:10">
      <c r="A2948" t="n">
        <v>23652</v>
      </c>
      <c r="B2948" s="36" t="n">
        <v>48</v>
      </c>
      <c r="C2948" s="7" t="n">
        <v>6</v>
      </c>
      <c r="D2948" s="7" t="n">
        <v>0</v>
      </c>
      <c r="E2948" s="7" t="s">
        <v>230</v>
      </c>
      <c r="F2948" s="7" t="n">
        <v>-1</v>
      </c>
      <c r="G2948" s="7" t="n">
        <v>1</v>
      </c>
      <c r="H2948" s="7" t="n">
        <v>5.60519385729927e-45</v>
      </c>
    </row>
    <row r="2949" spans="1:10">
      <c r="A2949" t="s">
        <v>4</v>
      </c>
      <c r="B2949" s="4" t="s">
        <v>5</v>
      </c>
      <c r="C2949" s="4" t="s">
        <v>10</v>
      </c>
    </row>
    <row r="2950" spans="1:10">
      <c r="A2950" t="n">
        <v>23680</v>
      </c>
      <c r="B2950" s="29" t="n">
        <v>16</v>
      </c>
      <c r="C2950" s="7" t="n">
        <v>300</v>
      </c>
    </row>
    <row r="2951" spans="1:10">
      <c r="A2951" t="s">
        <v>4</v>
      </c>
      <c r="B2951" s="4" t="s">
        <v>5</v>
      </c>
      <c r="C2951" s="4" t="s">
        <v>14</v>
      </c>
      <c r="D2951" s="4" t="s">
        <v>10</v>
      </c>
      <c r="E2951" s="4" t="s">
        <v>6</v>
      </c>
    </row>
    <row r="2952" spans="1:10">
      <c r="A2952" t="n">
        <v>23683</v>
      </c>
      <c r="B2952" s="33" t="n">
        <v>51</v>
      </c>
      <c r="C2952" s="7" t="n">
        <v>4</v>
      </c>
      <c r="D2952" s="7" t="n">
        <v>6</v>
      </c>
      <c r="E2952" s="7" t="s">
        <v>98</v>
      </c>
    </row>
    <row r="2953" spans="1:10">
      <c r="A2953" t="s">
        <v>4</v>
      </c>
      <c r="B2953" s="4" t="s">
        <v>5</v>
      </c>
      <c r="C2953" s="4" t="s">
        <v>10</v>
      </c>
    </row>
    <row r="2954" spans="1:10">
      <c r="A2954" t="n">
        <v>23696</v>
      </c>
      <c r="B2954" s="29" t="n">
        <v>16</v>
      </c>
      <c r="C2954" s="7" t="n">
        <v>0</v>
      </c>
    </row>
    <row r="2955" spans="1:10">
      <c r="A2955" t="s">
        <v>4</v>
      </c>
      <c r="B2955" s="4" t="s">
        <v>5</v>
      </c>
      <c r="C2955" s="4" t="s">
        <v>10</v>
      </c>
      <c r="D2955" s="4" t="s">
        <v>14</v>
      </c>
      <c r="E2955" s="4" t="s">
        <v>9</v>
      </c>
      <c r="F2955" s="4" t="s">
        <v>83</v>
      </c>
      <c r="G2955" s="4" t="s">
        <v>14</v>
      </c>
      <c r="H2955" s="4" t="s">
        <v>14</v>
      </c>
    </row>
    <row r="2956" spans="1:10">
      <c r="A2956" t="n">
        <v>23699</v>
      </c>
      <c r="B2956" s="44" t="n">
        <v>26</v>
      </c>
      <c r="C2956" s="7" t="n">
        <v>6</v>
      </c>
      <c r="D2956" s="7" t="n">
        <v>17</v>
      </c>
      <c r="E2956" s="7" t="n">
        <v>8454</v>
      </c>
      <c r="F2956" s="7" t="s">
        <v>275</v>
      </c>
      <c r="G2956" s="7" t="n">
        <v>2</v>
      </c>
      <c r="H2956" s="7" t="n">
        <v>0</v>
      </c>
    </row>
    <row r="2957" spans="1:10">
      <c r="A2957" t="s">
        <v>4</v>
      </c>
      <c r="B2957" s="4" t="s">
        <v>5</v>
      </c>
    </row>
    <row r="2958" spans="1:10">
      <c r="A2958" t="n">
        <v>23778</v>
      </c>
      <c r="B2958" s="45" t="n">
        <v>28</v>
      </c>
    </row>
    <row r="2959" spans="1:10">
      <c r="A2959" t="s">
        <v>4</v>
      </c>
      <c r="B2959" s="4" t="s">
        <v>5</v>
      </c>
      <c r="C2959" s="4" t="s">
        <v>14</v>
      </c>
      <c r="D2959" s="21" t="s">
        <v>30</v>
      </c>
      <c r="E2959" s="4" t="s">
        <v>5</v>
      </c>
      <c r="F2959" s="4" t="s">
        <v>14</v>
      </c>
      <c r="G2959" s="4" t="s">
        <v>10</v>
      </c>
      <c r="H2959" s="21" t="s">
        <v>31</v>
      </c>
      <c r="I2959" s="4" t="s">
        <v>14</v>
      </c>
      <c r="J2959" s="4" t="s">
        <v>18</v>
      </c>
    </row>
    <row r="2960" spans="1:10">
      <c r="A2960" t="n">
        <v>23779</v>
      </c>
      <c r="B2960" s="10" t="n">
        <v>5</v>
      </c>
      <c r="C2960" s="7" t="n">
        <v>28</v>
      </c>
      <c r="D2960" s="21" t="s">
        <v>3</v>
      </c>
      <c r="E2960" s="27" t="n">
        <v>64</v>
      </c>
      <c r="F2960" s="7" t="n">
        <v>5</v>
      </c>
      <c r="G2960" s="7" t="n">
        <v>7</v>
      </c>
      <c r="H2960" s="21" t="s">
        <v>3</v>
      </c>
      <c r="I2960" s="7" t="n">
        <v>1</v>
      </c>
      <c r="J2960" s="11" t="n">
        <f t="normal" ca="1">A2970</f>
        <v>0</v>
      </c>
    </row>
    <row r="2961" spans="1:10">
      <c r="A2961" t="s">
        <v>4</v>
      </c>
      <c r="B2961" s="4" t="s">
        <v>5</v>
      </c>
      <c r="C2961" s="4" t="s">
        <v>14</v>
      </c>
      <c r="D2961" s="4" t="s">
        <v>10</v>
      </c>
      <c r="E2961" s="4" t="s">
        <v>6</v>
      </c>
    </row>
    <row r="2962" spans="1:10">
      <c r="A2962" t="n">
        <v>23790</v>
      </c>
      <c r="B2962" s="33" t="n">
        <v>51</v>
      </c>
      <c r="C2962" s="7" t="n">
        <v>4</v>
      </c>
      <c r="D2962" s="7" t="n">
        <v>7</v>
      </c>
      <c r="E2962" s="7" t="s">
        <v>276</v>
      </c>
    </row>
    <row r="2963" spans="1:10">
      <c r="A2963" t="s">
        <v>4</v>
      </c>
      <c r="B2963" s="4" t="s">
        <v>5</v>
      </c>
      <c r="C2963" s="4" t="s">
        <v>10</v>
      </c>
    </row>
    <row r="2964" spans="1:10">
      <c r="A2964" t="n">
        <v>23804</v>
      </c>
      <c r="B2964" s="29" t="n">
        <v>16</v>
      </c>
      <c r="C2964" s="7" t="n">
        <v>0</v>
      </c>
    </row>
    <row r="2965" spans="1:10">
      <c r="A2965" t="s">
        <v>4</v>
      </c>
      <c r="B2965" s="4" t="s">
        <v>5</v>
      </c>
      <c r="C2965" s="4" t="s">
        <v>10</v>
      </c>
      <c r="D2965" s="4" t="s">
        <v>14</v>
      </c>
      <c r="E2965" s="4" t="s">
        <v>9</v>
      </c>
      <c r="F2965" s="4" t="s">
        <v>83</v>
      </c>
      <c r="G2965" s="4" t="s">
        <v>14</v>
      </c>
      <c r="H2965" s="4" t="s">
        <v>14</v>
      </c>
    </row>
    <row r="2966" spans="1:10">
      <c r="A2966" t="n">
        <v>23807</v>
      </c>
      <c r="B2966" s="44" t="n">
        <v>26</v>
      </c>
      <c r="C2966" s="7" t="n">
        <v>7</v>
      </c>
      <c r="D2966" s="7" t="n">
        <v>17</v>
      </c>
      <c r="E2966" s="7" t="n">
        <v>4420</v>
      </c>
      <c r="F2966" s="7" t="s">
        <v>277</v>
      </c>
      <c r="G2966" s="7" t="n">
        <v>2</v>
      </c>
      <c r="H2966" s="7" t="n">
        <v>0</v>
      </c>
    </row>
    <row r="2967" spans="1:10">
      <c r="A2967" t="s">
        <v>4</v>
      </c>
      <c r="B2967" s="4" t="s">
        <v>5</v>
      </c>
    </row>
    <row r="2968" spans="1:10">
      <c r="A2968" t="n">
        <v>23859</v>
      </c>
      <c r="B2968" s="45" t="n">
        <v>28</v>
      </c>
    </row>
    <row r="2969" spans="1:10">
      <c r="A2969" t="s">
        <v>4</v>
      </c>
      <c r="B2969" s="4" t="s">
        <v>5</v>
      </c>
      <c r="C2969" s="4" t="s">
        <v>14</v>
      </c>
      <c r="D2969" s="21" t="s">
        <v>30</v>
      </c>
      <c r="E2969" s="4" t="s">
        <v>5</v>
      </c>
      <c r="F2969" s="4" t="s">
        <v>14</v>
      </c>
      <c r="G2969" s="4" t="s">
        <v>10</v>
      </c>
      <c r="H2969" s="21" t="s">
        <v>31</v>
      </c>
      <c r="I2969" s="4" t="s">
        <v>14</v>
      </c>
      <c r="J2969" s="4" t="s">
        <v>18</v>
      </c>
    </row>
    <row r="2970" spans="1:10">
      <c r="A2970" t="n">
        <v>23860</v>
      </c>
      <c r="B2970" s="10" t="n">
        <v>5</v>
      </c>
      <c r="C2970" s="7" t="n">
        <v>28</v>
      </c>
      <c r="D2970" s="21" t="s">
        <v>3</v>
      </c>
      <c r="E2970" s="27" t="n">
        <v>64</v>
      </c>
      <c r="F2970" s="7" t="n">
        <v>5</v>
      </c>
      <c r="G2970" s="7" t="n">
        <v>9</v>
      </c>
      <c r="H2970" s="21" t="s">
        <v>3</v>
      </c>
      <c r="I2970" s="7" t="n">
        <v>1</v>
      </c>
      <c r="J2970" s="11" t="n">
        <f t="normal" ca="1">A2984</f>
        <v>0</v>
      </c>
    </row>
    <row r="2971" spans="1:10">
      <c r="A2971" t="s">
        <v>4</v>
      </c>
      <c r="B2971" s="4" t="s">
        <v>5</v>
      </c>
      <c r="C2971" s="4" t="s">
        <v>10</v>
      </c>
      <c r="D2971" s="4" t="s">
        <v>14</v>
      </c>
      <c r="E2971" s="4" t="s">
        <v>6</v>
      </c>
      <c r="F2971" s="4" t="s">
        <v>20</v>
      </c>
      <c r="G2971" s="4" t="s">
        <v>20</v>
      </c>
      <c r="H2971" s="4" t="s">
        <v>20</v>
      </c>
    </row>
    <row r="2972" spans="1:10">
      <c r="A2972" t="n">
        <v>23871</v>
      </c>
      <c r="B2972" s="36" t="n">
        <v>48</v>
      </c>
      <c r="C2972" s="7" t="n">
        <v>9</v>
      </c>
      <c r="D2972" s="7" t="n">
        <v>0</v>
      </c>
      <c r="E2972" s="7" t="s">
        <v>231</v>
      </c>
      <c r="F2972" s="7" t="n">
        <v>-1</v>
      </c>
      <c r="G2972" s="7" t="n">
        <v>1</v>
      </c>
      <c r="H2972" s="7" t="n">
        <v>0</v>
      </c>
    </row>
    <row r="2973" spans="1:10">
      <c r="A2973" t="s">
        <v>4</v>
      </c>
      <c r="B2973" s="4" t="s">
        <v>5</v>
      </c>
      <c r="C2973" s="4" t="s">
        <v>10</v>
      </c>
    </row>
    <row r="2974" spans="1:10">
      <c r="A2974" t="n">
        <v>23903</v>
      </c>
      <c r="B2974" s="29" t="n">
        <v>16</v>
      </c>
      <c r="C2974" s="7" t="n">
        <v>300</v>
      </c>
    </row>
    <row r="2975" spans="1:10">
      <c r="A2975" t="s">
        <v>4</v>
      </c>
      <c r="B2975" s="4" t="s">
        <v>5</v>
      </c>
      <c r="C2975" s="4" t="s">
        <v>14</v>
      </c>
      <c r="D2975" s="4" t="s">
        <v>10</v>
      </c>
      <c r="E2975" s="4" t="s">
        <v>6</v>
      </c>
    </row>
    <row r="2976" spans="1:10">
      <c r="A2976" t="n">
        <v>23906</v>
      </c>
      <c r="B2976" s="33" t="n">
        <v>51</v>
      </c>
      <c r="C2976" s="7" t="n">
        <v>4</v>
      </c>
      <c r="D2976" s="7" t="n">
        <v>9</v>
      </c>
      <c r="E2976" s="7" t="s">
        <v>101</v>
      </c>
    </row>
    <row r="2977" spans="1:10">
      <c r="A2977" t="s">
        <v>4</v>
      </c>
      <c r="B2977" s="4" t="s">
        <v>5</v>
      </c>
      <c r="C2977" s="4" t="s">
        <v>10</v>
      </c>
    </row>
    <row r="2978" spans="1:10">
      <c r="A2978" t="n">
        <v>23919</v>
      </c>
      <c r="B2978" s="29" t="n">
        <v>16</v>
      </c>
      <c r="C2978" s="7" t="n">
        <v>0</v>
      </c>
    </row>
    <row r="2979" spans="1:10">
      <c r="A2979" t="s">
        <v>4</v>
      </c>
      <c r="B2979" s="4" t="s">
        <v>5</v>
      </c>
      <c r="C2979" s="4" t="s">
        <v>10</v>
      </c>
      <c r="D2979" s="4" t="s">
        <v>14</v>
      </c>
      <c r="E2979" s="4" t="s">
        <v>9</v>
      </c>
      <c r="F2979" s="4" t="s">
        <v>83</v>
      </c>
      <c r="G2979" s="4" t="s">
        <v>14</v>
      </c>
      <c r="H2979" s="4" t="s">
        <v>14</v>
      </c>
    </row>
    <row r="2980" spans="1:10">
      <c r="A2980" t="n">
        <v>23922</v>
      </c>
      <c r="B2980" s="44" t="n">
        <v>26</v>
      </c>
      <c r="C2980" s="7" t="n">
        <v>9</v>
      </c>
      <c r="D2980" s="7" t="n">
        <v>17</v>
      </c>
      <c r="E2980" s="7" t="n">
        <v>5382</v>
      </c>
      <c r="F2980" s="7" t="s">
        <v>278</v>
      </c>
      <c r="G2980" s="7" t="n">
        <v>2</v>
      </c>
      <c r="H2980" s="7" t="n">
        <v>0</v>
      </c>
    </row>
    <row r="2981" spans="1:10">
      <c r="A2981" t="s">
        <v>4</v>
      </c>
      <c r="B2981" s="4" t="s">
        <v>5</v>
      </c>
    </row>
    <row r="2982" spans="1:10">
      <c r="A2982" t="n">
        <v>23965</v>
      </c>
      <c r="B2982" s="45" t="n">
        <v>28</v>
      </c>
    </row>
    <row r="2983" spans="1:10">
      <c r="A2983" t="s">
        <v>4</v>
      </c>
      <c r="B2983" s="4" t="s">
        <v>5</v>
      </c>
      <c r="C2983" s="4" t="s">
        <v>14</v>
      </c>
      <c r="D2983" s="21" t="s">
        <v>30</v>
      </c>
      <c r="E2983" s="4" t="s">
        <v>5</v>
      </c>
      <c r="F2983" s="4" t="s">
        <v>14</v>
      </c>
      <c r="G2983" s="4" t="s">
        <v>10</v>
      </c>
      <c r="H2983" s="21" t="s">
        <v>31</v>
      </c>
      <c r="I2983" s="4" t="s">
        <v>14</v>
      </c>
      <c r="J2983" s="4" t="s">
        <v>18</v>
      </c>
    </row>
    <row r="2984" spans="1:10">
      <c r="A2984" t="n">
        <v>23966</v>
      </c>
      <c r="B2984" s="10" t="n">
        <v>5</v>
      </c>
      <c r="C2984" s="7" t="n">
        <v>28</v>
      </c>
      <c r="D2984" s="21" t="s">
        <v>3</v>
      </c>
      <c r="E2984" s="27" t="n">
        <v>64</v>
      </c>
      <c r="F2984" s="7" t="n">
        <v>5</v>
      </c>
      <c r="G2984" s="7" t="n">
        <v>11</v>
      </c>
      <c r="H2984" s="21" t="s">
        <v>3</v>
      </c>
      <c r="I2984" s="7" t="n">
        <v>1</v>
      </c>
      <c r="J2984" s="11" t="n">
        <f t="normal" ca="1">A2998</f>
        <v>0</v>
      </c>
    </row>
    <row r="2985" spans="1:10">
      <c r="A2985" t="s">
        <v>4</v>
      </c>
      <c r="B2985" s="4" t="s">
        <v>5</v>
      </c>
      <c r="C2985" s="4" t="s">
        <v>10</v>
      </c>
      <c r="D2985" s="4" t="s">
        <v>14</v>
      </c>
      <c r="E2985" s="4" t="s">
        <v>6</v>
      </c>
      <c r="F2985" s="4" t="s">
        <v>20</v>
      </c>
      <c r="G2985" s="4" t="s">
        <v>20</v>
      </c>
      <c r="H2985" s="4" t="s">
        <v>20</v>
      </c>
    </row>
    <row r="2986" spans="1:10">
      <c r="A2986" t="n">
        <v>23977</v>
      </c>
      <c r="B2986" s="36" t="n">
        <v>48</v>
      </c>
      <c r="C2986" s="7" t="n">
        <v>11</v>
      </c>
      <c r="D2986" s="7" t="n">
        <v>0</v>
      </c>
      <c r="E2986" s="7" t="s">
        <v>233</v>
      </c>
      <c r="F2986" s="7" t="n">
        <v>-1</v>
      </c>
      <c r="G2986" s="7" t="n">
        <v>1</v>
      </c>
      <c r="H2986" s="7" t="n">
        <v>0</v>
      </c>
    </row>
    <row r="2987" spans="1:10">
      <c r="A2987" t="s">
        <v>4</v>
      </c>
      <c r="B2987" s="4" t="s">
        <v>5</v>
      </c>
      <c r="C2987" s="4" t="s">
        <v>10</v>
      </c>
    </row>
    <row r="2988" spans="1:10">
      <c r="A2988" t="n">
        <v>24007</v>
      </c>
      <c r="B2988" s="29" t="n">
        <v>16</v>
      </c>
      <c r="C2988" s="7" t="n">
        <v>300</v>
      </c>
    </row>
    <row r="2989" spans="1:10">
      <c r="A2989" t="s">
        <v>4</v>
      </c>
      <c r="B2989" s="4" t="s">
        <v>5</v>
      </c>
      <c r="C2989" s="4" t="s">
        <v>14</v>
      </c>
      <c r="D2989" s="4" t="s">
        <v>10</v>
      </c>
      <c r="E2989" s="4" t="s">
        <v>6</v>
      </c>
    </row>
    <row r="2990" spans="1:10">
      <c r="A2990" t="n">
        <v>24010</v>
      </c>
      <c r="B2990" s="33" t="n">
        <v>51</v>
      </c>
      <c r="C2990" s="7" t="n">
        <v>4</v>
      </c>
      <c r="D2990" s="7" t="n">
        <v>11</v>
      </c>
      <c r="E2990" s="7" t="s">
        <v>101</v>
      </c>
    </row>
    <row r="2991" spans="1:10">
      <c r="A2991" t="s">
        <v>4</v>
      </c>
      <c r="B2991" s="4" t="s">
        <v>5</v>
      </c>
      <c r="C2991" s="4" t="s">
        <v>10</v>
      </c>
    </row>
    <row r="2992" spans="1:10">
      <c r="A2992" t="n">
        <v>24023</v>
      </c>
      <c r="B2992" s="29" t="n">
        <v>16</v>
      </c>
      <c r="C2992" s="7" t="n">
        <v>0</v>
      </c>
    </row>
    <row r="2993" spans="1:10">
      <c r="A2993" t="s">
        <v>4</v>
      </c>
      <c r="B2993" s="4" t="s">
        <v>5</v>
      </c>
      <c r="C2993" s="4" t="s">
        <v>10</v>
      </c>
      <c r="D2993" s="4" t="s">
        <v>14</v>
      </c>
      <c r="E2993" s="4" t="s">
        <v>9</v>
      </c>
      <c r="F2993" s="4" t="s">
        <v>83</v>
      </c>
      <c r="G2993" s="4" t="s">
        <v>14</v>
      </c>
      <c r="H2993" s="4" t="s">
        <v>14</v>
      </c>
    </row>
    <row r="2994" spans="1:10">
      <c r="A2994" t="n">
        <v>24026</v>
      </c>
      <c r="B2994" s="44" t="n">
        <v>26</v>
      </c>
      <c r="C2994" s="7" t="n">
        <v>11</v>
      </c>
      <c r="D2994" s="7" t="n">
        <v>17</v>
      </c>
      <c r="E2994" s="7" t="n">
        <v>10397</v>
      </c>
      <c r="F2994" s="7" t="s">
        <v>279</v>
      </c>
      <c r="G2994" s="7" t="n">
        <v>2</v>
      </c>
      <c r="H2994" s="7" t="n">
        <v>0</v>
      </c>
    </row>
    <row r="2995" spans="1:10">
      <c r="A2995" t="s">
        <v>4</v>
      </c>
      <c r="B2995" s="4" t="s">
        <v>5</v>
      </c>
    </row>
    <row r="2996" spans="1:10">
      <c r="A2996" t="n">
        <v>24083</v>
      </c>
      <c r="B2996" s="45" t="n">
        <v>28</v>
      </c>
    </row>
    <row r="2997" spans="1:10">
      <c r="A2997" t="s">
        <v>4</v>
      </c>
      <c r="B2997" s="4" t="s">
        <v>5</v>
      </c>
      <c r="C2997" s="4" t="s">
        <v>14</v>
      </c>
      <c r="D2997" s="21" t="s">
        <v>30</v>
      </c>
      <c r="E2997" s="4" t="s">
        <v>5</v>
      </c>
      <c r="F2997" s="4" t="s">
        <v>14</v>
      </c>
      <c r="G2997" s="4" t="s">
        <v>10</v>
      </c>
      <c r="H2997" s="21" t="s">
        <v>31</v>
      </c>
      <c r="I2997" s="4" t="s">
        <v>14</v>
      </c>
      <c r="J2997" s="4" t="s">
        <v>18</v>
      </c>
    </row>
    <row r="2998" spans="1:10">
      <c r="A2998" t="n">
        <v>24084</v>
      </c>
      <c r="B2998" s="10" t="n">
        <v>5</v>
      </c>
      <c r="C2998" s="7" t="n">
        <v>28</v>
      </c>
      <c r="D2998" s="21" t="s">
        <v>3</v>
      </c>
      <c r="E2998" s="27" t="n">
        <v>64</v>
      </c>
      <c r="F2998" s="7" t="n">
        <v>5</v>
      </c>
      <c r="G2998" s="7" t="n">
        <v>5</v>
      </c>
      <c r="H2998" s="21" t="s">
        <v>3</v>
      </c>
      <c r="I2998" s="7" t="n">
        <v>1</v>
      </c>
      <c r="J2998" s="11" t="n">
        <f t="normal" ca="1">A3012</f>
        <v>0</v>
      </c>
    </row>
    <row r="2999" spans="1:10">
      <c r="A2999" t="s">
        <v>4</v>
      </c>
      <c r="B2999" s="4" t="s">
        <v>5</v>
      </c>
      <c r="C2999" s="4" t="s">
        <v>10</v>
      </c>
      <c r="D2999" s="4" t="s">
        <v>14</v>
      </c>
      <c r="E2999" s="4" t="s">
        <v>6</v>
      </c>
      <c r="F2999" s="4" t="s">
        <v>20</v>
      </c>
      <c r="G2999" s="4" t="s">
        <v>20</v>
      </c>
      <c r="H2999" s="4" t="s">
        <v>20</v>
      </c>
    </row>
    <row r="3000" spans="1:10">
      <c r="A3000" t="n">
        <v>24095</v>
      </c>
      <c r="B3000" s="36" t="n">
        <v>48</v>
      </c>
      <c r="C3000" s="7" t="n">
        <v>5</v>
      </c>
      <c r="D3000" s="7" t="n">
        <v>0</v>
      </c>
      <c r="E3000" s="7" t="s">
        <v>68</v>
      </c>
      <c r="F3000" s="7" t="n">
        <v>-1</v>
      </c>
      <c r="G3000" s="7" t="n">
        <v>1</v>
      </c>
      <c r="H3000" s="7" t="n">
        <v>0</v>
      </c>
    </row>
    <row r="3001" spans="1:10">
      <c r="A3001" t="s">
        <v>4</v>
      </c>
      <c r="B3001" s="4" t="s">
        <v>5</v>
      </c>
      <c r="C3001" s="4" t="s">
        <v>10</v>
      </c>
    </row>
    <row r="3002" spans="1:10">
      <c r="A3002" t="n">
        <v>24122</v>
      </c>
      <c r="B3002" s="29" t="n">
        <v>16</v>
      </c>
      <c r="C3002" s="7" t="n">
        <v>300</v>
      </c>
    </row>
    <row r="3003" spans="1:10">
      <c r="A3003" t="s">
        <v>4</v>
      </c>
      <c r="B3003" s="4" t="s">
        <v>5</v>
      </c>
      <c r="C3003" s="4" t="s">
        <v>14</v>
      </c>
      <c r="D3003" s="4" t="s">
        <v>10</v>
      </c>
      <c r="E3003" s="4" t="s">
        <v>6</v>
      </c>
    </row>
    <row r="3004" spans="1:10">
      <c r="A3004" t="n">
        <v>24125</v>
      </c>
      <c r="B3004" s="33" t="n">
        <v>51</v>
      </c>
      <c r="C3004" s="7" t="n">
        <v>4</v>
      </c>
      <c r="D3004" s="7" t="n">
        <v>5</v>
      </c>
      <c r="E3004" s="7" t="s">
        <v>262</v>
      </c>
    </row>
    <row r="3005" spans="1:10">
      <c r="A3005" t="s">
        <v>4</v>
      </c>
      <c r="B3005" s="4" t="s">
        <v>5</v>
      </c>
      <c r="C3005" s="4" t="s">
        <v>10</v>
      </c>
    </row>
    <row r="3006" spans="1:10">
      <c r="A3006" t="n">
        <v>24139</v>
      </c>
      <c r="B3006" s="29" t="n">
        <v>16</v>
      </c>
      <c r="C3006" s="7" t="n">
        <v>0</v>
      </c>
    </row>
    <row r="3007" spans="1:10">
      <c r="A3007" t="s">
        <v>4</v>
      </c>
      <c r="B3007" s="4" t="s">
        <v>5</v>
      </c>
      <c r="C3007" s="4" t="s">
        <v>10</v>
      </c>
      <c r="D3007" s="4" t="s">
        <v>14</v>
      </c>
      <c r="E3007" s="4" t="s">
        <v>9</v>
      </c>
      <c r="F3007" s="4" t="s">
        <v>83</v>
      </c>
      <c r="G3007" s="4" t="s">
        <v>14</v>
      </c>
      <c r="H3007" s="4" t="s">
        <v>14</v>
      </c>
    </row>
    <row r="3008" spans="1:10">
      <c r="A3008" t="n">
        <v>24142</v>
      </c>
      <c r="B3008" s="44" t="n">
        <v>26</v>
      </c>
      <c r="C3008" s="7" t="n">
        <v>5</v>
      </c>
      <c r="D3008" s="7" t="n">
        <v>17</v>
      </c>
      <c r="E3008" s="7" t="n">
        <v>3427</v>
      </c>
      <c r="F3008" s="7" t="s">
        <v>280</v>
      </c>
      <c r="G3008" s="7" t="n">
        <v>2</v>
      </c>
      <c r="H3008" s="7" t="n">
        <v>0</v>
      </c>
    </row>
    <row r="3009" spans="1:10">
      <c r="A3009" t="s">
        <v>4</v>
      </c>
      <c r="B3009" s="4" t="s">
        <v>5</v>
      </c>
    </row>
    <row r="3010" spans="1:10">
      <c r="A3010" t="n">
        <v>24206</v>
      </c>
      <c r="B3010" s="45" t="n">
        <v>28</v>
      </c>
    </row>
    <row r="3011" spans="1:10">
      <c r="A3011" t="s">
        <v>4</v>
      </c>
      <c r="B3011" s="4" t="s">
        <v>5</v>
      </c>
      <c r="C3011" s="4" t="s">
        <v>14</v>
      </c>
      <c r="D3011" s="21" t="s">
        <v>30</v>
      </c>
      <c r="E3011" s="4" t="s">
        <v>5</v>
      </c>
      <c r="F3011" s="4" t="s">
        <v>14</v>
      </c>
      <c r="G3011" s="4" t="s">
        <v>10</v>
      </c>
      <c r="H3011" s="21" t="s">
        <v>31</v>
      </c>
      <c r="I3011" s="4" t="s">
        <v>14</v>
      </c>
      <c r="J3011" s="4" t="s">
        <v>18</v>
      </c>
    </row>
    <row r="3012" spans="1:10">
      <c r="A3012" t="n">
        <v>24207</v>
      </c>
      <c r="B3012" s="10" t="n">
        <v>5</v>
      </c>
      <c r="C3012" s="7" t="n">
        <v>28</v>
      </c>
      <c r="D3012" s="21" t="s">
        <v>3</v>
      </c>
      <c r="E3012" s="27" t="n">
        <v>64</v>
      </c>
      <c r="F3012" s="7" t="n">
        <v>5</v>
      </c>
      <c r="G3012" s="7" t="n">
        <v>2</v>
      </c>
      <c r="H3012" s="21" t="s">
        <v>3</v>
      </c>
      <c r="I3012" s="7" t="n">
        <v>1</v>
      </c>
      <c r="J3012" s="11" t="n">
        <f t="normal" ca="1">A3026</f>
        <v>0</v>
      </c>
    </row>
    <row r="3013" spans="1:10">
      <c r="A3013" t="s">
        <v>4</v>
      </c>
      <c r="B3013" s="4" t="s">
        <v>5</v>
      </c>
      <c r="C3013" s="4" t="s">
        <v>10</v>
      </c>
      <c r="D3013" s="4" t="s">
        <v>14</v>
      </c>
      <c r="E3013" s="4" t="s">
        <v>6</v>
      </c>
      <c r="F3013" s="4" t="s">
        <v>20</v>
      </c>
      <c r="G3013" s="4" t="s">
        <v>20</v>
      </c>
      <c r="H3013" s="4" t="s">
        <v>20</v>
      </c>
    </row>
    <row r="3014" spans="1:10">
      <c r="A3014" t="n">
        <v>24218</v>
      </c>
      <c r="B3014" s="36" t="n">
        <v>48</v>
      </c>
      <c r="C3014" s="7" t="n">
        <v>2</v>
      </c>
      <c r="D3014" s="7" t="n">
        <v>0</v>
      </c>
      <c r="E3014" s="7" t="s">
        <v>235</v>
      </c>
      <c r="F3014" s="7" t="n">
        <v>-1</v>
      </c>
      <c r="G3014" s="7" t="n">
        <v>1</v>
      </c>
      <c r="H3014" s="7" t="n">
        <v>0</v>
      </c>
    </row>
    <row r="3015" spans="1:10">
      <c r="A3015" t="s">
        <v>4</v>
      </c>
      <c r="B3015" s="4" t="s">
        <v>5</v>
      </c>
      <c r="C3015" s="4" t="s">
        <v>10</v>
      </c>
    </row>
    <row r="3016" spans="1:10">
      <c r="A3016" t="n">
        <v>24247</v>
      </c>
      <c r="B3016" s="29" t="n">
        <v>16</v>
      </c>
      <c r="C3016" s="7" t="n">
        <v>300</v>
      </c>
    </row>
    <row r="3017" spans="1:10">
      <c r="A3017" t="s">
        <v>4</v>
      </c>
      <c r="B3017" s="4" t="s">
        <v>5</v>
      </c>
      <c r="C3017" s="4" t="s">
        <v>14</v>
      </c>
      <c r="D3017" s="4" t="s">
        <v>10</v>
      </c>
      <c r="E3017" s="4" t="s">
        <v>6</v>
      </c>
    </row>
    <row r="3018" spans="1:10">
      <c r="A3018" t="n">
        <v>24250</v>
      </c>
      <c r="B3018" s="33" t="n">
        <v>51</v>
      </c>
      <c r="C3018" s="7" t="n">
        <v>4</v>
      </c>
      <c r="D3018" s="7" t="n">
        <v>2</v>
      </c>
      <c r="E3018" s="7" t="s">
        <v>248</v>
      </c>
    </row>
    <row r="3019" spans="1:10">
      <c r="A3019" t="s">
        <v>4</v>
      </c>
      <c r="B3019" s="4" t="s">
        <v>5</v>
      </c>
      <c r="C3019" s="4" t="s">
        <v>10</v>
      </c>
    </row>
    <row r="3020" spans="1:10">
      <c r="A3020" t="n">
        <v>24264</v>
      </c>
      <c r="B3020" s="29" t="n">
        <v>16</v>
      </c>
      <c r="C3020" s="7" t="n">
        <v>0</v>
      </c>
    </row>
    <row r="3021" spans="1:10">
      <c r="A3021" t="s">
        <v>4</v>
      </c>
      <c r="B3021" s="4" t="s">
        <v>5</v>
      </c>
      <c r="C3021" s="4" t="s">
        <v>10</v>
      </c>
      <c r="D3021" s="4" t="s">
        <v>14</v>
      </c>
      <c r="E3021" s="4" t="s">
        <v>9</v>
      </c>
      <c r="F3021" s="4" t="s">
        <v>83</v>
      </c>
      <c r="G3021" s="4" t="s">
        <v>14</v>
      </c>
      <c r="H3021" s="4" t="s">
        <v>14</v>
      </c>
    </row>
    <row r="3022" spans="1:10">
      <c r="A3022" t="n">
        <v>24267</v>
      </c>
      <c r="B3022" s="44" t="n">
        <v>26</v>
      </c>
      <c r="C3022" s="7" t="n">
        <v>2</v>
      </c>
      <c r="D3022" s="7" t="n">
        <v>17</v>
      </c>
      <c r="E3022" s="7" t="n">
        <v>6434</v>
      </c>
      <c r="F3022" s="7" t="s">
        <v>281</v>
      </c>
      <c r="G3022" s="7" t="n">
        <v>2</v>
      </c>
      <c r="H3022" s="7" t="n">
        <v>0</v>
      </c>
    </row>
    <row r="3023" spans="1:10">
      <c r="A3023" t="s">
        <v>4</v>
      </c>
      <c r="B3023" s="4" t="s">
        <v>5</v>
      </c>
    </row>
    <row r="3024" spans="1:10">
      <c r="A3024" t="n">
        <v>24338</v>
      </c>
      <c r="B3024" s="45" t="n">
        <v>28</v>
      </c>
    </row>
    <row r="3025" spans="1:10">
      <c r="A3025" t="s">
        <v>4</v>
      </c>
      <c r="B3025" s="4" t="s">
        <v>5</v>
      </c>
      <c r="C3025" s="4" t="s">
        <v>14</v>
      </c>
      <c r="D3025" s="21" t="s">
        <v>30</v>
      </c>
      <c r="E3025" s="4" t="s">
        <v>5</v>
      </c>
      <c r="F3025" s="4" t="s">
        <v>14</v>
      </c>
      <c r="G3025" s="4" t="s">
        <v>10</v>
      </c>
      <c r="H3025" s="21" t="s">
        <v>31</v>
      </c>
      <c r="I3025" s="4" t="s">
        <v>14</v>
      </c>
      <c r="J3025" s="4" t="s">
        <v>18</v>
      </c>
    </row>
    <row r="3026" spans="1:10">
      <c r="A3026" t="n">
        <v>24339</v>
      </c>
      <c r="B3026" s="10" t="n">
        <v>5</v>
      </c>
      <c r="C3026" s="7" t="n">
        <v>28</v>
      </c>
      <c r="D3026" s="21" t="s">
        <v>3</v>
      </c>
      <c r="E3026" s="27" t="n">
        <v>64</v>
      </c>
      <c r="F3026" s="7" t="n">
        <v>5</v>
      </c>
      <c r="G3026" s="7" t="n">
        <v>3</v>
      </c>
      <c r="H3026" s="21" t="s">
        <v>3</v>
      </c>
      <c r="I3026" s="7" t="n">
        <v>1</v>
      </c>
      <c r="J3026" s="11" t="n">
        <f t="normal" ca="1">A3036</f>
        <v>0</v>
      </c>
    </row>
    <row r="3027" spans="1:10">
      <c r="A3027" t="s">
        <v>4</v>
      </c>
      <c r="B3027" s="4" t="s">
        <v>5</v>
      </c>
      <c r="C3027" s="4" t="s">
        <v>14</v>
      </c>
      <c r="D3027" s="4" t="s">
        <v>10</v>
      </c>
      <c r="E3027" s="4" t="s">
        <v>6</v>
      </c>
    </row>
    <row r="3028" spans="1:10">
      <c r="A3028" t="n">
        <v>24350</v>
      </c>
      <c r="B3028" s="33" t="n">
        <v>51</v>
      </c>
      <c r="C3028" s="7" t="n">
        <v>4</v>
      </c>
      <c r="D3028" s="7" t="n">
        <v>3</v>
      </c>
      <c r="E3028" s="7" t="s">
        <v>115</v>
      </c>
    </row>
    <row r="3029" spans="1:10">
      <c r="A3029" t="s">
        <v>4</v>
      </c>
      <c r="B3029" s="4" t="s">
        <v>5</v>
      </c>
      <c r="C3029" s="4" t="s">
        <v>10</v>
      </c>
    </row>
    <row r="3030" spans="1:10">
      <c r="A3030" t="n">
        <v>24364</v>
      </c>
      <c r="B3030" s="29" t="n">
        <v>16</v>
      </c>
      <c r="C3030" s="7" t="n">
        <v>0</v>
      </c>
    </row>
    <row r="3031" spans="1:10">
      <c r="A3031" t="s">
        <v>4</v>
      </c>
      <c r="B3031" s="4" t="s">
        <v>5</v>
      </c>
      <c r="C3031" s="4" t="s">
        <v>10</v>
      </c>
      <c r="D3031" s="4" t="s">
        <v>14</v>
      </c>
      <c r="E3031" s="4" t="s">
        <v>9</v>
      </c>
      <c r="F3031" s="4" t="s">
        <v>83</v>
      </c>
      <c r="G3031" s="4" t="s">
        <v>14</v>
      </c>
      <c r="H3031" s="4" t="s">
        <v>14</v>
      </c>
    </row>
    <row r="3032" spans="1:10">
      <c r="A3032" t="n">
        <v>24367</v>
      </c>
      <c r="B3032" s="44" t="n">
        <v>26</v>
      </c>
      <c r="C3032" s="7" t="n">
        <v>3</v>
      </c>
      <c r="D3032" s="7" t="n">
        <v>17</v>
      </c>
      <c r="E3032" s="7" t="n">
        <v>2406</v>
      </c>
      <c r="F3032" s="7" t="s">
        <v>282</v>
      </c>
      <c r="G3032" s="7" t="n">
        <v>2</v>
      </c>
      <c r="H3032" s="7" t="n">
        <v>0</v>
      </c>
    </row>
    <row r="3033" spans="1:10">
      <c r="A3033" t="s">
        <v>4</v>
      </c>
      <c r="B3033" s="4" t="s">
        <v>5</v>
      </c>
    </row>
    <row r="3034" spans="1:10">
      <c r="A3034" t="n">
        <v>24421</v>
      </c>
      <c r="B3034" s="45" t="n">
        <v>28</v>
      </c>
    </row>
    <row r="3035" spans="1:10">
      <c r="A3035" t="s">
        <v>4</v>
      </c>
      <c r="B3035" s="4" t="s">
        <v>5</v>
      </c>
      <c r="C3035" s="4" t="s">
        <v>14</v>
      </c>
      <c r="D3035" s="21" t="s">
        <v>30</v>
      </c>
      <c r="E3035" s="4" t="s">
        <v>5</v>
      </c>
      <c r="F3035" s="4" t="s">
        <v>14</v>
      </c>
      <c r="G3035" s="4" t="s">
        <v>10</v>
      </c>
      <c r="H3035" s="21" t="s">
        <v>31</v>
      </c>
      <c r="I3035" s="4" t="s">
        <v>14</v>
      </c>
      <c r="J3035" s="4" t="s">
        <v>18</v>
      </c>
    </row>
    <row r="3036" spans="1:10">
      <c r="A3036" t="n">
        <v>24422</v>
      </c>
      <c r="B3036" s="10" t="n">
        <v>5</v>
      </c>
      <c r="C3036" s="7" t="n">
        <v>28</v>
      </c>
      <c r="D3036" s="21" t="s">
        <v>3</v>
      </c>
      <c r="E3036" s="27" t="n">
        <v>64</v>
      </c>
      <c r="F3036" s="7" t="n">
        <v>5</v>
      </c>
      <c r="G3036" s="7" t="n">
        <v>8</v>
      </c>
      <c r="H3036" s="21" t="s">
        <v>3</v>
      </c>
      <c r="I3036" s="7" t="n">
        <v>1</v>
      </c>
      <c r="J3036" s="11" t="n">
        <f t="normal" ca="1">A3050</f>
        <v>0</v>
      </c>
    </row>
    <row r="3037" spans="1:10">
      <c r="A3037" t="s">
        <v>4</v>
      </c>
      <c r="B3037" s="4" t="s">
        <v>5</v>
      </c>
      <c r="C3037" s="4" t="s">
        <v>10</v>
      </c>
      <c r="D3037" s="4" t="s">
        <v>14</v>
      </c>
      <c r="E3037" s="4" t="s">
        <v>6</v>
      </c>
      <c r="F3037" s="4" t="s">
        <v>20</v>
      </c>
      <c r="G3037" s="4" t="s">
        <v>20</v>
      </c>
      <c r="H3037" s="4" t="s">
        <v>20</v>
      </c>
    </row>
    <row r="3038" spans="1:10">
      <c r="A3038" t="n">
        <v>24433</v>
      </c>
      <c r="B3038" s="36" t="n">
        <v>48</v>
      </c>
      <c r="C3038" s="7" t="n">
        <v>8</v>
      </c>
      <c r="D3038" s="7" t="n">
        <v>0</v>
      </c>
      <c r="E3038" s="7" t="s">
        <v>67</v>
      </c>
      <c r="F3038" s="7" t="n">
        <v>-1</v>
      </c>
      <c r="G3038" s="7" t="n">
        <v>1</v>
      </c>
      <c r="H3038" s="7" t="n">
        <v>0</v>
      </c>
    </row>
    <row r="3039" spans="1:10">
      <c r="A3039" t="s">
        <v>4</v>
      </c>
      <c r="B3039" s="4" t="s">
        <v>5</v>
      </c>
      <c r="C3039" s="4" t="s">
        <v>10</v>
      </c>
    </row>
    <row r="3040" spans="1:10">
      <c r="A3040" t="n">
        <v>24462</v>
      </c>
      <c r="B3040" s="29" t="n">
        <v>16</v>
      </c>
      <c r="C3040" s="7" t="n">
        <v>300</v>
      </c>
    </row>
    <row r="3041" spans="1:10">
      <c r="A3041" t="s">
        <v>4</v>
      </c>
      <c r="B3041" s="4" t="s">
        <v>5</v>
      </c>
      <c r="C3041" s="4" t="s">
        <v>14</v>
      </c>
      <c r="D3041" s="4" t="s">
        <v>10</v>
      </c>
      <c r="E3041" s="4" t="s">
        <v>6</v>
      </c>
    </row>
    <row r="3042" spans="1:10">
      <c r="A3042" t="n">
        <v>24465</v>
      </c>
      <c r="B3042" s="33" t="n">
        <v>51</v>
      </c>
      <c r="C3042" s="7" t="n">
        <v>4</v>
      </c>
      <c r="D3042" s="7" t="n">
        <v>8</v>
      </c>
      <c r="E3042" s="7" t="s">
        <v>283</v>
      </c>
    </row>
    <row r="3043" spans="1:10">
      <c r="A3043" t="s">
        <v>4</v>
      </c>
      <c r="B3043" s="4" t="s">
        <v>5</v>
      </c>
      <c r="C3043" s="4" t="s">
        <v>10</v>
      </c>
    </row>
    <row r="3044" spans="1:10">
      <c r="A3044" t="n">
        <v>24478</v>
      </c>
      <c r="B3044" s="29" t="n">
        <v>16</v>
      </c>
      <c r="C3044" s="7" t="n">
        <v>0</v>
      </c>
    </row>
    <row r="3045" spans="1:10">
      <c r="A3045" t="s">
        <v>4</v>
      </c>
      <c r="B3045" s="4" t="s">
        <v>5</v>
      </c>
      <c r="C3045" s="4" t="s">
        <v>10</v>
      </c>
      <c r="D3045" s="4" t="s">
        <v>14</v>
      </c>
      <c r="E3045" s="4" t="s">
        <v>9</v>
      </c>
      <c r="F3045" s="4" t="s">
        <v>83</v>
      </c>
      <c r="G3045" s="4" t="s">
        <v>14</v>
      </c>
      <c r="H3045" s="4" t="s">
        <v>14</v>
      </c>
    </row>
    <row r="3046" spans="1:10">
      <c r="A3046" t="n">
        <v>24481</v>
      </c>
      <c r="B3046" s="44" t="n">
        <v>26</v>
      </c>
      <c r="C3046" s="7" t="n">
        <v>8</v>
      </c>
      <c r="D3046" s="7" t="n">
        <v>17</v>
      </c>
      <c r="E3046" s="7" t="n">
        <v>9379</v>
      </c>
      <c r="F3046" s="7" t="s">
        <v>284</v>
      </c>
      <c r="G3046" s="7" t="n">
        <v>2</v>
      </c>
      <c r="H3046" s="7" t="n">
        <v>0</v>
      </c>
    </row>
    <row r="3047" spans="1:10">
      <c r="A3047" t="s">
        <v>4</v>
      </c>
      <c r="B3047" s="4" t="s">
        <v>5</v>
      </c>
    </row>
    <row r="3048" spans="1:10">
      <c r="A3048" t="n">
        <v>24577</v>
      </c>
      <c r="B3048" s="45" t="n">
        <v>28</v>
      </c>
    </row>
    <row r="3049" spans="1:10">
      <c r="A3049" t="s">
        <v>4</v>
      </c>
      <c r="B3049" s="4" t="s">
        <v>5</v>
      </c>
      <c r="C3049" s="4" t="s">
        <v>10</v>
      </c>
      <c r="D3049" s="4" t="s">
        <v>14</v>
      </c>
      <c r="E3049" s="4" t="s">
        <v>6</v>
      </c>
      <c r="F3049" s="4" t="s">
        <v>20</v>
      </c>
      <c r="G3049" s="4" t="s">
        <v>20</v>
      </c>
      <c r="H3049" s="4" t="s">
        <v>20</v>
      </c>
    </row>
    <row r="3050" spans="1:10">
      <c r="A3050" t="n">
        <v>24578</v>
      </c>
      <c r="B3050" s="36" t="n">
        <v>48</v>
      </c>
      <c r="C3050" s="7" t="n">
        <v>4</v>
      </c>
      <c r="D3050" s="7" t="n">
        <v>0</v>
      </c>
      <c r="E3050" s="7" t="s">
        <v>236</v>
      </c>
      <c r="F3050" s="7" t="n">
        <v>-1</v>
      </c>
      <c r="G3050" s="7" t="n">
        <v>1</v>
      </c>
      <c r="H3050" s="7" t="n">
        <v>5.60519385729927e-45</v>
      </c>
    </row>
    <row r="3051" spans="1:10">
      <c r="A3051" t="s">
        <v>4</v>
      </c>
      <c r="B3051" s="4" t="s">
        <v>5</v>
      </c>
      <c r="C3051" s="4" t="s">
        <v>10</v>
      </c>
    </row>
    <row r="3052" spans="1:10">
      <c r="A3052" t="n">
        <v>24609</v>
      </c>
      <c r="B3052" s="29" t="n">
        <v>16</v>
      </c>
      <c r="C3052" s="7" t="n">
        <v>300</v>
      </c>
    </row>
    <row r="3053" spans="1:10">
      <c r="A3053" t="s">
        <v>4</v>
      </c>
      <c r="B3053" s="4" t="s">
        <v>5</v>
      </c>
      <c r="C3053" s="4" t="s">
        <v>14</v>
      </c>
      <c r="D3053" s="4" t="s">
        <v>10</v>
      </c>
      <c r="E3053" s="4" t="s">
        <v>6</v>
      </c>
    </row>
    <row r="3054" spans="1:10">
      <c r="A3054" t="n">
        <v>24612</v>
      </c>
      <c r="B3054" s="33" t="n">
        <v>51</v>
      </c>
      <c r="C3054" s="7" t="n">
        <v>4</v>
      </c>
      <c r="D3054" s="7" t="n">
        <v>4</v>
      </c>
      <c r="E3054" s="7" t="s">
        <v>98</v>
      </c>
    </row>
    <row r="3055" spans="1:10">
      <c r="A3055" t="s">
        <v>4</v>
      </c>
      <c r="B3055" s="4" t="s">
        <v>5</v>
      </c>
      <c r="C3055" s="4" t="s">
        <v>10</v>
      </c>
    </row>
    <row r="3056" spans="1:10">
      <c r="A3056" t="n">
        <v>24625</v>
      </c>
      <c r="B3056" s="29" t="n">
        <v>16</v>
      </c>
      <c r="C3056" s="7" t="n">
        <v>0</v>
      </c>
    </row>
    <row r="3057" spans="1:8">
      <c r="A3057" t="s">
        <v>4</v>
      </c>
      <c r="B3057" s="4" t="s">
        <v>5</v>
      </c>
      <c r="C3057" s="4" t="s">
        <v>10</v>
      </c>
      <c r="D3057" s="4" t="s">
        <v>14</v>
      </c>
      <c r="E3057" s="4" t="s">
        <v>9</v>
      </c>
      <c r="F3057" s="4" t="s">
        <v>83</v>
      </c>
      <c r="G3057" s="4" t="s">
        <v>14</v>
      </c>
      <c r="H3057" s="4" t="s">
        <v>14</v>
      </c>
    </row>
    <row r="3058" spans="1:8">
      <c r="A3058" t="n">
        <v>24628</v>
      </c>
      <c r="B3058" s="44" t="n">
        <v>26</v>
      </c>
      <c r="C3058" s="7" t="n">
        <v>4</v>
      </c>
      <c r="D3058" s="7" t="n">
        <v>17</v>
      </c>
      <c r="E3058" s="7" t="n">
        <v>7424</v>
      </c>
      <c r="F3058" s="7" t="s">
        <v>285</v>
      </c>
      <c r="G3058" s="7" t="n">
        <v>2</v>
      </c>
      <c r="H3058" s="7" t="n">
        <v>0</v>
      </c>
    </row>
    <row r="3059" spans="1:8">
      <c r="A3059" t="s">
        <v>4</v>
      </c>
      <c r="B3059" s="4" t="s">
        <v>5</v>
      </c>
    </row>
    <row r="3060" spans="1:8">
      <c r="A3060" t="n">
        <v>24686</v>
      </c>
      <c r="B3060" s="45" t="n">
        <v>28</v>
      </c>
    </row>
    <row r="3061" spans="1:8">
      <c r="A3061" t="s">
        <v>4</v>
      </c>
      <c r="B3061" s="4" t="s">
        <v>5</v>
      </c>
      <c r="C3061" s="4" t="s">
        <v>10</v>
      </c>
      <c r="D3061" s="4" t="s">
        <v>14</v>
      </c>
    </row>
    <row r="3062" spans="1:8">
      <c r="A3062" t="n">
        <v>24687</v>
      </c>
      <c r="B3062" s="46" t="n">
        <v>89</v>
      </c>
      <c r="C3062" s="7" t="n">
        <v>65533</v>
      </c>
      <c r="D3062" s="7" t="n">
        <v>1</v>
      </c>
    </row>
    <row r="3063" spans="1:8">
      <c r="A3063" t="s">
        <v>4</v>
      </c>
      <c r="B3063" s="4" t="s">
        <v>5</v>
      </c>
      <c r="C3063" s="4" t="s">
        <v>14</v>
      </c>
      <c r="D3063" s="4" t="s">
        <v>10</v>
      </c>
      <c r="E3063" s="4" t="s">
        <v>20</v>
      </c>
    </row>
    <row r="3064" spans="1:8">
      <c r="A3064" t="n">
        <v>24691</v>
      </c>
      <c r="B3064" s="22" t="n">
        <v>58</v>
      </c>
      <c r="C3064" s="7" t="n">
        <v>101</v>
      </c>
      <c r="D3064" s="7" t="n">
        <v>300</v>
      </c>
      <c r="E3064" s="7" t="n">
        <v>1</v>
      </c>
    </row>
    <row r="3065" spans="1:8">
      <c r="A3065" t="s">
        <v>4</v>
      </c>
      <c r="B3065" s="4" t="s">
        <v>5</v>
      </c>
      <c r="C3065" s="4" t="s">
        <v>14</v>
      </c>
      <c r="D3065" s="4" t="s">
        <v>10</v>
      </c>
    </row>
    <row r="3066" spans="1:8">
      <c r="A3066" t="n">
        <v>24699</v>
      </c>
      <c r="B3066" s="22" t="n">
        <v>58</v>
      </c>
      <c r="C3066" s="7" t="n">
        <v>254</v>
      </c>
      <c r="D3066" s="7" t="n">
        <v>0</v>
      </c>
    </row>
    <row r="3067" spans="1:8">
      <c r="A3067" t="s">
        <v>4</v>
      </c>
      <c r="B3067" s="4" t="s">
        <v>5</v>
      </c>
      <c r="C3067" s="4" t="s">
        <v>14</v>
      </c>
      <c r="D3067" s="4" t="s">
        <v>14</v>
      </c>
      <c r="E3067" s="4" t="s">
        <v>20</v>
      </c>
      <c r="F3067" s="4" t="s">
        <v>20</v>
      </c>
      <c r="G3067" s="4" t="s">
        <v>20</v>
      </c>
      <c r="H3067" s="4" t="s">
        <v>10</v>
      </c>
    </row>
    <row r="3068" spans="1:8">
      <c r="A3068" t="n">
        <v>24703</v>
      </c>
      <c r="B3068" s="40" t="n">
        <v>45</v>
      </c>
      <c r="C3068" s="7" t="n">
        <v>2</v>
      </c>
      <c r="D3068" s="7" t="n">
        <v>3</v>
      </c>
      <c r="E3068" s="7" t="n">
        <v>-11.5</v>
      </c>
      <c r="F3068" s="7" t="n">
        <v>1.52999997138977</v>
      </c>
      <c r="G3068" s="7" t="n">
        <v>2.30999994277954</v>
      </c>
      <c r="H3068" s="7" t="n">
        <v>0</v>
      </c>
    </row>
    <row r="3069" spans="1:8">
      <c r="A3069" t="s">
        <v>4</v>
      </c>
      <c r="B3069" s="4" t="s">
        <v>5</v>
      </c>
      <c r="C3069" s="4" t="s">
        <v>14</v>
      </c>
      <c r="D3069" s="4" t="s">
        <v>14</v>
      </c>
      <c r="E3069" s="4" t="s">
        <v>20</v>
      </c>
      <c r="F3069" s="4" t="s">
        <v>20</v>
      </c>
      <c r="G3069" s="4" t="s">
        <v>20</v>
      </c>
      <c r="H3069" s="4" t="s">
        <v>10</v>
      </c>
      <c r="I3069" s="4" t="s">
        <v>14</v>
      </c>
    </row>
    <row r="3070" spans="1:8">
      <c r="A3070" t="n">
        <v>24720</v>
      </c>
      <c r="B3070" s="40" t="n">
        <v>45</v>
      </c>
      <c r="C3070" s="7" t="n">
        <v>4</v>
      </c>
      <c r="D3070" s="7" t="n">
        <v>3</v>
      </c>
      <c r="E3070" s="7" t="n">
        <v>3.1800000667572</v>
      </c>
      <c r="F3070" s="7" t="n">
        <v>105.540000915527</v>
      </c>
      <c r="G3070" s="7" t="n">
        <v>0</v>
      </c>
      <c r="H3070" s="7" t="n">
        <v>0</v>
      </c>
      <c r="I3070" s="7" t="n">
        <v>0</v>
      </c>
    </row>
    <row r="3071" spans="1:8">
      <c r="A3071" t="s">
        <v>4</v>
      </c>
      <c r="B3071" s="4" t="s">
        <v>5</v>
      </c>
      <c r="C3071" s="4" t="s">
        <v>14</v>
      </c>
      <c r="D3071" s="4" t="s">
        <v>14</v>
      </c>
      <c r="E3071" s="4" t="s">
        <v>20</v>
      </c>
      <c r="F3071" s="4" t="s">
        <v>10</v>
      </c>
    </row>
    <row r="3072" spans="1:8">
      <c r="A3072" t="n">
        <v>24738</v>
      </c>
      <c r="B3072" s="40" t="n">
        <v>45</v>
      </c>
      <c r="C3072" s="7" t="n">
        <v>5</v>
      </c>
      <c r="D3072" s="7" t="n">
        <v>3</v>
      </c>
      <c r="E3072" s="7" t="n">
        <v>4</v>
      </c>
      <c r="F3072" s="7" t="n">
        <v>0</v>
      </c>
    </row>
    <row r="3073" spans="1:9">
      <c r="A3073" t="s">
        <v>4</v>
      </c>
      <c r="B3073" s="4" t="s">
        <v>5</v>
      </c>
      <c r="C3073" s="4" t="s">
        <v>14</v>
      </c>
      <c r="D3073" s="4" t="s">
        <v>14</v>
      </c>
      <c r="E3073" s="4" t="s">
        <v>20</v>
      </c>
      <c r="F3073" s="4" t="s">
        <v>10</v>
      </c>
    </row>
    <row r="3074" spans="1:9">
      <c r="A3074" t="n">
        <v>24747</v>
      </c>
      <c r="B3074" s="40" t="n">
        <v>45</v>
      </c>
      <c r="C3074" s="7" t="n">
        <v>11</v>
      </c>
      <c r="D3074" s="7" t="n">
        <v>3</v>
      </c>
      <c r="E3074" s="7" t="n">
        <v>17.3999996185303</v>
      </c>
      <c r="F3074" s="7" t="n">
        <v>0</v>
      </c>
    </row>
    <row r="3075" spans="1:9">
      <c r="A3075" t="s">
        <v>4</v>
      </c>
      <c r="B3075" s="4" t="s">
        <v>5</v>
      </c>
      <c r="C3075" s="4" t="s">
        <v>14</v>
      </c>
      <c r="D3075" s="4" t="s">
        <v>14</v>
      </c>
      <c r="E3075" s="4" t="s">
        <v>20</v>
      </c>
      <c r="F3075" s="4" t="s">
        <v>10</v>
      </c>
    </row>
    <row r="3076" spans="1:9">
      <c r="A3076" t="n">
        <v>24756</v>
      </c>
      <c r="B3076" s="40" t="n">
        <v>45</v>
      </c>
      <c r="C3076" s="7" t="n">
        <v>5</v>
      </c>
      <c r="D3076" s="7" t="n">
        <v>3</v>
      </c>
      <c r="E3076" s="7" t="n">
        <v>3.5</v>
      </c>
      <c r="F3076" s="7" t="n">
        <v>10000</v>
      </c>
    </row>
    <row r="3077" spans="1:9">
      <c r="A3077" t="s">
        <v>4</v>
      </c>
      <c r="B3077" s="4" t="s">
        <v>5</v>
      </c>
      <c r="C3077" s="4" t="s">
        <v>14</v>
      </c>
      <c r="D3077" s="4" t="s">
        <v>10</v>
      </c>
      <c r="E3077" s="4" t="s">
        <v>6</v>
      </c>
      <c r="F3077" s="4" t="s">
        <v>6</v>
      </c>
      <c r="G3077" s="4" t="s">
        <v>6</v>
      </c>
      <c r="H3077" s="4" t="s">
        <v>6</v>
      </c>
    </row>
    <row r="3078" spans="1:9">
      <c r="A3078" t="n">
        <v>24765</v>
      </c>
      <c r="B3078" s="33" t="n">
        <v>51</v>
      </c>
      <c r="C3078" s="7" t="n">
        <v>3</v>
      </c>
      <c r="D3078" s="7" t="n">
        <v>7009</v>
      </c>
      <c r="E3078" s="7" t="s">
        <v>146</v>
      </c>
      <c r="F3078" s="7" t="s">
        <v>62</v>
      </c>
      <c r="G3078" s="7" t="s">
        <v>61</v>
      </c>
      <c r="H3078" s="7" t="s">
        <v>62</v>
      </c>
    </row>
    <row r="3079" spans="1:9">
      <c r="A3079" t="s">
        <v>4</v>
      </c>
      <c r="B3079" s="4" t="s">
        <v>5</v>
      </c>
      <c r="C3079" s="4" t="s">
        <v>10</v>
      </c>
      <c r="D3079" s="4" t="s">
        <v>20</v>
      </c>
      <c r="E3079" s="4" t="s">
        <v>20</v>
      </c>
      <c r="F3079" s="4" t="s">
        <v>20</v>
      </c>
      <c r="G3079" s="4" t="s">
        <v>20</v>
      </c>
    </row>
    <row r="3080" spans="1:9">
      <c r="A3080" t="n">
        <v>24778</v>
      </c>
      <c r="B3080" s="39" t="n">
        <v>46</v>
      </c>
      <c r="C3080" s="7" t="n">
        <v>7010</v>
      </c>
      <c r="D3080" s="7" t="n">
        <v>-15.4099998474121</v>
      </c>
      <c r="E3080" s="7" t="n">
        <v>0</v>
      </c>
      <c r="F3080" s="7" t="n">
        <v>0.370000004768372</v>
      </c>
      <c r="G3080" s="7" t="n">
        <v>90</v>
      </c>
    </row>
    <row r="3081" spans="1:9">
      <c r="A3081" t="s">
        <v>4</v>
      </c>
      <c r="B3081" s="4" t="s">
        <v>5</v>
      </c>
      <c r="C3081" s="4" t="s">
        <v>10</v>
      </c>
      <c r="D3081" s="4" t="s">
        <v>20</v>
      </c>
      <c r="E3081" s="4" t="s">
        <v>20</v>
      </c>
      <c r="F3081" s="4" t="s">
        <v>20</v>
      </c>
      <c r="G3081" s="4" t="s">
        <v>20</v>
      </c>
    </row>
    <row r="3082" spans="1:9">
      <c r="A3082" t="n">
        <v>24797</v>
      </c>
      <c r="B3082" s="39" t="n">
        <v>46</v>
      </c>
      <c r="C3082" s="7" t="n">
        <v>7011</v>
      </c>
      <c r="D3082" s="7" t="n">
        <v>-15.6899995803833</v>
      </c>
      <c r="E3082" s="7" t="n">
        <v>0</v>
      </c>
      <c r="F3082" s="7" t="n">
        <v>1.11000001430511</v>
      </c>
      <c r="G3082" s="7" t="n">
        <v>90</v>
      </c>
    </row>
    <row r="3083" spans="1:9">
      <c r="A3083" t="s">
        <v>4</v>
      </c>
      <c r="B3083" s="4" t="s">
        <v>5</v>
      </c>
      <c r="C3083" s="4" t="s">
        <v>10</v>
      </c>
      <c r="D3083" s="4" t="s">
        <v>20</v>
      </c>
      <c r="E3083" s="4" t="s">
        <v>20</v>
      </c>
      <c r="F3083" s="4" t="s">
        <v>20</v>
      </c>
      <c r="G3083" s="4" t="s">
        <v>20</v>
      </c>
    </row>
    <row r="3084" spans="1:9">
      <c r="A3084" t="n">
        <v>24816</v>
      </c>
      <c r="B3084" s="39" t="n">
        <v>46</v>
      </c>
      <c r="C3084" s="7" t="n">
        <v>7009</v>
      </c>
      <c r="D3084" s="7" t="n">
        <v>-12.8900003433228</v>
      </c>
      <c r="E3084" s="7" t="n">
        <v>0</v>
      </c>
      <c r="F3084" s="7" t="n">
        <v>2.29999995231628</v>
      </c>
      <c r="G3084" s="7" t="n">
        <v>90</v>
      </c>
    </row>
    <row r="3085" spans="1:9">
      <c r="A3085" t="s">
        <v>4</v>
      </c>
      <c r="B3085" s="4" t="s">
        <v>5</v>
      </c>
      <c r="C3085" s="4" t="s">
        <v>10</v>
      </c>
      <c r="D3085" s="4" t="s">
        <v>20</v>
      </c>
      <c r="E3085" s="4" t="s">
        <v>20</v>
      </c>
      <c r="F3085" s="4" t="s">
        <v>20</v>
      </c>
      <c r="G3085" s="4" t="s">
        <v>20</v>
      </c>
    </row>
    <row r="3086" spans="1:9">
      <c r="A3086" t="n">
        <v>24835</v>
      </c>
      <c r="B3086" s="39" t="n">
        <v>46</v>
      </c>
      <c r="C3086" s="7" t="n">
        <v>4</v>
      </c>
      <c r="D3086" s="7" t="n">
        <v>-9</v>
      </c>
      <c r="E3086" s="7" t="n">
        <v>0</v>
      </c>
      <c r="F3086" s="7" t="n">
        <v>2.29999995231628</v>
      </c>
      <c r="G3086" s="7" t="n">
        <v>270</v>
      </c>
    </row>
    <row r="3087" spans="1:9">
      <c r="A3087" t="s">
        <v>4</v>
      </c>
      <c r="B3087" s="4" t="s">
        <v>5</v>
      </c>
      <c r="C3087" s="4" t="s">
        <v>10</v>
      </c>
      <c r="D3087" s="4" t="s">
        <v>14</v>
      </c>
      <c r="E3087" s="4" t="s">
        <v>6</v>
      </c>
      <c r="F3087" s="4" t="s">
        <v>20</v>
      </c>
      <c r="G3087" s="4" t="s">
        <v>20</v>
      </c>
      <c r="H3087" s="4" t="s">
        <v>20</v>
      </c>
    </row>
    <row r="3088" spans="1:9">
      <c r="A3088" t="n">
        <v>24854</v>
      </c>
      <c r="B3088" s="36" t="n">
        <v>48</v>
      </c>
      <c r="C3088" s="7" t="n">
        <v>4</v>
      </c>
      <c r="D3088" s="7" t="n">
        <v>0</v>
      </c>
      <c r="E3088" s="7" t="s">
        <v>286</v>
      </c>
      <c r="F3088" s="7" t="n">
        <v>0</v>
      </c>
      <c r="G3088" s="7" t="n">
        <v>1</v>
      </c>
      <c r="H3088" s="7" t="n">
        <v>0</v>
      </c>
    </row>
    <row r="3089" spans="1:8">
      <c r="A3089" t="s">
        <v>4</v>
      </c>
      <c r="B3089" s="4" t="s">
        <v>5</v>
      </c>
      <c r="C3089" s="4" t="s">
        <v>10</v>
      </c>
      <c r="D3089" s="4" t="s">
        <v>6</v>
      </c>
      <c r="E3089" s="4" t="s">
        <v>14</v>
      </c>
      <c r="F3089" s="4" t="s">
        <v>14</v>
      </c>
      <c r="G3089" s="4" t="s">
        <v>14</v>
      </c>
      <c r="H3089" s="4" t="s">
        <v>14</v>
      </c>
      <c r="I3089" s="4" t="s">
        <v>14</v>
      </c>
      <c r="J3089" s="4" t="s">
        <v>20</v>
      </c>
      <c r="K3089" s="4" t="s">
        <v>20</v>
      </c>
      <c r="L3089" s="4" t="s">
        <v>20</v>
      </c>
      <c r="M3089" s="4" t="s">
        <v>20</v>
      </c>
      <c r="N3089" s="4" t="s">
        <v>14</v>
      </c>
    </row>
    <row r="3090" spans="1:8">
      <c r="A3090" t="n">
        <v>24879</v>
      </c>
      <c r="B3090" s="54" t="n">
        <v>34</v>
      </c>
      <c r="C3090" s="7" t="n">
        <v>4</v>
      </c>
      <c r="D3090" s="7" t="s">
        <v>287</v>
      </c>
      <c r="E3090" s="7" t="n">
        <v>0</v>
      </c>
      <c r="F3090" s="7" t="n">
        <v>0</v>
      </c>
      <c r="G3090" s="7" t="n">
        <v>0</v>
      </c>
      <c r="H3090" s="7" t="n">
        <v>0</v>
      </c>
      <c r="I3090" s="7" t="n">
        <v>0</v>
      </c>
      <c r="J3090" s="7" t="n">
        <v>0</v>
      </c>
      <c r="K3090" s="7" t="n">
        <v>-1</v>
      </c>
      <c r="L3090" s="7" t="n">
        <v>-1</v>
      </c>
      <c r="M3090" s="7" t="n">
        <v>-1</v>
      </c>
      <c r="N3090" s="7" t="n">
        <v>1</v>
      </c>
    </row>
    <row r="3091" spans="1:8">
      <c r="A3091" t="s">
        <v>4</v>
      </c>
      <c r="B3091" s="4" t="s">
        <v>5</v>
      </c>
      <c r="C3091" s="4" t="s">
        <v>10</v>
      </c>
      <c r="D3091" s="4" t="s">
        <v>9</v>
      </c>
    </row>
    <row r="3092" spans="1:8">
      <c r="A3092" t="n">
        <v>24911</v>
      </c>
      <c r="B3092" s="55" t="n">
        <v>43</v>
      </c>
      <c r="C3092" s="7" t="n">
        <v>4</v>
      </c>
      <c r="D3092" s="7" t="n">
        <v>32768</v>
      </c>
    </row>
    <row r="3093" spans="1:8">
      <c r="A3093" t="s">
        <v>4</v>
      </c>
      <c r="B3093" s="4" t="s">
        <v>5</v>
      </c>
      <c r="C3093" s="4" t="s">
        <v>14</v>
      </c>
      <c r="D3093" s="4" t="s">
        <v>10</v>
      </c>
    </row>
    <row r="3094" spans="1:8">
      <c r="A3094" t="n">
        <v>24918</v>
      </c>
      <c r="B3094" s="22" t="n">
        <v>58</v>
      </c>
      <c r="C3094" s="7" t="n">
        <v>255</v>
      </c>
      <c r="D3094" s="7" t="n">
        <v>0</v>
      </c>
    </row>
    <row r="3095" spans="1:8">
      <c r="A3095" t="s">
        <v>4</v>
      </c>
      <c r="B3095" s="4" t="s">
        <v>5</v>
      </c>
      <c r="C3095" s="4" t="s">
        <v>10</v>
      </c>
      <c r="D3095" s="4" t="s">
        <v>10</v>
      </c>
      <c r="E3095" s="4" t="s">
        <v>20</v>
      </c>
      <c r="F3095" s="4" t="s">
        <v>20</v>
      </c>
      <c r="G3095" s="4" t="s">
        <v>20</v>
      </c>
      <c r="H3095" s="4" t="s">
        <v>20</v>
      </c>
      <c r="I3095" s="4" t="s">
        <v>14</v>
      </c>
      <c r="J3095" s="4" t="s">
        <v>10</v>
      </c>
    </row>
    <row r="3096" spans="1:8">
      <c r="A3096" t="n">
        <v>24922</v>
      </c>
      <c r="B3096" s="41" t="n">
        <v>55</v>
      </c>
      <c r="C3096" s="7" t="n">
        <v>4</v>
      </c>
      <c r="D3096" s="7" t="n">
        <v>65024</v>
      </c>
      <c r="E3096" s="7" t="n">
        <v>0</v>
      </c>
      <c r="F3096" s="7" t="n">
        <v>0</v>
      </c>
      <c r="G3096" s="7" t="n">
        <v>1.5</v>
      </c>
      <c r="H3096" s="7" t="n">
        <v>1.20000004768372</v>
      </c>
      <c r="I3096" s="7" t="n">
        <v>1</v>
      </c>
      <c r="J3096" s="7" t="n">
        <v>0</v>
      </c>
    </row>
    <row r="3097" spans="1:8">
      <c r="A3097" t="s">
        <v>4</v>
      </c>
      <c r="B3097" s="4" t="s">
        <v>5</v>
      </c>
      <c r="C3097" s="4" t="s">
        <v>10</v>
      </c>
      <c r="D3097" s="4" t="s">
        <v>14</v>
      </c>
    </row>
    <row r="3098" spans="1:8">
      <c r="A3098" t="n">
        <v>24946</v>
      </c>
      <c r="B3098" s="52" t="n">
        <v>56</v>
      </c>
      <c r="C3098" s="7" t="n">
        <v>4</v>
      </c>
      <c r="D3098" s="7" t="n">
        <v>0</v>
      </c>
    </row>
    <row r="3099" spans="1:8">
      <c r="A3099" t="s">
        <v>4</v>
      </c>
      <c r="B3099" s="4" t="s">
        <v>5</v>
      </c>
      <c r="C3099" s="4" t="s">
        <v>10</v>
      </c>
      <c r="D3099" s="4" t="s">
        <v>14</v>
      </c>
      <c r="E3099" s="4" t="s">
        <v>6</v>
      </c>
      <c r="F3099" s="4" t="s">
        <v>20</v>
      </c>
      <c r="G3099" s="4" t="s">
        <v>20</v>
      </c>
      <c r="H3099" s="4" t="s">
        <v>20</v>
      </c>
    </row>
    <row r="3100" spans="1:8">
      <c r="A3100" t="n">
        <v>24950</v>
      </c>
      <c r="B3100" s="36" t="n">
        <v>48</v>
      </c>
      <c r="C3100" s="7" t="n">
        <v>4</v>
      </c>
      <c r="D3100" s="7" t="n">
        <v>0</v>
      </c>
      <c r="E3100" s="7" t="s">
        <v>64</v>
      </c>
      <c r="F3100" s="7" t="n">
        <v>-1</v>
      </c>
      <c r="G3100" s="7" t="n">
        <v>1</v>
      </c>
      <c r="H3100" s="7" t="n">
        <v>0</v>
      </c>
    </row>
    <row r="3101" spans="1:8">
      <c r="A3101" t="s">
        <v>4</v>
      </c>
      <c r="B3101" s="4" t="s">
        <v>5</v>
      </c>
      <c r="C3101" s="4" t="s">
        <v>10</v>
      </c>
    </row>
    <row r="3102" spans="1:8">
      <c r="A3102" t="n">
        <v>24981</v>
      </c>
      <c r="B3102" s="29" t="n">
        <v>16</v>
      </c>
      <c r="C3102" s="7" t="n">
        <v>300</v>
      </c>
    </row>
    <row r="3103" spans="1:8">
      <c r="A3103" t="s">
        <v>4</v>
      </c>
      <c r="B3103" s="4" t="s">
        <v>5</v>
      </c>
      <c r="C3103" s="4" t="s">
        <v>14</v>
      </c>
      <c r="D3103" s="4" t="s">
        <v>10</v>
      </c>
      <c r="E3103" s="4" t="s">
        <v>6</v>
      </c>
    </row>
    <row r="3104" spans="1:8">
      <c r="A3104" t="n">
        <v>24984</v>
      </c>
      <c r="B3104" s="33" t="n">
        <v>51</v>
      </c>
      <c r="C3104" s="7" t="n">
        <v>4</v>
      </c>
      <c r="D3104" s="7" t="n">
        <v>4</v>
      </c>
      <c r="E3104" s="7" t="s">
        <v>91</v>
      </c>
    </row>
    <row r="3105" spans="1:14">
      <c r="A3105" t="s">
        <v>4</v>
      </c>
      <c r="B3105" s="4" t="s">
        <v>5</v>
      </c>
      <c r="C3105" s="4" t="s">
        <v>10</v>
      </c>
    </row>
    <row r="3106" spans="1:14">
      <c r="A3106" t="n">
        <v>24997</v>
      </c>
      <c r="B3106" s="29" t="n">
        <v>16</v>
      </c>
      <c r="C3106" s="7" t="n">
        <v>0</v>
      </c>
    </row>
    <row r="3107" spans="1:14">
      <c r="A3107" t="s">
        <v>4</v>
      </c>
      <c r="B3107" s="4" t="s">
        <v>5</v>
      </c>
      <c r="C3107" s="4" t="s">
        <v>10</v>
      </c>
      <c r="D3107" s="4" t="s">
        <v>14</v>
      </c>
      <c r="E3107" s="4" t="s">
        <v>9</v>
      </c>
      <c r="F3107" s="4" t="s">
        <v>83</v>
      </c>
      <c r="G3107" s="4" t="s">
        <v>14</v>
      </c>
      <c r="H3107" s="4" t="s">
        <v>14</v>
      </c>
    </row>
    <row r="3108" spans="1:14">
      <c r="A3108" t="n">
        <v>25000</v>
      </c>
      <c r="B3108" s="44" t="n">
        <v>26</v>
      </c>
      <c r="C3108" s="7" t="n">
        <v>4</v>
      </c>
      <c r="D3108" s="7" t="n">
        <v>17</v>
      </c>
      <c r="E3108" s="7" t="n">
        <v>7425</v>
      </c>
      <c r="F3108" s="7" t="s">
        <v>288</v>
      </c>
      <c r="G3108" s="7" t="n">
        <v>2</v>
      </c>
      <c r="H3108" s="7" t="n">
        <v>0</v>
      </c>
    </row>
    <row r="3109" spans="1:14">
      <c r="A3109" t="s">
        <v>4</v>
      </c>
      <c r="B3109" s="4" t="s">
        <v>5</v>
      </c>
    </row>
    <row r="3110" spans="1:14">
      <c r="A3110" t="n">
        <v>25055</v>
      </c>
      <c r="B3110" s="45" t="n">
        <v>28</v>
      </c>
    </row>
    <row r="3111" spans="1:14">
      <c r="A3111" t="s">
        <v>4</v>
      </c>
      <c r="B3111" s="4" t="s">
        <v>5</v>
      </c>
      <c r="C3111" s="4" t="s">
        <v>14</v>
      </c>
      <c r="D3111" s="4" t="s">
        <v>10</v>
      </c>
      <c r="E3111" s="4" t="s">
        <v>6</v>
      </c>
    </row>
    <row r="3112" spans="1:14">
      <c r="A3112" t="n">
        <v>25056</v>
      </c>
      <c r="B3112" s="33" t="n">
        <v>51</v>
      </c>
      <c r="C3112" s="7" t="n">
        <v>4</v>
      </c>
      <c r="D3112" s="7" t="n">
        <v>7009</v>
      </c>
      <c r="E3112" s="7" t="s">
        <v>101</v>
      </c>
    </row>
    <row r="3113" spans="1:14">
      <c r="A3113" t="s">
        <v>4</v>
      </c>
      <c r="B3113" s="4" t="s">
        <v>5</v>
      </c>
      <c r="C3113" s="4" t="s">
        <v>10</v>
      </c>
    </row>
    <row r="3114" spans="1:14">
      <c r="A3114" t="n">
        <v>25069</v>
      </c>
      <c r="B3114" s="29" t="n">
        <v>16</v>
      </c>
      <c r="C3114" s="7" t="n">
        <v>0</v>
      </c>
    </row>
    <row r="3115" spans="1:14">
      <c r="A3115" t="s">
        <v>4</v>
      </c>
      <c r="B3115" s="4" t="s">
        <v>5</v>
      </c>
      <c r="C3115" s="4" t="s">
        <v>10</v>
      </c>
      <c r="D3115" s="4" t="s">
        <v>14</v>
      </c>
      <c r="E3115" s="4" t="s">
        <v>9</v>
      </c>
      <c r="F3115" s="4" t="s">
        <v>83</v>
      </c>
      <c r="G3115" s="4" t="s">
        <v>14</v>
      </c>
      <c r="H3115" s="4" t="s">
        <v>14</v>
      </c>
      <c r="I3115" s="4" t="s">
        <v>14</v>
      </c>
      <c r="J3115" s="4" t="s">
        <v>9</v>
      </c>
      <c r="K3115" s="4" t="s">
        <v>83</v>
      </c>
      <c r="L3115" s="4" t="s">
        <v>14</v>
      </c>
      <c r="M3115" s="4" t="s">
        <v>14</v>
      </c>
    </row>
    <row r="3116" spans="1:14">
      <c r="A3116" t="n">
        <v>25072</v>
      </c>
      <c r="B3116" s="44" t="n">
        <v>26</v>
      </c>
      <c r="C3116" s="7" t="n">
        <v>7009</v>
      </c>
      <c r="D3116" s="7" t="n">
        <v>17</v>
      </c>
      <c r="E3116" s="7" t="n">
        <v>64846</v>
      </c>
      <c r="F3116" s="7" t="s">
        <v>289</v>
      </c>
      <c r="G3116" s="7" t="n">
        <v>2</v>
      </c>
      <c r="H3116" s="7" t="n">
        <v>3</v>
      </c>
      <c r="I3116" s="7" t="n">
        <v>17</v>
      </c>
      <c r="J3116" s="7" t="n">
        <v>64847</v>
      </c>
      <c r="K3116" s="7" t="s">
        <v>290</v>
      </c>
      <c r="L3116" s="7" t="n">
        <v>2</v>
      </c>
      <c r="M3116" s="7" t="n">
        <v>0</v>
      </c>
    </row>
    <row r="3117" spans="1:14">
      <c r="A3117" t="s">
        <v>4</v>
      </c>
      <c r="B3117" s="4" t="s">
        <v>5</v>
      </c>
    </row>
    <row r="3118" spans="1:14">
      <c r="A3118" t="n">
        <v>25233</v>
      </c>
      <c r="B3118" s="45" t="n">
        <v>28</v>
      </c>
    </row>
    <row r="3119" spans="1:14">
      <c r="A3119" t="s">
        <v>4</v>
      </c>
      <c r="B3119" s="4" t="s">
        <v>5</v>
      </c>
      <c r="C3119" s="4" t="s">
        <v>10</v>
      </c>
      <c r="D3119" s="4" t="s">
        <v>14</v>
      </c>
      <c r="E3119" s="4" t="s">
        <v>6</v>
      </c>
      <c r="F3119" s="4" t="s">
        <v>20</v>
      </c>
      <c r="G3119" s="4" t="s">
        <v>20</v>
      </c>
      <c r="H3119" s="4" t="s">
        <v>20</v>
      </c>
    </row>
    <row r="3120" spans="1:14">
      <c r="A3120" t="n">
        <v>25234</v>
      </c>
      <c r="B3120" s="36" t="n">
        <v>48</v>
      </c>
      <c r="C3120" s="7" t="n">
        <v>4</v>
      </c>
      <c r="D3120" s="7" t="n">
        <v>0</v>
      </c>
      <c r="E3120" s="7" t="s">
        <v>237</v>
      </c>
      <c r="F3120" s="7" t="n">
        <v>-1</v>
      </c>
      <c r="G3120" s="7" t="n">
        <v>1</v>
      </c>
      <c r="H3120" s="7" t="n">
        <v>0</v>
      </c>
    </row>
    <row r="3121" spans="1:13">
      <c r="A3121" t="s">
        <v>4</v>
      </c>
      <c r="B3121" s="4" t="s">
        <v>5</v>
      </c>
      <c r="C3121" s="4" t="s">
        <v>10</v>
      </c>
    </row>
    <row r="3122" spans="1:13">
      <c r="A3122" t="n">
        <v>25265</v>
      </c>
      <c r="B3122" s="29" t="n">
        <v>16</v>
      </c>
      <c r="C3122" s="7" t="n">
        <v>300</v>
      </c>
    </row>
    <row r="3123" spans="1:13">
      <c r="A3123" t="s">
        <v>4</v>
      </c>
      <c r="B3123" s="4" t="s">
        <v>5</v>
      </c>
      <c r="C3123" s="4" t="s">
        <v>14</v>
      </c>
      <c r="D3123" s="4" t="s">
        <v>10</v>
      </c>
      <c r="E3123" s="4" t="s">
        <v>6</v>
      </c>
    </row>
    <row r="3124" spans="1:13">
      <c r="A3124" t="n">
        <v>25268</v>
      </c>
      <c r="B3124" s="33" t="n">
        <v>51</v>
      </c>
      <c r="C3124" s="7" t="n">
        <v>4</v>
      </c>
      <c r="D3124" s="7" t="n">
        <v>4</v>
      </c>
      <c r="E3124" s="7" t="s">
        <v>108</v>
      </c>
    </row>
    <row r="3125" spans="1:13">
      <c r="A3125" t="s">
        <v>4</v>
      </c>
      <c r="B3125" s="4" t="s">
        <v>5</v>
      </c>
      <c r="C3125" s="4" t="s">
        <v>10</v>
      </c>
    </row>
    <row r="3126" spans="1:13">
      <c r="A3126" t="n">
        <v>25282</v>
      </c>
      <c r="B3126" s="29" t="n">
        <v>16</v>
      </c>
      <c r="C3126" s="7" t="n">
        <v>0</v>
      </c>
    </row>
    <row r="3127" spans="1:13">
      <c r="A3127" t="s">
        <v>4</v>
      </c>
      <c r="B3127" s="4" t="s">
        <v>5</v>
      </c>
      <c r="C3127" s="4" t="s">
        <v>10</v>
      </c>
      <c r="D3127" s="4" t="s">
        <v>14</v>
      </c>
      <c r="E3127" s="4" t="s">
        <v>9</v>
      </c>
      <c r="F3127" s="4" t="s">
        <v>83</v>
      </c>
      <c r="G3127" s="4" t="s">
        <v>14</v>
      </c>
      <c r="H3127" s="4" t="s">
        <v>14</v>
      </c>
    </row>
    <row r="3128" spans="1:13">
      <c r="A3128" t="n">
        <v>25285</v>
      </c>
      <c r="B3128" s="44" t="n">
        <v>26</v>
      </c>
      <c r="C3128" s="7" t="n">
        <v>4</v>
      </c>
      <c r="D3128" s="7" t="n">
        <v>17</v>
      </c>
      <c r="E3128" s="7" t="n">
        <v>7426</v>
      </c>
      <c r="F3128" s="7" t="s">
        <v>291</v>
      </c>
      <c r="G3128" s="7" t="n">
        <v>2</v>
      </c>
      <c r="H3128" s="7" t="n">
        <v>0</v>
      </c>
    </row>
    <row r="3129" spans="1:13">
      <c r="A3129" t="s">
        <v>4</v>
      </c>
      <c r="B3129" s="4" t="s">
        <v>5</v>
      </c>
    </row>
    <row r="3130" spans="1:13">
      <c r="A3130" t="n">
        <v>25360</v>
      </c>
      <c r="B3130" s="45" t="n">
        <v>28</v>
      </c>
    </row>
    <row r="3131" spans="1:13">
      <c r="A3131" t="s">
        <v>4</v>
      </c>
      <c r="B3131" s="4" t="s">
        <v>5</v>
      </c>
      <c r="C3131" s="4" t="s">
        <v>10</v>
      </c>
      <c r="D3131" s="4" t="s">
        <v>14</v>
      </c>
    </row>
    <row r="3132" spans="1:13">
      <c r="A3132" t="n">
        <v>25361</v>
      </c>
      <c r="B3132" s="46" t="n">
        <v>89</v>
      </c>
      <c r="C3132" s="7" t="n">
        <v>65533</v>
      </c>
      <c r="D3132" s="7" t="n">
        <v>1</v>
      </c>
    </row>
    <row r="3133" spans="1:13">
      <c r="A3133" t="s">
        <v>4</v>
      </c>
      <c r="B3133" s="4" t="s">
        <v>5</v>
      </c>
      <c r="C3133" s="4" t="s">
        <v>14</v>
      </c>
      <c r="D3133" s="4" t="s">
        <v>10</v>
      </c>
      <c r="E3133" s="4" t="s">
        <v>20</v>
      </c>
    </row>
    <row r="3134" spans="1:13">
      <c r="A3134" t="n">
        <v>25365</v>
      </c>
      <c r="B3134" s="22" t="n">
        <v>58</v>
      </c>
      <c r="C3134" s="7" t="n">
        <v>101</v>
      </c>
      <c r="D3134" s="7" t="n">
        <v>300</v>
      </c>
      <c r="E3134" s="7" t="n">
        <v>1</v>
      </c>
    </row>
    <row r="3135" spans="1:13">
      <c r="A3135" t="s">
        <v>4</v>
      </c>
      <c r="B3135" s="4" t="s">
        <v>5</v>
      </c>
      <c r="C3135" s="4" t="s">
        <v>14</v>
      </c>
      <c r="D3135" s="4" t="s">
        <v>10</v>
      </c>
    </row>
    <row r="3136" spans="1:13">
      <c r="A3136" t="n">
        <v>25373</v>
      </c>
      <c r="B3136" s="22" t="n">
        <v>58</v>
      </c>
      <c r="C3136" s="7" t="n">
        <v>254</v>
      </c>
      <c r="D3136" s="7" t="n">
        <v>0</v>
      </c>
    </row>
    <row r="3137" spans="1:8">
      <c r="A3137" t="s">
        <v>4</v>
      </c>
      <c r="B3137" s="4" t="s">
        <v>5</v>
      </c>
      <c r="C3137" s="4" t="s">
        <v>10</v>
      </c>
      <c r="D3137" s="4" t="s">
        <v>9</v>
      </c>
    </row>
    <row r="3138" spans="1:8">
      <c r="A3138" t="n">
        <v>25377</v>
      </c>
      <c r="B3138" s="56" t="n">
        <v>44</v>
      </c>
      <c r="C3138" s="7" t="n">
        <v>4</v>
      </c>
      <c r="D3138" s="7" t="n">
        <v>32768</v>
      </c>
    </row>
    <row r="3139" spans="1:8">
      <c r="A3139" t="s">
        <v>4</v>
      </c>
      <c r="B3139" s="4" t="s">
        <v>5</v>
      </c>
      <c r="C3139" s="4" t="s">
        <v>14</v>
      </c>
      <c r="D3139" s="4" t="s">
        <v>14</v>
      </c>
      <c r="E3139" s="4" t="s">
        <v>20</v>
      </c>
      <c r="F3139" s="4" t="s">
        <v>20</v>
      </c>
      <c r="G3139" s="4" t="s">
        <v>20</v>
      </c>
      <c r="H3139" s="4" t="s">
        <v>10</v>
      </c>
    </row>
    <row r="3140" spans="1:8">
      <c r="A3140" t="n">
        <v>25384</v>
      </c>
      <c r="B3140" s="40" t="n">
        <v>45</v>
      </c>
      <c r="C3140" s="7" t="n">
        <v>2</v>
      </c>
      <c r="D3140" s="7" t="n">
        <v>3</v>
      </c>
      <c r="E3140" s="7" t="n">
        <v>-15.3500003814697</v>
      </c>
      <c r="F3140" s="7" t="n">
        <v>1.46000003814697</v>
      </c>
      <c r="G3140" s="7" t="n">
        <v>0.870000004768372</v>
      </c>
      <c r="H3140" s="7" t="n">
        <v>0</v>
      </c>
    </row>
    <row r="3141" spans="1:8">
      <c r="A3141" t="s">
        <v>4</v>
      </c>
      <c r="B3141" s="4" t="s">
        <v>5</v>
      </c>
      <c r="C3141" s="4" t="s">
        <v>14</v>
      </c>
      <c r="D3141" s="4" t="s">
        <v>14</v>
      </c>
      <c r="E3141" s="4" t="s">
        <v>20</v>
      </c>
      <c r="F3141" s="4" t="s">
        <v>20</v>
      </c>
      <c r="G3141" s="4" t="s">
        <v>20</v>
      </c>
      <c r="H3141" s="4" t="s">
        <v>10</v>
      </c>
      <c r="I3141" s="4" t="s">
        <v>14</v>
      </c>
    </row>
    <row r="3142" spans="1:8">
      <c r="A3142" t="n">
        <v>25401</v>
      </c>
      <c r="B3142" s="40" t="n">
        <v>45</v>
      </c>
      <c r="C3142" s="7" t="n">
        <v>4</v>
      </c>
      <c r="D3142" s="7" t="n">
        <v>3</v>
      </c>
      <c r="E3142" s="7" t="n">
        <v>356.329986572266</v>
      </c>
      <c r="F3142" s="7" t="n">
        <v>44.3499984741211</v>
      </c>
      <c r="G3142" s="7" t="n">
        <v>0</v>
      </c>
      <c r="H3142" s="7" t="n">
        <v>0</v>
      </c>
      <c r="I3142" s="7" t="n">
        <v>1</v>
      </c>
    </row>
    <row r="3143" spans="1:8">
      <c r="A3143" t="s">
        <v>4</v>
      </c>
      <c r="B3143" s="4" t="s">
        <v>5</v>
      </c>
      <c r="C3143" s="4" t="s">
        <v>14</v>
      </c>
      <c r="D3143" s="4" t="s">
        <v>14</v>
      </c>
      <c r="E3143" s="4" t="s">
        <v>20</v>
      </c>
      <c r="F3143" s="4" t="s">
        <v>10</v>
      </c>
    </row>
    <row r="3144" spans="1:8">
      <c r="A3144" t="n">
        <v>25419</v>
      </c>
      <c r="B3144" s="40" t="n">
        <v>45</v>
      </c>
      <c r="C3144" s="7" t="n">
        <v>5</v>
      </c>
      <c r="D3144" s="7" t="n">
        <v>3</v>
      </c>
      <c r="E3144" s="7" t="n">
        <v>4.09999990463257</v>
      </c>
      <c r="F3144" s="7" t="n">
        <v>0</v>
      </c>
    </row>
    <row r="3145" spans="1:8">
      <c r="A3145" t="s">
        <v>4</v>
      </c>
      <c r="B3145" s="4" t="s">
        <v>5</v>
      </c>
      <c r="C3145" s="4" t="s">
        <v>14</v>
      </c>
      <c r="D3145" s="4" t="s">
        <v>14</v>
      </c>
      <c r="E3145" s="4" t="s">
        <v>20</v>
      </c>
      <c r="F3145" s="4" t="s">
        <v>10</v>
      </c>
    </row>
    <row r="3146" spans="1:8">
      <c r="A3146" t="n">
        <v>25428</v>
      </c>
      <c r="B3146" s="40" t="n">
        <v>45</v>
      </c>
      <c r="C3146" s="7" t="n">
        <v>11</v>
      </c>
      <c r="D3146" s="7" t="n">
        <v>3</v>
      </c>
      <c r="E3146" s="7" t="n">
        <v>15.6999998092651</v>
      </c>
      <c r="F3146" s="7" t="n">
        <v>0</v>
      </c>
    </row>
    <row r="3147" spans="1:8">
      <c r="A3147" t="s">
        <v>4</v>
      </c>
      <c r="B3147" s="4" t="s">
        <v>5</v>
      </c>
      <c r="C3147" s="4" t="s">
        <v>14</v>
      </c>
      <c r="D3147" s="4" t="s">
        <v>10</v>
      </c>
    </row>
    <row r="3148" spans="1:8">
      <c r="A3148" t="n">
        <v>25437</v>
      </c>
      <c r="B3148" s="22" t="n">
        <v>58</v>
      </c>
      <c r="C3148" s="7" t="n">
        <v>255</v>
      </c>
      <c r="D3148" s="7" t="n">
        <v>0</v>
      </c>
    </row>
    <row r="3149" spans="1:8">
      <c r="A3149" t="s">
        <v>4</v>
      </c>
      <c r="B3149" s="4" t="s">
        <v>5</v>
      </c>
      <c r="C3149" s="4" t="s">
        <v>10</v>
      </c>
      <c r="D3149" s="4" t="s">
        <v>14</v>
      </c>
      <c r="E3149" s="4" t="s">
        <v>6</v>
      </c>
      <c r="F3149" s="4" t="s">
        <v>20</v>
      </c>
      <c r="G3149" s="4" t="s">
        <v>20</v>
      </c>
      <c r="H3149" s="4" t="s">
        <v>20</v>
      </c>
    </row>
    <row r="3150" spans="1:8">
      <c r="A3150" t="n">
        <v>25441</v>
      </c>
      <c r="B3150" s="36" t="n">
        <v>48</v>
      </c>
      <c r="C3150" s="7" t="n">
        <v>7010</v>
      </c>
      <c r="D3150" s="7" t="n">
        <v>0</v>
      </c>
      <c r="E3150" s="7" t="s">
        <v>230</v>
      </c>
      <c r="F3150" s="7" t="n">
        <v>-1</v>
      </c>
      <c r="G3150" s="7" t="n">
        <v>1</v>
      </c>
      <c r="H3150" s="7" t="n">
        <v>5.60519385729927e-45</v>
      </c>
    </row>
    <row r="3151" spans="1:8">
      <c r="A3151" t="s">
        <v>4</v>
      </c>
      <c r="B3151" s="4" t="s">
        <v>5</v>
      </c>
      <c r="C3151" s="4" t="s">
        <v>10</v>
      </c>
    </row>
    <row r="3152" spans="1:8">
      <c r="A3152" t="n">
        <v>25469</v>
      </c>
      <c r="B3152" s="29" t="n">
        <v>16</v>
      </c>
      <c r="C3152" s="7" t="n">
        <v>500</v>
      </c>
    </row>
    <row r="3153" spans="1:9">
      <c r="A3153" t="s">
        <v>4</v>
      </c>
      <c r="B3153" s="4" t="s">
        <v>5</v>
      </c>
      <c r="C3153" s="4" t="s">
        <v>14</v>
      </c>
      <c r="D3153" s="4" t="s">
        <v>10</v>
      </c>
      <c r="E3153" s="4" t="s">
        <v>6</v>
      </c>
    </row>
    <row r="3154" spans="1:9">
      <c r="A3154" t="n">
        <v>25472</v>
      </c>
      <c r="B3154" s="33" t="n">
        <v>51</v>
      </c>
      <c r="C3154" s="7" t="n">
        <v>4</v>
      </c>
      <c r="D3154" s="7" t="n">
        <v>7010</v>
      </c>
      <c r="E3154" s="7" t="s">
        <v>292</v>
      </c>
    </row>
    <row r="3155" spans="1:9">
      <c r="A3155" t="s">
        <v>4</v>
      </c>
      <c r="B3155" s="4" t="s">
        <v>5</v>
      </c>
      <c r="C3155" s="4" t="s">
        <v>10</v>
      </c>
    </row>
    <row r="3156" spans="1:9">
      <c r="A3156" t="n">
        <v>25486</v>
      </c>
      <c r="B3156" s="29" t="n">
        <v>16</v>
      </c>
      <c r="C3156" s="7" t="n">
        <v>0</v>
      </c>
    </row>
    <row r="3157" spans="1:9">
      <c r="A3157" t="s">
        <v>4</v>
      </c>
      <c r="B3157" s="4" t="s">
        <v>5</v>
      </c>
      <c r="C3157" s="4" t="s">
        <v>10</v>
      </c>
      <c r="D3157" s="4" t="s">
        <v>14</v>
      </c>
      <c r="E3157" s="4" t="s">
        <v>9</v>
      </c>
      <c r="F3157" s="4" t="s">
        <v>83</v>
      </c>
      <c r="G3157" s="4" t="s">
        <v>14</v>
      </c>
      <c r="H3157" s="4" t="s">
        <v>14</v>
      </c>
    </row>
    <row r="3158" spans="1:9">
      <c r="A3158" t="n">
        <v>25489</v>
      </c>
      <c r="B3158" s="44" t="n">
        <v>26</v>
      </c>
      <c r="C3158" s="7" t="n">
        <v>7010</v>
      </c>
      <c r="D3158" s="7" t="n">
        <v>17</v>
      </c>
      <c r="E3158" s="7" t="n">
        <v>64848</v>
      </c>
      <c r="F3158" s="7" t="s">
        <v>293</v>
      </c>
      <c r="G3158" s="7" t="n">
        <v>2</v>
      </c>
      <c r="H3158" s="7" t="n">
        <v>0</v>
      </c>
    </row>
    <row r="3159" spans="1:9">
      <c r="A3159" t="s">
        <v>4</v>
      </c>
      <c r="B3159" s="4" t="s">
        <v>5</v>
      </c>
    </row>
    <row r="3160" spans="1:9">
      <c r="A3160" t="n">
        <v>25509</v>
      </c>
      <c r="B3160" s="45" t="n">
        <v>28</v>
      </c>
    </row>
    <row r="3161" spans="1:9">
      <c r="A3161" t="s">
        <v>4</v>
      </c>
      <c r="B3161" s="4" t="s">
        <v>5</v>
      </c>
      <c r="C3161" s="4" t="s">
        <v>14</v>
      </c>
      <c r="D3161" s="4" t="s">
        <v>10</v>
      </c>
      <c r="E3161" s="4" t="s">
        <v>6</v>
      </c>
    </row>
    <row r="3162" spans="1:9">
      <c r="A3162" t="n">
        <v>25510</v>
      </c>
      <c r="B3162" s="33" t="n">
        <v>51</v>
      </c>
      <c r="C3162" s="7" t="n">
        <v>4</v>
      </c>
      <c r="D3162" s="7" t="n">
        <v>7011</v>
      </c>
      <c r="E3162" s="7" t="s">
        <v>144</v>
      </c>
    </row>
    <row r="3163" spans="1:9">
      <c r="A3163" t="s">
        <v>4</v>
      </c>
      <c r="B3163" s="4" t="s">
        <v>5</v>
      </c>
      <c r="C3163" s="4" t="s">
        <v>10</v>
      </c>
    </row>
    <row r="3164" spans="1:9">
      <c r="A3164" t="n">
        <v>25523</v>
      </c>
      <c r="B3164" s="29" t="n">
        <v>16</v>
      </c>
      <c r="C3164" s="7" t="n">
        <v>0</v>
      </c>
    </row>
    <row r="3165" spans="1:9">
      <c r="A3165" t="s">
        <v>4</v>
      </c>
      <c r="B3165" s="4" t="s">
        <v>5</v>
      </c>
      <c r="C3165" s="4" t="s">
        <v>10</v>
      </c>
      <c r="D3165" s="4" t="s">
        <v>14</v>
      </c>
      <c r="E3165" s="4" t="s">
        <v>9</v>
      </c>
      <c r="F3165" s="4" t="s">
        <v>83</v>
      </c>
      <c r="G3165" s="4" t="s">
        <v>14</v>
      </c>
      <c r="H3165" s="4" t="s">
        <v>14</v>
      </c>
    </row>
    <row r="3166" spans="1:9">
      <c r="A3166" t="n">
        <v>25526</v>
      </c>
      <c r="B3166" s="44" t="n">
        <v>26</v>
      </c>
      <c r="C3166" s="7" t="n">
        <v>7011</v>
      </c>
      <c r="D3166" s="7" t="n">
        <v>17</v>
      </c>
      <c r="E3166" s="7" t="n">
        <v>64849</v>
      </c>
      <c r="F3166" s="7" t="s">
        <v>294</v>
      </c>
      <c r="G3166" s="7" t="n">
        <v>2</v>
      </c>
      <c r="H3166" s="7" t="n">
        <v>0</v>
      </c>
    </row>
    <row r="3167" spans="1:9">
      <c r="A3167" t="s">
        <v>4</v>
      </c>
      <c r="B3167" s="4" t="s">
        <v>5</v>
      </c>
    </row>
    <row r="3168" spans="1:9">
      <c r="A3168" t="n">
        <v>25594</v>
      </c>
      <c r="B3168" s="45" t="n">
        <v>28</v>
      </c>
    </row>
    <row r="3169" spans="1:8">
      <c r="A3169" t="s">
        <v>4</v>
      </c>
      <c r="B3169" s="4" t="s">
        <v>5</v>
      </c>
      <c r="C3169" s="4" t="s">
        <v>10</v>
      </c>
    </row>
    <row r="3170" spans="1:8">
      <c r="A3170" t="n">
        <v>25595</v>
      </c>
      <c r="B3170" s="29" t="n">
        <v>16</v>
      </c>
      <c r="C3170" s="7" t="n">
        <v>300</v>
      </c>
    </row>
    <row r="3171" spans="1:8">
      <c r="A3171" t="s">
        <v>4</v>
      </c>
      <c r="B3171" s="4" t="s">
        <v>5</v>
      </c>
      <c r="C3171" s="4" t="s">
        <v>14</v>
      </c>
      <c r="D3171" s="4" t="s">
        <v>10</v>
      </c>
      <c r="E3171" s="4" t="s">
        <v>10</v>
      </c>
      <c r="F3171" s="4" t="s">
        <v>14</v>
      </c>
    </row>
    <row r="3172" spans="1:8">
      <c r="A3172" t="n">
        <v>25598</v>
      </c>
      <c r="B3172" s="42" t="n">
        <v>25</v>
      </c>
      <c r="C3172" s="7" t="n">
        <v>1</v>
      </c>
      <c r="D3172" s="7" t="n">
        <v>60</v>
      </c>
      <c r="E3172" s="7" t="n">
        <v>500</v>
      </c>
      <c r="F3172" s="7" t="n">
        <v>2</v>
      </c>
    </row>
    <row r="3173" spans="1:8">
      <c r="A3173" t="s">
        <v>4</v>
      </c>
      <c r="B3173" s="4" t="s">
        <v>5</v>
      </c>
      <c r="C3173" s="4" t="s">
        <v>14</v>
      </c>
      <c r="D3173" s="21" t="s">
        <v>30</v>
      </c>
      <c r="E3173" s="4" t="s">
        <v>5</v>
      </c>
      <c r="F3173" s="4" t="s">
        <v>14</v>
      </c>
      <c r="G3173" s="4" t="s">
        <v>10</v>
      </c>
      <c r="H3173" s="21" t="s">
        <v>31</v>
      </c>
      <c r="I3173" s="4" t="s">
        <v>14</v>
      </c>
      <c r="J3173" s="4" t="s">
        <v>14</v>
      </c>
      <c r="K3173" s="4" t="s">
        <v>18</v>
      </c>
    </row>
    <row r="3174" spans="1:8">
      <c r="A3174" t="n">
        <v>25605</v>
      </c>
      <c r="B3174" s="10" t="n">
        <v>5</v>
      </c>
      <c r="C3174" s="7" t="n">
        <v>28</v>
      </c>
      <c r="D3174" s="21" t="s">
        <v>3</v>
      </c>
      <c r="E3174" s="27" t="n">
        <v>64</v>
      </c>
      <c r="F3174" s="7" t="n">
        <v>5</v>
      </c>
      <c r="G3174" s="7" t="n">
        <v>11</v>
      </c>
      <c r="H3174" s="21" t="s">
        <v>3</v>
      </c>
      <c r="I3174" s="7" t="n">
        <v>8</v>
      </c>
      <c r="J3174" s="7" t="n">
        <v>1</v>
      </c>
      <c r="K3174" s="11" t="n">
        <f t="normal" ca="1">A3190</f>
        <v>0</v>
      </c>
    </row>
    <row r="3175" spans="1:8">
      <c r="A3175" t="s">
        <v>4</v>
      </c>
      <c r="B3175" s="4" t="s">
        <v>5</v>
      </c>
      <c r="C3175" s="4" t="s">
        <v>6</v>
      </c>
      <c r="D3175" s="4" t="s">
        <v>10</v>
      </c>
    </row>
    <row r="3176" spans="1:8">
      <c r="A3176" t="n">
        <v>25617</v>
      </c>
      <c r="B3176" s="43" t="n">
        <v>29</v>
      </c>
      <c r="C3176" s="7" t="s">
        <v>295</v>
      </c>
      <c r="D3176" s="7" t="n">
        <v>65533</v>
      </c>
    </row>
    <row r="3177" spans="1:8">
      <c r="A3177" t="s">
        <v>4</v>
      </c>
      <c r="B3177" s="4" t="s">
        <v>5</v>
      </c>
      <c r="C3177" s="4" t="s">
        <v>14</v>
      </c>
      <c r="D3177" s="4" t="s">
        <v>10</v>
      </c>
      <c r="E3177" s="4" t="s">
        <v>6</v>
      </c>
    </row>
    <row r="3178" spans="1:8">
      <c r="A3178" t="n">
        <v>25633</v>
      </c>
      <c r="B3178" s="33" t="n">
        <v>51</v>
      </c>
      <c r="C3178" s="7" t="n">
        <v>4</v>
      </c>
      <c r="D3178" s="7" t="n">
        <v>11</v>
      </c>
      <c r="E3178" s="7" t="s">
        <v>135</v>
      </c>
    </row>
    <row r="3179" spans="1:8">
      <c r="A3179" t="s">
        <v>4</v>
      </c>
      <c r="B3179" s="4" t="s">
        <v>5</v>
      </c>
      <c r="C3179" s="4" t="s">
        <v>10</v>
      </c>
    </row>
    <row r="3180" spans="1:8">
      <c r="A3180" t="n">
        <v>25646</v>
      </c>
      <c r="B3180" s="29" t="n">
        <v>16</v>
      </c>
      <c r="C3180" s="7" t="n">
        <v>0</v>
      </c>
    </row>
    <row r="3181" spans="1:8">
      <c r="A3181" t="s">
        <v>4</v>
      </c>
      <c r="B3181" s="4" t="s">
        <v>5</v>
      </c>
      <c r="C3181" s="4" t="s">
        <v>10</v>
      </c>
      <c r="D3181" s="4" t="s">
        <v>14</v>
      </c>
      <c r="E3181" s="4" t="s">
        <v>9</v>
      </c>
      <c r="F3181" s="4" t="s">
        <v>83</v>
      </c>
      <c r="G3181" s="4" t="s">
        <v>14</v>
      </c>
      <c r="H3181" s="4" t="s">
        <v>14</v>
      </c>
    </row>
    <row r="3182" spans="1:8">
      <c r="A3182" t="n">
        <v>25649</v>
      </c>
      <c r="B3182" s="44" t="n">
        <v>26</v>
      </c>
      <c r="C3182" s="7" t="n">
        <v>11</v>
      </c>
      <c r="D3182" s="7" t="n">
        <v>17</v>
      </c>
      <c r="E3182" s="7" t="n">
        <v>10398</v>
      </c>
      <c r="F3182" s="7" t="s">
        <v>296</v>
      </c>
      <c r="G3182" s="7" t="n">
        <v>2</v>
      </c>
      <c r="H3182" s="7" t="n">
        <v>0</v>
      </c>
    </row>
    <row r="3183" spans="1:8">
      <c r="A3183" t="s">
        <v>4</v>
      </c>
      <c r="B3183" s="4" t="s">
        <v>5</v>
      </c>
    </row>
    <row r="3184" spans="1:8">
      <c r="A3184" t="n">
        <v>25712</v>
      </c>
      <c r="B3184" s="45" t="n">
        <v>28</v>
      </c>
    </row>
    <row r="3185" spans="1:11">
      <c r="A3185" t="s">
        <v>4</v>
      </c>
      <c r="B3185" s="4" t="s">
        <v>5</v>
      </c>
      <c r="C3185" s="4" t="s">
        <v>6</v>
      </c>
      <c r="D3185" s="4" t="s">
        <v>10</v>
      </c>
    </row>
    <row r="3186" spans="1:11">
      <c r="A3186" t="n">
        <v>25713</v>
      </c>
      <c r="B3186" s="43" t="n">
        <v>29</v>
      </c>
      <c r="C3186" s="7" t="s">
        <v>13</v>
      </c>
      <c r="D3186" s="7" t="n">
        <v>65533</v>
      </c>
    </row>
    <row r="3187" spans="1:11">
      <c r="A3187" t="s">
        <v>4</v>
      </c>
      <c r="B3187" s="4" t="s">
        <v>5</v>
      </c>
      <c r="C3187" s="4" t="s">
        <v>18</v>
      </c>
    </row>
    <row r="3188" spans="1:11">
      <c r="A3188" t="n">
        <v>25717</v>
      </c>
      <c r="B3188" s="16" t="n">
        <v>3</v>
      </c>
      <c r="C3188" s="11" t="n">
        <f t="normal" ca="1">A3252</f>
        <v>0</v>
      </c>
    </row>
    <row r="3189" spans="1:11">
      <c r="A3189" t="s">
        <v>4</v>
      </c>
      <c r="B3189" s="4" t="s">
        <v>5</v>
      </c>
      <c r="C3189" s="4" t="s">
        <v>14</v>
      </c>
      <c r="D3189" s="21" t="s">
        <v>30</v>
      </c>
      <c r="E3189" s="4" t="s">
        <v>5</v>
      </c>
      <c r="F3189" s="4" t="s">
        <v>14</v>
      </c>
      <c r="G3189" s="4" t="s">
        <v>10</v>
      </c>
      <c r="H3189" s="21" t="s">
        <v>31</v>
      </c>
      <c r="I3189" s="4" t="s">
        <v>14</v>
      </c>
      <c r="J3189" s="4" t="s">
        <v>14</v>
      </c>
      <c r="K3189" s="4" t="s">
        <v>18</v>
      </c>
    </row>
    <row r="3190" spans="1:11">
      <c r="A3190" t="n">
        <v>25722</v>
      </c>
      <c r="B3190" s="10" t="n">
        <v>5</v>
      </c>
      <c r="C3190" s="7" t="n">
        <v>28</v>
      </c>
      <c r="D3190" s="21" t="s">
        <v>3</v>
      </c>
      <c r="E3190" s="27" t="n">
        <v>64</v>
      </c>
      <c r="F3190" s="7" t="n">
        <v>5</v>
      </c>
      <c r="G3190" s="7" t="n">
        <v>1</v>
      </c>
      <c r="H3190" s="21" t="s">
        <v>3</v>
      </c>
      <c r="I3190" s="7" t="n">
        <v>8</v>
      </c>
      <c r="J3190" s="7" t="n">
        <v>1</v>
      </c>
      <c r="K3190" s="11" t="n">
        <f t="normal" ca="1">A3206</f>
        <v>0</v>
      </c>
    </row>
    <row r="3191" spans="1:11">
      <c r="A3191" t="s">
        <v>4</v>
      </c>
      <c r="B3191" s="4" t="s">
        <v>5</v>
      </c>
      <c r="C3191" s="4" t="s">
        <v>6</v>
      </c>
      <c r="D3191" s="4" t="s">
        <v>10</v>
      </c>
    </row>
    <row r="3192" spans="1:11">
      <c r="A3192" t="n">
        <v>25734</v>
      </c>
      <c r="B3192" s="43" t="n">
        <v>29</v>
      </c>
      <c r="C3192" s="7" t="s">
        <v>297</v>
      </c>
      <c r="D3192" s="7" t="n">
        <v>65533</v>
      </c>
    </row>
    <row r="3193" spans="1:11">
      <c r="A3193" t="s">
        <v>4</v>
      </c>
      <c r="B3193" s="4" t="s">
        <v>5</v>
      </c>
      <c r="C3193" s="4" t="s">
        <v>14</v>
      </c>
      <c r="D3193" s="4" t="s">
        <v>10</v>
      </c>
      <c r="E3193" s="4" t="s">
        <v>6</v>
      </c>
    </row>
    <row r="3194" spans="1:11">
      <c r="A3194" t="n">
        <v>25751</v>
      </c>
      <c r="B3194" s="33" t="n">
        <v>51</v>
      </c>
      <c r="C3194" s="7" t="n">
        <v>4</v>
      </c>
      <c r="D3194" s="7" t="n">
        <v>1</v>
      </c>
      <c r="E3194" s="7" t="s">
        <v>111</v>
      </c>
    </row>
    <row r="3195" spans="1:11">
      <c r="A3195" t="s">
        <v>4</v>
      </c>
      <c r="B3195" s="4" t="s">
        <v>5</v>
      </c>
      <c r="C3195" s="4" t="s">
        <v>10</v>
      </c>
    </row>
    <row r="3196" spans="1:11">
      <c r="A3196" t="n">
        <v>25764</v>
      </c>
      <c r="B3196" s="29" t="n">
        <v>16</v>
      </c>
      <c r="C3196" s="7" t="n">
        <v>0</v>
      </c>
    </row>
    <row r="3197" spans="1:11">
      <c r="A3197" t="s">
        <v>4</v>
      </c>
      <c r="B3197" s="4" t="s">
        <v>5</v>
      </c>
      <c r="C3197" s="4" t="s">
        <v>10</v>
      </c>
      <c r="D3197" s="4" t="s">
        <v>14</v>
      </c>
      <c r="E3197" s="4" t="s">
        <v>9</v>
      </c>
      <c r="F3197" s="4" t="s">
        <v>83</v>
      </c>
      <c r="G3197" s="4" t="s">
        <v>14</v>
      </c>
      <c r="H3197" s="4" t="s">
        <v>14</v>
      </c>
    </row>
    <row r="3198" spans="1:11">
      <c r="A3198" t="n">
        <v>25767</v>
      </c>
      <c r="B3198" s="44" t="n">
        <v>26</v>
      </c>
      <c r="C3198" s="7" t="n">
        <v>1</v>
      </c>
      <c r="D3198" s="7" t="n">
        <v>17</v>
      </c>
      <c r="E3198" s="7" t="n">
        <v>1429</v>
      </c>
      <c r="F3198" s="7" t="s">
        <v>296</v>
      </c>
      <c r="G3198" s="7" t="n">
        <v>2</v>
      </c>
      <c r="H3198" s="7" t="n">
        <v>0</v>
      </c>
    </row>
    <row r="3199" spans="1:11">
      <c r="A3199" t="s">
        <v>4</v>
      </c>
      <c r="B3199" s="4" t="s">
        <v>5</v>
      </c>
    </row>
    <row r="3200" spans="1:11">
      <c r="A3200" t="n">
        <v>25830</v>
      </c>
      <c r="B3200" s="45" t="n">
        <v>28</v>
      </c>
    </row>
    <row r="3201" spans="1:11">
      <c r="A3201" t="s">
        <v>4</v>
      </c>
      <c r="B3201" s="4" t="s">
        <v>5</v>
      </c>
      <c r="C3201" s="4" t="s">
        <v>6</v>
      </c>
      <c r="D3201" s="4" t="s">
        <v>10</v>
      </c>
    </row>
    <row r="3202" spans="1:11">
      <c r="A3202" t="n">
        <v>25831</v>
      </c>
      <c r="B3202" s="43" t="n">
        <v>29</v>
      </c>
      <c r="C3202" s="7" t="s">
        <v>13</v>
      </c>
      <c r="D3202" s="7" t="n">
        <v>65533</v>
      </c>
    </row>
    <row r="3203" spans="1:11">
      <c r="A3203" t="s">
        <v>4</v>
      </c>
      <c r="B3203" s="4" t="s">
        <v>5</v>
      </c>
      <c r="C3203" s="4" t="s">
        <v>18</v>
      </c>
    </row>
    <row r="3204" spans="1:11">
      <c r="A3204" t="n">
        <v>25835</v>
      </c>
      <c r="B3204" s="16" t="n">
        <v>3</v>
      </c>
      <c r="C3204" s="11" t="n">
        <f t="normal" ca="1">A3252</f>
        <v>0</v>
      </c>
    </row>
    <row r="3205" spans="1:11">
      <c r="A3205" t="s">
        <v>4</v>
      </c>
      <c r="B3205" s="4" t="s">
        <v>5</v>
      </c>
      <c r="C3205" s="4" t="s">
        <v>14</v>
      </c>
      <c r="D3205" s="21" t="s">
        <v>30</v>
      </c>
      <c r="E3205" s="4" t="s">
        <v>5</v>
      </c>
      <c r="F3205" s="4" t="s">
        <v>14</v>
      </c>
      <c r="G3205" s="4" t="s">
        <v>10</v>
      </c>
      <c r="H3205" s="21" t="s">
        <v>31</v>
      </c>
      <c r="I3205" s="4" t="s">
        <v>14</v>
      </c>
      <c r="J3205" s="4" t="s">
        <v>14</v>
      </c>
      <c r="K3205" s="4" t="s">
        <v>18</v>
      </c>
    </row>
    <row r="3206" spans="1:11">
      <c r="A3206" t="n">
        <v>25840</v>
      </c>
      <c r="B3206" s="10" t="n">
        <v>5</v>
      </c>
      <c r="C3206" s="7" t="n">
        <v>28</v>
      </c>
      <c r="D3206" s="21" t="s">
        <v>3</v>
      </c>
      <c r="E3206" s="27" t="n">
        <v>64</v>
      </c>
      <c r="F3206" s="7" t="n">
        <v>5</v>
      </c>
      <c r="G3206" s="7" t="n">
        <v>3</v>
      </c>
      <c r="H3206" s="21" t="s">
        <v>3</v>
      </c>
      <c r="I3206" s="7" t="n">
        <v>8</v>
      </c>
      <c r="J3206" s="7" t="n">
        <v>1</v>
      </c>
      <c r="K3206" s="11" t="n">
        <f t="normal" ca="1">A3222</f>
        <v>0</v>
      </c>
    </row>
    <row r="3207" spans="1:11">
      <c r="A3207" t="s">
        <v>4</v>
      </c>
      <c r="B3207" s="4" t="s">
        <v>5</v>
      </c>
      <c r="C3207" s="4" t="s">
        <v>6</v>
      </c>
      <c r="D3207" s="4" t="s">
        <v>10</v>
      </c>
    </row>
    <row r="3208" spans="1:11">
      <c r="A3208" t="n">
        <v>25852</v>
      </c>
      <c r="B3208" s="43" t="n">
        <v>29</v>
      </c>
      <c r="C3208" s="7" t="s">
        <v>298</v>
      </c>
      <c r="D3208" s="7" t="n">
        <v>65533</v>
      </c>
    </row>
    <row r="3209" spans="1:11">
      <c r="A3209" t="s">
        <v>4</v>
      </c>
      <c r="B3209" s="4" t="s">
        <v>5</v>
      </c>
      <c r="C3209" s="4" t="s">
        <v>14</v>
      </c>
      <c r="D3209" s="4" t="s">
        <v>10</v>
      </c>
      <c r="E3209" s="4" t="s">
        <v>6</v>
      </c>
    </row>
    <row r="3210" spans="1:11">
      <c r="A3210" t="n">
        <v>25869</v>
      </c>
      <c r="B3210" s="33" t="n">
        <v>51</v>
      </c>
      <c r="C3210" s="7" t="n">
        <v>4</v>
      </c>
      <c r="D3210" s="7" t="n">
        <v>3</v>
      </c>
      <c r="E3210" s="7" t="s">
        <v>111</v>
      </c>
    </row>
    <row r="3211" spans="1:11">
      <c r="A3211" t="s">
        <v>4</v>
      </c>
      <c r="B3211" s="4" t="s">
        <v>5</v>
      </c>
      <c r="C3211" s="4" t="s">
        <v>10</v>
      </c>
    </row>
    <row r="3212" spans="1:11">
      <c r="A3212" t="n">
        <v>25882</v>
      </c>
      <c r="B3212" s="29" t="n">
        <v>16</v>
      </c>
      <c r="C3212" s="7" t="n">
        <v>0</v>
      </c>
    </row>
    <row r="3213" spans="1:11">
      <c r="A3213" t="s">
        <v>4</v>
      </c>
      <c r="B3213" s="4" t="s">
        <v>5</v>
      </c>
      <c r="C3213" s="4" t="s">
        <v>10</v>
      </c>
      <c r="D3213" s="4" t="s">
        <v>14</v>
      </c>
      <c r="E3213" s="4" t="s">
        <v>9</v>
      </c>
      <c r="F3213" s="4" t="s">
        <v>83</v>
      </c>
      <c r="G3213" s="4" t="s">
        <v>14</v>
      </c>
      <c r="H3213" s="4" t="s">
        <v>14</v>
      </c>
    </row>
    <row r="3214" spans="1:11">
      <c r="A3214" t="n">
        <v>25885</v>
      </c>
      <c r="B3214" s="44" t="n">
        <v>26</v>
      </c>
      <c r="C3214" s="7" t="n">
        <v>3</v>
      </c>
      <c r="D3214" s="7" t="n">
        <v>17</v>
      </c>
      <c r="E3214" s="7" t="n">
        <v>2407</v>
      </c>
      <c r="F3214" s="7" t="s">
        <v>299</v>
      </c>
      <c r="G3214" s="7" t="n">
        <v>2</v>
      </c>
      <c r="H3214" s="7" t="n">
        <v>0</v>
      </c>
    </row>
    <row r="3215" spans="1:11">
      <c r="A3215" t="s">
        <v>4</v>
      </c>
      <c r="B3215" s="4" t="s">
        <v>5</v>
      </c>
    </row>
    <row r="3216" spans="1:11">
      <c r="A3216" t="n">
        <v>25949</v>
      </c>
      <c r="B3216" s="45" t="n">
        <v>28</v>
      </c>
    </row>
    <row r="3217" spans="1:11">
      <c r="A3217" t="s">
        <v>4</v>
      </c>
      <c r="B3217" s="4" t="s">
        <v>5</v>
      </c>
      <c r="C3217" s="4" t="s">
        <v>6</v>
      </c>
      <c r="D3217" s="4" t="s">
        <v>10</v>
      </c>
    </row>
    <row r="3218" spans="1:11">
      <c r="A3218" t="n">
        <v>25950</v>
      </c>
      <c r="B3218" s="43" t="n">
        <v>29</v>
      </c>
      <c r="C3218" s="7" t="s">
        <v>13</v>
      </c>
      <c r="D3218" s="7" t="n">
        <v>65533</v>
      </c>
    </row>
    <row r="3219" spans="1:11">
      <c r="A3219" t="s">
        <v>4</v>
      </c>
      <c r="B3219" s="4" t="s">
        <v>5</v>
      </c>
      <c r="C3219" s="4" t="s">
        <v>18</v>
      </c>
    </row>
    <row r="3220" spans="1:11">
      <c r="A3220" t="n">
        <v>25954</v>
      </c>
      <c r="B3220" s="16" t="n">
        <v>3</v>
      </c>
      <c r="C3220" s="11" t="n">
        <f t="normal" ca="1">A3252</f>
        <v>0</v>
      </c>
    </row>
    <row r="3221" spans="1:11">
      <c r="A3221" t="s">
        <v>4</v>
      </c>
      <c r="B3221" s="4" t="s">
        <v>5</v>
      </c>
      <c r="C3221" s="4" t="s">
        <v>14</v>
      </c>
      <c r="D3221" s="21" t="s">
        <v>30</v>
      </c>
      <c r="E3221" s="4" t="s">
        <v>5</v>
      </c>
      <c r="F3221" s="4" t="s">
        <v>14</v>
      </c>
      <c r="G3221" s="4" t="s">
        <v>10</v>
      </c>
      <c r="H3221" s="21" t="s">
        <v>31</v>
      </c>
      <c r="I3221" s="4" t="s">
        <v>14</v>
      </c>
      <c r="J3221" s="4" t="s">
        <v>14</v>
      </c>
      <c r="K3221" s="4" t="s">
        <v>18</v>
      </c>
    </row>
    <row r="3222" spans="1:11">
      <c r="A3222" t="n">
        <v>25959</v>
      </c>
      <c r="B3222" s="10" t="n">
        <v>5</v>
      </c>
      <c r="C3222" s="7" t="n">
        <v>28</v>
      </c>
      <c r="D3222" s="21" t="s">
        <v>3</v>
      </c>
      <c r="E3222" s="27" t="n">
        <v>64</v>
      </c>
      <c r="F3222" s="7" t="n">
        <v>5</v>
      </c>
      <c r="G3222" s="7" t="n">
        <v>6</v>
      </c>
      <c r="H3222" s="21" t="s">
        <v>3</v>
      </c>
      <c r="I3222" s="7" t="n">
        <v>8</v>
      </c>
      <c r="J3222" s="7" t="n">
        <v>1</v>
      </c>
      <c r="K3222" s="11" t="n">
        <f t="normal" ca="1">A3238</f>
        <v>0</v>
      </c>
    </row>
    <row r="3223" spans="1:11">
      <c r="A3223" t="s">
        <v>4</v>
      </c>
      <c r="B3223" s="4" t="s">
        <v>5</v>
      </c>
      <c r="C3223" s="4" t="s">
        <v>6</v>
      </c>
      <c r="D3223" s="4" t="s">
        <v>10</v>
      </c>
    </row>
    <row r="3224" spans="1:11">
      <c r="A3224" t="n">
        <v>25971</v>
      </c>
      <c r="B3224" s="43" t="n">
        <v>29</v>
      </c>
      <c r="C3224" s="7" t="s">
        <v>300</v>
      </c>
      <c r="D3224" s="7" t="n">
        <v>65533</v>
      </c>
    </row>
    <row r="3225" spans="1:11">
      <c r="A3225" t="s">
        <v>4</v>
      </c>
      <c r="B3225" s="4" t="s">
        <v>5</v>
      </c>
      <c r="C3225" s="4" t="s">
        <v>14</v>
      </c>
      <c r="D3225" s="4" t="s">
        <v>10</v>
      </c>
      <c r="E3225" s="4" t="s">
        <v>6</v>
      </c>
    </row>
    <row r="3226" spans="1:11">
      <c r="A3226" t="n">
        <v>25987</v>
      </c>
      <c r="B3226" s="33" t="n">
        <v>51</v>
      </c>
      <c r="C3226" s="7" t="n">
        <v>4</v>
      </c>
      <c r="D3226" s="7" t="n">
        <v>6</v>
      </c>
      <c r="E3226" s="7" t="s">
        <v>111</v>
      </c>
    </row>
    <row r="3227" spans="1:11">
      <c r="A3227" t="s">
        <v>4</v>
      </c>
      <c r="B3227" s="4" t="s">
        <v>5</v>
      </c>
      <c r="C3227" s="4" t="s">
        <v>10</v>
      </c>
    </row>
    <row r="3228" spans="1:11">
      <c r="A3228" t="n">
        <v>26000</v>
      </c>
      <c r="B3228" s="29" t="n">
        <v>16</v>
      </c>
      <c r="C3228" s="7" t="n">
        <v>0</v>
      </c>
    </row>
    <row r="3229" spans="1:11">
      <c r="A3229" t="s">
        <v>4</v>
      </c>
      <c r="B3229" s="4" t="s">
        <v>5</v>
      </c>
      <c r="C3229" s="4" t="s">
        <v>10</v>
      </c>
      <c r="D3229" s="4" t="s">
        <v>14</v>
      </c>
      <c r="E3229" s="4" t="s">
        <v>9</v>
      </c>
      <c r="F3229" s="4" t="s">
        <v>83</v>
      </c>
      <c r="G3229" s="4" t="s">
        <v>14</v>
      </c>
      <c r="H3229" s="4" t="s">
        <v>14</v>
      </c>
    </row>
    <row r="3230" spans="1:11">
      <c r="A3230" t="n">
        <v>26003</v>
      </c>
      <c r="B3230" s="44" t="n">
        <v>26</v>
      </c>
      <c r="C3230" s="7" t="n">
        <v>6</v>
      </c>
      <c r="D3230" s="7" t="n">
        <v>17</v>
      </c>
      <c r="E3230" s="7" t="n">
        <v>8455</v>
      </c>
      <c r="F3230" s="7" t="s">
        <v>301</v>
      </c>
      <c r="G3230" s="7" t="n">
        <v>2</v>
      </c>
      <c r="H3230" s="7" t="n">
        <v>0</v>
      </c>
    </row>
    <row r="3231" spans="1:11">
      <c r="A3231" t="s">
        <v>4</v>
      </c>
      <c r="B3231" s="4" t="s">
        <v>5</v>
      </c>
    </row>
    <row r="3232" spans="1:11">
      <c r="A3232" t="n">
        <v>26066</v>
      </c>
      <c r="B3232" s="45" t="n">
        <v>28</v>
      </c>
    </row>
    <row r="3233" spans="1:11">
      <c r="A3233" t="s">
        <v>4</v>
      </c>
      <c r="B3233" s="4" t="s">
        <v>5</v>
      </c>
      <c r="C3233" s="4" t="s">
        <v>6</v>
      </c>
      <c r="D3233" s="4" t="s">
        <v>10</v>
      </c>
    </row>
    <row r="3234" spans="1:11">
      <c r="A3234" t="n">
        <v>26067</v>
      </c>
      <c r="B3234" s="43" t="n">
        <v>29</v>
      </c>
      <c r="C3234" s="7" t="s">
        <v>13</v>
      </c>
      <c r="D3234" s="7" t="n">
        <v>65533</v>
      </c>
    </row>
    <row r="3235" spans="1:11">
      <c r="A3235" t="s">
        <v>4</v>
      </c>
      <c r="B3235" s="4" t="s">
        <v>5</v>
      </c>
      <c r="C3235" s="4" t="s">
        <v>18</v>
      </c>
    </row>
    <row r="3236" spans="1:11">
      <c r="A3236" t="n">
        <v>26071</v>
      </c>
      <c r="B3236" s="16" t="n">
        <v>3</v>
      </c>
      <c r="C3236" s="11" t="n">
        <f t="normal" ca="1">A3252</f>
        <v>0</v>
      </c>
    </row>
    <row r="3237" spans="1:11">
      <c r="A3237" t="s">
        <v>4</v>
      </c>
      <c r="B3237" s="4" t="s">
        <v>5</v>
      </c>
      <c r="C3237" s="4" t="s">
        <v>14</v>
      </c>
      <c r="D3237" s="21" t="s">
        <v>30</v>
      </c>
      <c r="E3237" s="4" t="s">
        <v>5</v>
      </c>
      <c r="F3237" s="4" t="s">
        <v>14</v>
      </c>
      <c r="G3237" s="4" t="s">
        <v>10</v>
      </c>
      <c r="H3237" s="21" t="s">
        <v>31</v>
      </c>
      <c r="I3237" s="4" t="s">
        <v>14</v>
      </c>
      <c r="J3237" s="4" t="s">
        <v>14</v>
      </c>
      <c r="K3237" s="4" t="s">
        <v>18</v>
      </c>
    </row>
    <row r="3238" spans="1:11">
      <c r="A3238" t="n">
        <v>26076</v>
      </c>
      <c r="B3238" s="10" t="n">
        <v>5</v>
      </c>
      <c r="C3238" s="7" t="n">
        <v>28</v>
      </c>
      <c r="D3238" s="21" t="s">
        <v>3</v>
      </c>
      <c r="E3238" s="27" t="n">
        <v>64</v>
      </c>
      <c r="F3238" s="7" t="n">
        <v>5</v>
      </c>
      <c r="G3238" s="7" t="n">
        <v>8</v>
      </c>
      <c r="H3238" s="21" t="s">
        <v>3</v>
      </c>
      <c r="I3238" s="7" t="n">
        <v>8</v>
      </c>
      <c r="J3238" s="7" t="n">
        <v>1</v>
      </c>
      <c r="K3238" s="11" t="n">
        <f t="normal" ca="1">A3252</f>
        <v>0</v>
      </c>
    </row>
    <row r="3239" spans="1:11">
      <c r="A3239" t="s">
        <v>4</v>
      </c>
      <c r="B3239" s="4" t="s">
        <v>5</v>
      </c>
      <c r="C3239" s="4" t="s">
        <v>6</v>
      </c>
      <c r="D3239" s="4" t="s">
        <v>10</v>
      </c>
    </row>
    <row r="3240" spans="1:11">
      <c r="A3240" t="n">
        <v>26088</v>
      </c>
      <c r="B3240" s="43" t="n">
        <v>29</v>
      </c>
      <c r="C3240" s="7" t="s">
        <v>302</v>
      </c>
      <c r="D3240" s="7" t="n">
        <v>65533</v>
      </c>
    </row>
    <row r="3241" spans="1:11">
      <c r="A3241" t="s">
        <v>4</v>
      </c>
      <c r="B3241" s="4" t="s">
        <v>5</v>
      </c>
      <c r="C3241" s="4" t="s">
        <v>14</v>
      </c>
      <c r="D3241" s="4" t="s">
        <v>10</v>
      </c>
      <c r="E3241" s="4" t="s">
        <v>6</v>
      </c>
    </row>
    <row r="3242" spans="1:11">
      <c r="A3242" t="n">
        <v>26104</v>
      </c>
      <c r="B3242" s="33" t="n">
        <v>51</v>
      </c>
      <c r="C3242" s="7" t="n">
        <v>4</v>
      </c>
      <c r="D3242" s="7" t="n">
        <v>8</v>
      </c>
      <c r="E3242" s="7" t="s">
        <v>303</v>
      </c>
    </row>
    <row r="3243" spans="1:11">
      <c r="A3243" t="s">
        <v>4</v>
      </c>
      <c r="B3243" s="4" t="s">
        <v>5</v>
      </c>
      <c r="C3243" s="4" t="s">
        <v>10</v>
      </c>
    </row>
    <row r="3244" spans="1:11">
      <c r="A3244" t="n">
        <v>26117</v>
      </c>
      <c r="B3244" s="29" t="n">
        <v>16</v>
      </c>
      <c r="C3244" s="7" t="n">
        <v>0</v>
      </c>
    </row>
    <row r="3245" spans="1:11">
      <c r="A3245" t="s">
        <v>4</v>
      </c>
      <c r="B3245" s="4" t="s">
        <v>5</v>
      </c>
      <c r="C3245" s="4" t="s">
        <v>10</v>
      </c>
      <c r="D3245" s="4" t="s">
        <v>14</v>
      </c>
      <c r="E3245" s="4" t="s">
        <v>9</v>
      </c>
      <c r="F3245" s="4" t="s">
        <v>83</v>
      </c>
      <c r="G3245" s="4" t="s">
        <v>14</v>
      </c>
      <c r="H3245" s="4" t="s">
        <v>14</v>
      </c>
    </row>
    <row r="3246" spans="1:11">
      <c r="A3246" t="n">
        <v>26120</v>
      </c>
      <c r="B3246" s="44" t="n">
        <v>26</v>
      </c>
      <c r="C3246" s="7" t="n">
        <v>8</v>
      </c>
      <c r="D3246" s="7" t="n">
        <v>17</v>
      </c>
      <c r="E3246" s="7" t="n">
        <v>9380</v>
      </c>
      <c r="F3246" s="7" t="s">
        <v>304</v>
      </c>
      <c r="G3246" s="7" t="n">
        <v>2</v>
      </c>
      <c r="H3246" s="7" t="n">
        <v>0</v>
      </c>
    </row>
    <row r="3247" spans="1:11">
      <c r="A3247" t="s">
        <v>4</v>
      </c>
      <c r="B3247" s="4" t="s">
        <v>5</v>
      </c>
    </row>
    <row r="3248" spans="1:11">
      <c r="A3248" t="n">
        <v>26178</v>
      </c>
      <c r="B3248" s="45" t="n">
        <v>28</v>
      </c>
    </row>
    <row r="3249" spans="1:11">
      <c r="A3249" t="s">
        <v>4</v>
      </c>
      <c r="B3249" s="4" t="s">
        <v>5</v>
      </c>
      <c r="C3249" s="4" t="s">
        <v>6</v>
      </c>
      <c r="D3249" s="4" t="s">
        <v>10</v>
      </c>
    </row>
    <row r="3250" spans="1:11">
      <c r="A3250" t="n">
        <v>26179</v>
      </c>
      <c r="B3250" s="43" t="n">
        <v>29</v>
      </c>
      <c r="C3250" s="7" t="s">
        <v>13</v>
      </c>
      <c r="D3250" s="7" t="n">
        <v>65533</v>
      </c>
    </row>
    <row r="3251" spans="1:11">
      <c r="A3251" t="s">
        <v>4</v>
      </c>
      <c r="B3251" s="4" t="s">
        <v>5</v>
      </c>
      <c r="C3251" s="4" t="s">
        <v>10</v>
      </c>
      <c r="D3251" s="4" t="s">
        <v>14</v>
      </c>
    </row>
    <row r="3252" spans="1:11">
      <c r="A3252" t="n">
        <v>26183</v>
      </c>
      <c r="B3252" s="46" t="n">
        <v>89</v>
      </c>
      <c r="C3252" s="7" t="n">
        <v>65533</v>
      </c>
      <c r="D3252" s="7" t="n">
        <v>1</v>
      </c>
    </row>
    <row r="3253" spans="1:11">
      <c r="A3253" t="s">
        <v>4</v>
      </c>
      <c r="B3253" s="4" t="s">
        <v>5</v>
      </c>
      <c r="C3253" s="4" t="s">
        <v>14</v>
      </c>
      <c r="D3253" s="4" t="s">
        <v>10</v>
      </c>
      <c r="E3253" s="4" t="s">
        <v>10</v>
      </c>
      <c r="F3253" s="4" t="s">
        <v>14</v>
      </c>
    </row>
    <row r="3254" spans="1:11">
      <c r="A3254" t="n">
        <v>26187</v>
      </c>
      <c r="B3254" s="42" t="n">
        <v>25</v>
      </c>
      <c r="C3254" s="7" t="n">
        <v>1</v>
      </c>
      <c r="D3254" s="7" t="n">
        <v>65535</v>
      </c>
      <c r="E3254" s="7" t="n">
        <v>65535</v>
      </c>
      <c r="F3254" s="7" t="n">
        <v>0</v>
      </c>
    </row>
    <row r="3255" spans="1:11">
      <c r="A3255" t="s">
        <v>4</v>
      </c>
      <c r="B3255" s="4" t="s">
        <v>5</v>
      </c>
      <c r="C3255" s="4" t="s">
        <v>14</v>
      </c>
      <c r="D3255" s="4" t="s">
        <v>10</v>
      </c>
      <c r="E3255" s="4" t="s">
        <v>20</v>
      </c>
    </row>
    <row r="3256" spans="1:11">
      <c r="A3256" t="n">
        <v>26194</v>
      </c>
      <c r="B3256" s="22" t="n">
        <v>58</v>
      </c>
      <c r="C3256" s="7" t="n">
        <v>101</v>
      </c>
      <c r="D3256" s="7" t="n">
        <v>300</v>
      </c>
      <c r="E3256" s="7" t="n">
        <v>1</v>
      </c>
    </row>
    <row r="3257" spans="1:11">
      <c r="A3257" t="s">
        <v>4</v>
      </c>
      <c r="B3257" s="4" t="s">
        <v>5</v>
      </c>
      <c r="C3257" s="4" t="s">
        <v>14</v>
      </c>
      <c r="D3257" s="4" t="s">
        <v>10</v>
      </c>
    </row>
    <row r="3258" spans="1:11">
      <c r="A3258" t="n">
        <v>26202</v>
      </c>
      <c r="B3258" s="22" t="n">
        <v>58</v>
      </c>
      <c r="C3258" s="7" t="n">
        <v>254</v>
      </c>
      <c r="D3258" s="7" t="n">
        <v>0</v>
      </c>
    </row>
    <row r="3259" spans="1:11">
      <c r="A3259" t="s">
        <v>4</v>
      </c>
      <c r="B3259" s="4" t="s">
        <v>5</v>
      </c>
      <c r="C3259" s="4" t="s">
        <v>14</v>
      </c>
      <c r="D3259" s="4" t="s">
        <v>14</v>
      </c>
      <c r="E3259" s="4" t="s">
        <v>20</v>
      </c>
      <c r="F3259" s="4" t="s">
        <v>20</v>
      </c>
      <c r="G3259" s="4" t="s">
        <v>20</v>
      </c>
      <c r="H3259" s="4" t="s">
        <v>10</v>
      </c>
    </row>
    <row r="3260" spans="1:11">
      <c r="A3260" t="n">
        <v>26206</v>
      </c>
      <c r="B3260" s="40" t="n">
        <v>45</v>
      </c>
      <c r="C3260" s="7" t="n">
        <v>2</v>
      </c>
      <c r="D3260" s="7" t="n">
        <v>3</v>
      </c>
      <c r="E3260" s="7" t="n">
        <v>14.9200000762939</v>
      </c>
      <c r="F3260" s="7" t="n">
        <v>1.33000004291534</v>
      </c>
      <c r="G3260" s="7" t="n">
        <v>-0.0799999982118607</v>
      </c>
      <c r="H3260" s="7" t="n">
        <v>0</v>
      </c>
    </row>
    <row r="3261" spans="1:11">
      <c r="A3261" t="s">
        <v>4</v>
      </c>
      <c r="B3261" s="4" t="s">
        <v>5</v>
      </c>
      <c r="C3261" s="4" t="s">
        <v>14</v>
      </c>
      <c r="D3261" s="4" t="s">
        <v>14</v>
      </c>
      <c r="E3261" s="4" t="s">
        <v>20</v>
      </c>
      <c r="F3261" s="4" t="s">
        <v>20</v>
      </c>
      <c r="G3261" s="4" t="s">
        <v>20</v>
      </c>
      <c r="H3261" s="4" t="s">
        <v>10</v>
      </c>
      <c r="I3261" s="4" t="s">
        <v>14</v>
      </c>
    </row>
    <row r="3262" spans="1:11">
      <c r="A3262" t="n">
        <v>26223</v>
      </c>
      <c r="B3262" s="40" t="n">
        <v>45</v>
      </c>
      <c r="C3262" s="7" t="n">
        <v>4</v>
      </c>
      <c r="D3262" s="7" t="n">
        <v>3</v>
      </c>
      <c r="E3262" s="7" t="n">
        <v>352.869995117188</v>
      </c>
      <c r="F3262" s="7" t="n">
        <v>261.910003662109</v>
      </c>
      <c r="G3262" s="7" t="n">
        <v>0</v>
      </c>
      <c r="H3262" s="7" t="n">
        <v>0</v>
      </c>
      <c r="I3262" s="7" t="n">
        <v>1</v>
      </c>
    </row>
    <row r="3263" spans="1:11">
      <c r="A3263" t="s">
        <v>4</v>
      </c>
      <c r="B3263" s="4" t="s">
        <v>5</v>
      </c>
      <c r="C3263" s="4" t="s">
        <v>14</v>
      </c>
      <c r="D3263" s="4" t="s">
        <v>14</v>
      </c>
      <c r="E3263" s="4" t="s">
        <v>20</v>
      </c>
      <c r="F3263" s="4" t="s">
        <v>10</v>
      </c>
    </row>
    <row r="3264" spans="1:11">
      <c r="A3264" t="n">
        <v>26241</v>
      </c>
      <c r="B3264" s="40" t="n">
        <v>45</v>
      </c>
      <c r="C3264" s="7" t="n">
        <v>5</v>
      </c>
      <c r="D3264" s="7" t="n">
        <v>3</v>
      </c>
      <c r="E3264" s="7" t="n">
        <v>7.40000009536743</v>
      </c>
      <c r="F3264" s="7" t="n">
        <v>0</v>
      </c>
    </row>
    <row r="3265" spans="1:9">
      <c r="A3265" t="s">
        <v>4</v>
      </c>
      <c r="B3265" s="4" t="s">
        <v>5</v>
      </c>
      <c r="C3265" s="4" t="s">
        <v>14</v>
      </c>
      <c r="D3265" s="4" t="s">
        <v>14</v>
      </c>
      <c r="E3265" s="4" t="s">
        <v>20</v>
      </c>
      <c r="F3265" s="4" t="s">
        <v>10</v>
      </c>
    </row>
    <row r="3266" spans="1:9">
      <c r="A3266" t="n">
        <v>26250</v>
      </c>
      <c r="B3266" s="40" t="n">
        <v>45</v>
      </c>
      <c r="C3266" s="7" t="n">
        <v>11</v>
      </c>
      <c r="D3266" s="7" t="n">
        <v>3</v>
      </c>
      <c r="E3266" s="7" t="n">
        <v>20.2999992370605</v>
      </c>
      <c r="F3266" s="7" t="n">
        <v>0</v>
      </c>
    </row>
    <row r="3267" spans="1:9">
      <c r="A3267" t="s">
        <v>4</v>
      </c>
      <c r="B3267" s="4" t="s">
        <v>5</v>
      </c>
      <c r="C3267" s="4" t="s">
        <v>14</v>
      </c>
      <c r="D3267" s="4" t="s">
        <v>14</v>
      </c>
      <c r="E3267" s="4" t="s">
        <v>20</v>
      </c>
      <c r="F3267" s="4" t="s">
        <v>20</v>
      </c>
      <c r="G3267" s="4" t="s">
        <v>20</v>
      </c>
      <c r="H3267" s="4" t="s">
        <v>10</v>
      </c>
    </row>
    <row r="3268" spans="1:9">
      <c r="A3268" t="n">
        <v>26259</v>
      </c>
      <c r="B3268" s="40" t="n">
        <v>45</v>
      </c>
      <c r="C3268" s="7" t="n">
        <v>2</v>
      </c>
      <c r="D3268" s="7" t="n">
        <v>3</v>
      </c>
      <c r="E3268" s="7" t="n">
        <v>14.9200000762939</v>
      </c>
      <c r="F3268" s="7" t="n">
        <v>1.38999998569489</v>
      </c>
      <c r="G3268" s="7" t="n">
        <v>0.00999999977648258</v>
      </c>
      <c r="H3268" s="7" t="n">
        <v>4000</v>
      </c>
    </row>
    <row r="3269" spans="1:9">
      <c r="A3269" t="s">
        <v>4</v>
      </c>
      <c r="B3269" s="4" t="s">
        <v>5</v>
      </c>
      <c r="C3269" s="4" t="s">
        <v>14</v>
      </c>
      <c r="D3269" s="4" t="s">
        <v>14</v>
      </c>
      <c r="E3269" s="4" t="s">
        <v>20</v>
      </c>
      <c r="F3269" s="4" t="s">
        <v>20</v>
      </c>
      <c r="G3269" s="4" t="s">
        <v>20</v>
      </c>
      <c r="H3269" s="4" t="s">
        <v>10</v>
      </c>
      <c r="I3269" s="4" t="s">
        <v>14</v>
      </c>
    </row>
    <row r="3270" spans="1:9">
      <c r="A3270" t="n">
        <v>26276</v>
      </c>
      <c r="B3270" s="40" t="n">
        <v>45</v>
      </c>
      <c r="C3270" s="7" t="n">
        <v>4</v>
      </c>
      <c r="D3270" s="7" t="n">
        <v>3</v>
      </c>
      <c r="E3270" s="7" t="n">
        <v>0.629999995231628</v>
      </c>
      <c r="F3270" s="7" t="n">
        <v>269.140014648438</v>
      </c>
      <c r="G3270" s="7" t="n">
        <v>0</v>
      </c>
      <c r="H3270" s="7" t="n">
        <v>4000</v>
      </c>
      <c r="I3270" s="7" t="n">
        <v>1</v>
      </c>
    </row>
    <row r="3271" spans="1:9">
      <c r="A3271" t="s">
        <v>4</v>
      </c>
      <c r="B3271" s="4" t="s">
        <v>5</v>
      </c>
      <c r="C3271" s="4" t="s">
        <v>14</v>
      </c>
      <c r="D3271" s="4" t="s">
        <v>14</v>
      </c>
      <c r="E3271" s="4" t="s">
        <v>20</v>
      </c>
      <c r="F3271" s="4" t="s">
        <v>10</v>
      </c>
    </row>
    <row r="3272" spans="1:9">
      <c r="A3272" t="n">
        <v>26294</v>
      </c>
      <c r="B3272" s="40" t="n">
        <v>45</v>
      </c>
      <c r="C3272" s="7" t="n">
        <v>5</v>
      </c>
      <c r="D3272" s="7" t="n">
        <v>3</v>
      </c>
      <c r="E3272" s="7" t="n">
        <v>6.19999980926514</v>
      </c>
      <c r="F3272" s="7" t="n">
        <v>4000</v>
      </c>
    </row>
    <row r="3273" spans="1:9">
      <c r="A3273" t="s">
        <v>4</v>
      </c>
      <c r="B3273" s="4" t="s">
        <v>5</v>
      </c>
      <c r="C3273" s="4" t="s">
        <v>14</v>
      </c>
      <c r="D3273" s="4" t="s">
        <v>14</v>
      </c>
      <c r="E3273" s="4" t="s">
        <v>20</v>
      </c>
      <c r="F3273" s="4" t="s">
        <v>10</v>
      </c>
    </row>
    <row r="3274" spans="1:9">
      <c r="A3274" t="n">
        <v>26303</v>
      </c>
      <c r="B3274" s="40" t="n">
        <v>45</v>
      </c>
      <c r="C3274" s="7" t="n">
        <v>11</v>
      </c>
      <c r="D3274" s="7" t="n">
        <v>3</v>
      </c>
      <c r="E3274" s="7" t="n">
        <v>20.2999992370605</v>
      </c>
      <c r="F3274" s="7" t="n">
        <v>4000</v>
      </c>
    </row>
    <row r="3275" spans="1:9">
      <c r="A3275" t="s">
        <v>4</v>
      </c>
      <c r="B3275" s="4" t="s">
        <v>5</v>
      </c>
      <c r="C3275" s="4" t="s">
        <v>10</v>
      </c>
      <c r="D3275" s="4" t="s">
        <v>14</v>
      </c>
      <c r="E3275" s="4" t="s">
        <v>6</v>
      </c>
      <c r="F3275" s="4" t="s">
        <v>20</v>
      </c>
      <c r="G3275" s="4" t="s">
        <v>20</v>
      </c>
      <c r="H3275" s="4" t="s">
        <v>20</v>
      </c>
    </row>
    <row r="3276" spans="1:9">
      <c r="A3276" t="n">
        <v>26312</v>
      </c>
      <c r="B3276" s="36" t="n">
        <v>48</v>
      </c>
      <c r="C3276" s="7" t="n">
        <v>0</v>
      </c>
      <c r="D3276" s="7" t="n">
        <v>0</v>
      </c>
      <c r="E3276" s="7" t="s">
        <v>185</v>
      </c>
      <c r="F3276" s="7" t="n">
        <v>-1</v>
      </c>
      <c r="G3276" s="7" t="n">
        <v>1</v>
      </c>
      <c r="H3276" s="7" t="n">
        <v>0</v>
      </c>
    </row>
    <row r="3277" spans="1:9">
      <c r="A3277" t="s">
        <v>4</v>
      </c>
      <c r="B3277" s="4" t="s">
        <v>5</v>
      </c>
      <c r="C3277" s="4" t="s">
        <v>10</v>
      </c>
      <c r="D3277" s="4" t="s">
        <v>14</v>
      </c>
      <c r="E3277" s="4" t="s">
        <v>6</v>
      </c>
      <c r="F3277" s="4" t="s">
        <v>20</v>
      </c>
      <c r="G3277" s="4" t="s">
        <v>20</v>
      </c>
      <c r="H3277" s="4" t="s">
        <v>20</v>
      </c>
    </row>
    <row r="3278" spans="1:9">
      <c r="A3278" t="n">
        <v>26338</v>
      </c>
      <c r="B3278" s="36" t="n">
        <v>48</v>
      </c>
      <c r="C3278" s="7" t="n">
        <v>17</v>
      </c>
      <c r="D3278" s="7" t="n">
        <v>0</v>
      </c>
      <c r="E3278" s="7" t="s">
        <v>185</v>
      </c>
      <c r="F3278" s="7" t="n">
        <v>-1</v>
      </c>
      <c r="G3278" s="7" t="n">
        <v>1</v>
      </c>
      <c r="H3278" s="7" t="n">
        <v>0</v>
      </c>
    </row>
    <row r="3279" spans="1:9">
      <c r="A3279" t="s">
        <v>4</v>
      </c>
      <c r="B3279" s="4" t="s">
        <v>5</v>
      </c>
      <c r="C3279" s="4" t="s">
        <v>14</v>
      </c>
      <c r="D3279" s="21" t="s">
        <v>30</v>
      </c>
      <c r="E3279" s="4" t="s">
        <v>5</v>
      </c>
      <c r="F3279" s="4" t="s">
        <v>14</v>
      </c>
      <c r="G3279" s="4" t="s">
        <v>10</v>
      </c>
      <c r="H3279" s="21" t="s">
        <v>31</v>
      </c>
      <c r="I3279" s="4" t="s">
        <v>14</v>
      </c>
      <c r="J3279" s="4" t="s">
        <v>14</v>
      </c>
      <c r="K3279" s="4" t="s">
        <v>18</v>
      </c>
    </row>
    <row r="3280" spans="1:9">
      <c r="A3280" t="n">
        <v>26364</v>
      </c>
      <c r="B3280" s="10" t="n">
        <v>5</v>
      </c>
      <c r="C3280" s="7" t="n">
        <v>28</v>
      </c>
      <c r="D3280" s="21" t="s">
        <v>3</v>
      </c>
      <c r="E3280" s="27" t="n">
        <v>64</v>
      </c>
      <c r="F3280" s="7" t="n">
        <v>5</v>
      </c>
      <c r="G3280" s="7" t="n">
        <v>11</v>
      </c>
      <c r="H3280" s="21" t="s">
        <v>3</v>
      </c>
      <c r="I3280" s="7" t="n">
        <v>8</v>
      </c>
      <c r="J3280" s="7" t="n">
        <v>1</v>
      </c>
      <c r="K3280" s="11" t="n">
        <f t="normal" ca="1">A3284</f>
        <v>0</v>
      </c>
    </row>
    <row r="3281" spans="1:11">
      <c r="A3281" t="s">
        <v>4</v>
      </c>
      <c r="B3281" s="4" t="s">
        <v>5</v>
      </c>
      <c r="C3281" s="4" t="s">
        <v>10</v>
      </c>
      <c r="D3281" s="4" t="s">
        <v>10</v>
      </c>
      <c r="E3281" s="4" t="s">
        <v>20</v>
      </c>
      <c r="F3281" s="4" t="s">
        <v>20</v>
      </c>
      <c r="G3281" s="4" t="s">
        <v>20</v>
      </c>
      <c r="H3281" s="4" t="s">
        <v>20</v>
      </c>
      <c r="I3281" s="4" t="s">
        <v>14</v>
      </c>
      <c r="J3281" s="4" t="s">
        <v>10</v>
      </c>
    </row>
    <row r="3282" spans="1:11">
      <c r="A3282" t="n">
        <v>26376</v>
      </c>
      <c r="B3282" s="41" t="n">
        <v>55</v>
      </c>
      <c r="C3282" s="7" t="n">
        <v>11</v>
      </c>
      <c r="D3282" s="7" t="n">
        <v>65024</v>
      </c>
      <c r="E3282" s="7" t="n">
        <v>0</v>
      </c>
      <c r="F3282" s="7" t="n">
        <v>0</v>
      </c>
      <c r="G3282" s="7" t="n">
        <v>5</v>
      </c>
      <c r="H3282" s="7" t="n">
        <v>1.20000004768372</v>
      </c>
      <c r="I3282" s="7" t="n">
        <v>1</v>
      </c>
      <c r="J3282" s="7" t="n">
        <v>0</v>
      </c>
    </row>
    <row r="3283" spans="1:11">
      <c r="A3283" t="s">
        <v>4</v>
      </c>
      <c r="B3283" s="4" t="s">
        <v>5</v>
      </c>
      <c r="C3283" s="4" t="s">
        <v>14</v>
      </c>
      <c r="D3283" s="21" t="s">
        <v>30</v>
      </c>
      <c r="E3283" s="4" t="s">
        <v>5</v>
      </c>
      <c r="F3283" s="4" t="s">
        <v>14</v>
      </c>
      <c r="G3283" s="4" t="s">
        <v>10</v>
      </c>
      <c r="H3283" s="21" t="s">
        <v>31</v>
      </c>
      <c r="I3283" s="4" t="s">
        <v>14</v>
      </c>
      <c r="J3283" s="4" t="s">
        <v>14</v>
      </c>
      <c r="K3283" s="4" t="s">
        <v>18</v>
      </c>
    </row>
    <row r="3284" spans="1:11">
      <c r="A3284" t="n">
        <v>26400</v>
      </c>
      <c r="B3284" s="10" t="n">
        <v>5</v>
      </c>
      <c r="C3284" s="7" t="n">
        <v>28</v>
      </c>
      <c r="D3284" s="21" t="s">
        <v>3</v>
      </c>
      <c r="E3284" s="27" t="n">
        <v>64</v>
      </c>
      <c r="F3284" s="7" t="n">
        <v>5</v>
      </c>
      <c r="G3284" s="7" t="n">
        <v>1</v>
      </c>
      <c r="H3284" s="21" t="s">
        <v>3</v>
      </c>
      <c r="I3284" s="7" t="n">
        <v>8</v>
      </c>
      <c r="J3284" s="7" t="n">
        <v>1</v>
      </c>
      <c r="K3284" s="11" t="n">
        <f t="normal" ca="1">A3288</f>
        <v>0</v>
      </c>
    </row>
    <row r="3285" spans="1:11">
      <c r="A3285" t="s">
        <v>4</v>
      </c>
      <c r="B3285" s="4" t="s">
        <v>5</v>
      </c>
      <c r="C3285" s="4" t="s">
        <v>10</v>
      </c>
      <c r="D3285" s="4" t="s">
        <v>10</v>
      </c>
      <c r="E3285" s="4" t="s">
        <v>20</v>
      </c>
      <c r="F3285" s="4" t="s">
        <v>20</v>
      </c>
      <c r="G3285" s="4" t="s">
        <v>20</v>
      </c>
      <c r="H3285" s="4" t="s">
        <v>20</v>
      </c>
      <c r="I3285" s="4" t="s">
        <v>14</v>
      </c>
      <c r="J3285" s="4" t="s">
        <v>10</v>
      </c>
    </row>
    <row r="3286" spans="1:11">
      <c r="A3286" t="n">
        <v>26412</v>
      </c>
      <c r="B3286" s="41" t="n">
        <v>55</v>
      </c>
      <c r="C3286" s="7" t="n">
        <v>1</v>
      </c>
      <c r="D3286" s="7" t="n">
        <v>65024</v>
      </c>
      <c r="E3286" s="7" t="n">
        <v>0</v>
      </c>
      <c r="F3286" s="7" t="n">
        <v>0</v>
      </c>
      <c r="G3286" s="7" t="n">
        <v>5</v>
      </c>
      <c r="H3286" s="7" t="n">
        <v>1.20000004768372</v>
      </c>
      <c r="I3286" s="7" t="n">
        <v>1</v>
      </c>
      <c r="J3286" s="7" t="n">
        <v>0</v>
      </c>
    </row>
    <row r="3287" spans="1:11">
      <c r="A3287" t="s">
        <v>4</v>
      </c>
      <c r="B3287" s="4" t="s">
        <v>5</v>
      </c>
      <c r="C3287" s="4" t="s">
        <v>14</v>
      </c>
      <c r="D3287" s="21" t="s">
        <v>30</v>
      </c>
      <c r="E3287" s="4" t="s">
        <v>5</v>
      </c>
      <c r="F3287" s="4" t="s">
        <v>14</v>
      </c>
      <c r="G3287" s="4" t="s">
        <v>10</v>
      </c>
      <c r="H3287" s="21" t="s">
        <v>31</v>
      </c>
      <c r="I3287" s="4" t="s">
        <v>14</v>
      </c>
      <c r="J3287" s="4" t="s">
        <v>14</v>
      </c>
      <c r="K3287" s="4" t="s">
        <v>18</v>
      </c>
    </row>
    <row r="3288" spans="1:11">
      <c r="A3288" t="n">
        <v>26436</v>
      </c>
      <c r="B3288" s="10" t="n">
        <v>5</v>
      </c>
      <c r="C3288" s="7" t="n">
        <v>28</v>
      </c>
      <c r="D3288" s="21" t="s">
        <v>3</v>
      </c>
      <c r="E3288" s="27" t="n">
        <v>64</v>
      </c>
      <c r="F3288" s="7" t="n">
        <v>5</v>
      </c>
      <c r="G3288" s="7" t="n">
        <v>2</v>
      </c>
      <c r="H3288" s="21" t="s">
        <v>3</v>
      </c>
      <c r="I3288" s="7" t="n">
        <v>8</v>
      </c>
      <c r="J3288" s="7" t="n">
        <v>1</v>
      </c>
      <c r="K3288" s="11" t="n">
        <f t="normal" ca="1">A3292</f>
        <v>0</v>
      </c>
    </row>
    <row r="3289" spans="1:11">
      <c r="A3289" t="s">
        <v>4</v>
      </c>
      <c r="B3289" s="4" t="s">
        <v>5</v>
      </c>
      <c r="C3289" s="4" t="s">
        <v>10</v>
      </c>
      <c r="D3289" s="4" t="s">
        <v>10</v>
      </c>
      <c r="E3289" s="4" t="s">
        <v>20</v>
      </c>
      <c r="F3289" s="4" t="s">
        <v>20</v>
      </c>
      <c r="G3289" s="4" t="s">
        <v>20</v>
      </c>
      <c r="H3289" s="4" t="s">
        <v>20</v>
      </c>
      <c r="I3289" s="4" t="s">
        <v>14</v>
      </c>
      <c r="J3289" s="4" t="s">
        <v>10</v>
      </c>
    </row>
    <row r="3290" spans="1:11">
      <c r="A3290" t="n">
        <v>26448</v>
      </c>
      <c r="B3290" s="41" t="n">
        <v>55</v>
      </c>
      <c r="C3290" s="7" t="n">
        <v>2</v>
      </c>
      <c r="D3290" s="7" t="n">
        <v>65024</v>
      </c>
      <c r="E3290" s="7" t="n">
        <v>0</v>
      </c>
      <c r="F3290" s="7" t="n">
        <v>0</v>
      </c>
      <c r="G3290" s="7" t="n">
        <v>5</v>
      </c>
      <c r="H3290" s="7" t="n">
        <v>1.20000004768372</v>
      </c>
      <c r="I3290" s="7" t="n">
        <v>1</v>
      </c>
      <c r="J3290" s="7" t="n">
        <v>0</v>
      </c>
    </row>
    <row r="3291" spans="1:11">
      <c r="A3291" t="s">
        <v>4</v>
      </c>
      <c r="B3291" s="4" t="s">
        <v>5</v>
      </c>
      <c r="C3291" s="4" t="s">
        <v>14</v>
      </c>
      <c r="D3291" s="21" t="s">
        <v>30</v>
      </c>
      <c r="E3291" s="4" t="s">
        <v>5</v>
      </c>
      <c r="F3291" s="4" t="s">
        <v>14</v>
      </c>
      <c r="G3291" s="4" t="s">
        <v>10</v>
      </c>
      <c r="H3291" s="21" t="s">
        <v>31</v>
      </c>
      <c r="I3291" s="4" t="s">
        <v>14</v>
      </c>
      <c r="J3291" s="4" t="s">
        <v>14</v>
      </c>
      <c r="K3291" s="4" t="s">
        <v>18</v>
      </c>
    </row>
    <row r="3292" spans="1:11">
      <c r="A3292" t="n">
        <v>26472</v>
      </c>
      <c r="B3292" s="10" t="n">
        <v>5</v>
      </c>
      <c r="C3292" s="7" t="n">
        <v>28</v>
      </c>
      <c r="D3292" s="21" t="s">
        <v>3</v>
      </c>
      <c r="E3292" s="27" t="n">
        <v>64</v>
      </c>
      <c r="F3292" s="7" t="n">
        <v>5</v>
      </c>
      <c r="G3292" s="7" t="n">
        <v>3</v>
      </c>
      <c r="H3292" s="21" t="s">
        <v>3</v>
      </c>
      <c r="I3292" s="7" t="n">
        <v>8</v>
      </c>
      <c r="J3292" s="7" t="n">
        <v>1</v>
      </c>
      <c r="K3292" s="11" t="n">
        <f t="normal" ca="1">A3296</f>
        <v>0</v>
      </c>
    </row>
    <row r="3293" spans="1:11">
      <c r="A3293" t="s">
        <v>4</v>
      </c>
      <c r="B3293" s="4" t="s">
        <v>5</v>
      </c>
      <c r="C3293" s="4" t="s">
        <v>10</v>
      </c>
      <c r="D3293" s="4" t="s">
        <v>10</v>
      </c>
      <c r="E3293" s="4" t="s">
        <v>20</v>
      </c>
      <c r="F3293" s="4" t="s">
        <v>20</v>
      </c>
      <c r="G3293" s="4" t="s">
        <v>20</v>
      </c>
      <c r="H3293" s="4" t="s">
        <v>20</v>
      </c>
      <c r="I3293" s="4" t="s">
        <v>14</v>
      </c>
      <c r="J3293" s="4" t="s">
        <v>10</v>
      </c>
    </row>
    <row r="3294" spans="1:11">
      <c r="A3294" t="n">
        <v>26484</v>
      </c>
      <c r="B3294" s="41" t="n">
        <v>55</v>
      </c>
      <c r="C3294" s="7" t="n">
        <v>3</v>
      </c>
      <c r="D3294" s="7" t="n">
        <v>65024</v>
      </c>
      <c r="E3294" s="7" t="n">
        <v>0</v>
      </c>
      <c r="F3294" s="7" t="n">
        <v>0</v>
      </c>
      <c r="G3294" s="7" t="n">
        <v>5</v>
      </c>
      <c r="H3294" s="7" t="n">
        <v>1.20000004768372</v>
      </c>
      <c r="I3294" s="7" t="n">
        <v>1</v>
      </c>
      <c r="J3294" s="7" t="n">
        <v>0</v>
      </c>
    </row>
    <row r="3295" spans="1:11">
      <c r="A3295" t="s">
        <v>4</v>
      </c>
      <c r="B3295" s="4" t="s">
        <v>5</v>
      </c>
      <c r="C3295" s="4" t="s">
        <v>14</v>
      </c>
      <c r="D3295" s="21" t="s">
        <v>30</v>
      </c>
      <c r="E3295" s="4" t="s">
        <v>5</v>
      </c>
      <c r="F3295" s="4" t="s">
        <v>14</v>
      </c>
      <c r="G3295" s="4" t="s">
        <v>10</v>
      </c>
      <c r="H3295" s="21" t="s">
        <v>31</v>
      </c>
      <c r="I3295" s="4" t="s">
        <v>14</v>
      </c>
      <c r="J3295" s="4" t="s">
        <v>14</v>
      </c>
      <c r="K3295" s="4" t="s">
        <v>18</v>
      </c>
    </row>
    <row r="3296" spans="1:11">
      <c r="A3296" t="n">
        <v>26508</v>
      </c>
      <c r="B3296" s="10" t="n">
        <v>5</v>
      </c>
      <c r="C3296" s="7" t="n">
        <v>28</v>
      </c>
      <c r="D3296" s="21" t="s">
        <v>3</v>
      </c>
      <c r="E3296" s="27" t="n">
        <v>64</v>
      </c>
      <c r="F3296" s="7" t="n">
        <v>5</v>
      </c>
      <c r="G3296" s="7" t="n">
        <v>5</v>
      </c>
      <c r="H3296" s="21" t="s">
        <v>3</v>
      </c>
      <c r="I3296" s="7" t="n">
        <v>8</v>
      </c>
      <c r="J3296" s="7" t="n">
        <v>1</v>
      </c>
      <c r="K3296" s="11" t="n">
        <f t="normal" ca="1">A3300</f>
        <v>0</v>
      </c>
    </row>
    <row r="3297" spans="1:11">
      <c r="A3297" t="s">
        <v>4</v>
      </c>
      <c r="B3297" s="4" t="s">
        <v>5</v>
      </c>
      <c r="C3297" s="4" t="s">
        <v>10</v>
      </c>
      <c r="D3297" s="4" t="s">
        <v>10</v>
      </c>
      <c r="E3297" s="4" t="s">
        <v>20</v>
      </c>
      <c r="F3297" s="4" t="s">
        <v>20</v>
      </c>
      <c r="G3297" s="4" t="s">
        <v>20</v>
      </c>
      <c r="H3297" s="4" t="s">
        <v>20</v>
      </c>
      <c r="I3297" s="4" t="s">
        <v>14</v>
      </c>
      <c r="J3297" s="4" t="s">
        <v>10</v>
      </c>
    </row>
    <row r="3298" spans="1:11">
      <c r="A3298" t="n">
        <v>26520</v>
      </c>
      <c r="B3298" s="41" t="n">
        <v>55</v>
      </c>
      <c r="C3298" s="7" t="n">
        <v>5</v>
      </c>
      <c r="D3298" s="7" t="n">
        <v>65024</v>
      </c>
      <c r="E3298" s="7" t="n">
        <v>0</v>
      </c>
      <c r="F3298" s="7" t="n">
        <v>0</v>
      </c>
      <c r="G3298" s="7" t="n">
        <v>5</v>
      </c>
      <c r="H3298" s="7" t="n">
        <v>1.20000004768372</v>
      </c>
      <c r="I3298" s="7" t="n">
        <v>1</v>
      </c>
      <c r="J3298" s="7" t="n">
        <v>0</v>
      </c>
    </row>
    <row r="3299" spans="1:11">
      <c r="A3299" t="s">
        <v>4</v>
      </c>
      <c r="B3299" s="4" t="s">
        <v>5</v>
      </c>
      <c r="C3299" s="4" t="s">
        <v>14</v>
      </c>
      <c r="D3299" s="21" t="s">
        <v>30</v>
      </c>
      <c r="E3299" s="4" t="s">
        <v>5</v>
      </c>
      <c r="F3299" s="4" t="s">
        <v>14</v>
      </c>
      <c r="G3299" s="4" t="s">
        <v>10</v>
      </c>
      <c r="H3299" s="21" t="s">
        <v>31</v>
      </c>
      <c r="I3299" s="4" t="s">
        <v>14</v>
      </c>
      <c r="J3299" s="4" t="s">
        <v>14</v>
      </c>
      <c r="K3299" s="4" t="s">
        <v>18</v>
      </c>
    </row>
    <row r="3300" spans="1:11">
      <c r="A3300" t="n">
        <v>26544</v>
      </c>
      <c r="B3300" s="10" t="n">
        <v>5</v>
      </c>
      <c r="C3300" s="7" t="n">
        <v>28</v>
      </c>
      <c r="D3300" s="21" t="s">
        <v>3</v>
      </c>
      <c r="E3300" s="27" t="n">
        <v>64</v>
      </c>
      <c r="F3300" s="7" t="n">
        <v>5</v>
      </c>
      <c r="G3300" s="7" t="n">
        <v>6</v>
      </c>
      <c r="H3300" s="21" t="s">
        <v>3</v>
      </c>
      <c r="I3300" s="7" t="n">
        <v>8</v>
      </c>
      <c r="J3300" s="7" t="n">
        <v>1</v>
      </c>
      <c r="K3300" s="11" t="n">
        <f t="normal" ca="1">A3304</f>
        <v>0</v>
      </c>
    </row>
    <row r="3301" spans="1:11">
      <c r="A3301" t="s">
        <v>4</v>
      </c>
      <c r="B3301" s="4" t="s">
        <v>5</v>
      </c>
      <c r="C3301" s="4" t="s">
        <v>10</v>
      </c>
      <c r="D3301" s="4" t="s">
        <v>10</v>
      </c>
      <c r="E3301" s="4" t="s">
        <v>20</v>
      </c>
      <c r="F3301" s="4" t="s">
        <v>20</v>
      </c>
      <c r="G3301" s="4" t="s">
        <v>20</v>
      </c>
      <c r="H3301" s="4" t="s">
        <v>20</v>
      </c>
      <c r="I3301" s="4" t="s">
        <v>14</v>
      </c>
      <c r="J3301" s="4" t="s">
        <v>10</v>
      </c>
    </row>
    <row r="3302" spans="1:11">
      <c r="A3302" t="n">
        <v>26556</v>
      </c>
      <c r="B3302" s="41" t="n">
        <v>55</v>
      </c>
      <c r="C3302" s="7" t="n">
        <v>6</v>
      </c>
      <c r="D3302" s="7" t="n">
        <v>65024</v>
      </c>
      <c r="E3302" s="7" t="n">
        <v>0</v>
      </c>
      <c r="F3302" s="7" t="n">
        <v>0</v>
      </c>
      <c r="G3302" s="7" t="n">
        <v>5</v>
      </c>
      <c r="H3302" s="7" t="n">
        <v>1.20000004768372</v>
      </c>
      <c r="I3302" s="7" t="n">
        <v>1</v>
      </c>
      <c r="J3302" s="7" t="n">
        <v>0</v>
      </c>
    </row>
    <row r="3303" spans="1:11">
      <c r="A3303" t="s">
        <v>4</v>
      </c>
      <c r="B3303" s="4" t="s">
        <v>5</v>
      </c>
      <c r="C3303" s="4" t="s">
        <v>14</v>
      </c>
      <c r="D3303" s="21" t="s">
        <v>30</v>
      </c>
      <c r="E3303" s="4" t="s">
        <v>5</v>
      </c>
      <c r="F3303" s="4" t="s">
        <v>14</v>
      </c>
      <c r="G3303" s="4" t="s">
        <v>10</v>
      </c>
      <c r="H3303" s="21" t="s">
        <v>31</v>
      </c>
      <c r="I3303" s="4" t="s">
        <v>14</v>
      </c>
      <c r="J3303" s="4" t="s">
        <v>14</v>
      </c>
      <c r="K3303" s="4" t="s">
        <v>18</v>
      </c>
    </row>
    <row r="3304" spans="1:11">
      <c r="A3304" t="n">
        <v>26580</v>
      </c>
      <c r="B3304" s="10" t="n">
        <v>5</v>
      </c>
      <c r="C3304" s="7" t="n">
        <v>28</v>
      </c>
      <c r="D3304" s="21" t="s">
        <v>3</v>
      </c>
      <c r="E3304" s="27" t="n">
        <v>64</v>
      </c>
      <c r="F3304" s="7" t="n">
        <v>5</v>
      </c>
      <c r="G3304" s="7" t="n">
        <v>7</v>
      </c>
      <c r="H3304" s="21" t="s">
        <v>3</v>
      </c>
      <c r="I3304" s="7" t="n">
        <v>8</v>
      </c>
      <c r="J3304" s="7" t="n">
        <v>1</v>
      </c>
      <c r="K3304" s="11" t="n">
        <f t="normal" ca="1">A3308</f>
        <v>0</v>
      </c>
    </row>
    <row r="3305" spans="1:11">
      <c r="A3305" t="s">
        <v>4</v>
      </c>
      <c r="B3305" s="4" t="s">
        <v>5</v>
      </c>
      <c r="C3305" s="4" t="s">
        <v>10</v>
      </c>
      <c r="D3305" s="4" t="s">
        <v>10</v>
      </c>
      <c r="E3305" s="4" t="s">
        <v>20</v>
      </c>
      <c r="F3305" s="4" t="s">
        <v>20</v>
      </c>
      <c r="G3305" s="4" t="s">
        <v>20</v>
      </c>
      <c r="H3305" s="4" t="s">
        <v>20</v>
      </c>
      <c r="I3305" s="4" t="s">
        <v>14</v>
      </c>
      <c r="J3305" s="4" t="s">
        <v>10</v>
      </c>
    </row>
    <row r="3306" spans="1:11">
      <c r="A3306" t="n">
        <v>26592</v>
      </c>
      <c r="B3306" s="41" t="n">
        <v>55</v>
      </c>
      <c r="C3306" s="7" t="n">
        <v>7</v>
      </c>
      <c r="D3306" s="7" t="n">
        <v>65024</v>
      </c>
      <c r="E3306" s="7" t="n">
        <v>0</v>
      </c>
      <c r="F3306" s="7" t="n">
        <v>0</v>
      </c>
      <c r="G3306" s="7" t="n">
        <v>5</v>
      </c>
      <c r="H3306" s="7" t="n">
        <v>1.20000004768372</v>
      </c>
      <c r="I3306" s="7" t="n">
        <v>1</v>
      </c>
      <c r="J3306" s="7" t="n">
        <v>0</v>
      </c>
    </row>
    <row r="3307" spans="1:11">
      <c r="A3307" t="s">
        <v>4</v>
      </c>
      <c r="B3307" s="4" t="s">
        <v>5</v>
      </c>
      <c r="C3307" s="4" t="s">
        <v>14</v>
      </c>
      <c r="D3307" s="21" t="s">
        <v>30</v>
      </c>
      <c r="E3307" s="4" t="s">
        <v>5</v>
      </c>
      <c r="F3307" s="4" t="s">
        <v>14</v>
      </c>
      <c r="G3307" s="4" t="s">
        <v>10</v>
      </c>
      <c r="H3307" s="21" t="s">
        <v>31</v>
      </c>
      <c r="I3307" s="4" t="s">
        <v>14</v>
      </c>
      <c r="J3307" s="4" t="s">
        <v>14</v>
      </c>
      <c r="K3307" s="4" t="s">
        <v>18</v>
      </c>
    </row>
    <row r="3308" spans="1:11">
      <c r="A3308" t="n">
        <v>26616</v>
      </c>
      <c r="B3308" s="10" t="n">
        <v>5</v>
      </c>
      <c r="C3308" s="7" t="n">
        <v>28</v>
      </c>
      <c r="D3308" s="21" t="s">
        <v>3</v>
      </c>
      <c r="E3308" s="27" t="n">
        <v>64</v>
      </c>
      <c r="F3308" s="7" t="n">
        <v>5</v>
      </c>
      <c r="G3308" s="7" t="n">
        <v>8</v>
      </c>
      <c r="H3308" s="21" t="s">
        <v>3</v>
      </c>
      <c r="I3308" s="7" t="n">
        <v>8</v>
      </c>
      <c r="J3308" s="7" t="n">
        <v>1</v>
      </c>
      <c r="K3308" s="11" t="n">
        <f t="normal" ca="1">A3312</f>
        <v>0</v>
      </c>
    </row>
    <row r="3309" spans="1:11">
      <c r="A3309" t="s">
        <v>4</v>
      </c>
      <c r="B3309" s="4" t="s">
        <v>5</v>
      </c>
      <c r="C3309" s="4" t="s">
        <v>10</v>
      </c>
      <c r="D3309" s="4" t="s">
        <v>10</v>
      </c>
      <c r="E3309" s="4" t="s">
        <v>20</v>
      </c>
      <c r="F3309" s="4" t="s">
        <v>20</v>
      </c>
      <c r="G3309" s="4" t="s">
        <v>20</v>
      </c>
      <c r="H3309" s="4" t="s">
        <v>20</v>
      </c>
      <c r="I3309" s="4" t="s">
        <v>14</v>
      </c>
      <c r="J3309" s="4" t="s">
        <v>10</v>
      </c>
    </row>
    <row r="3310" spans="1:11">
      <c r="A3310" t="n">
        <v>26628</v>
      </c>
      <c r="B3310" s="41" t="n">
        <v>55</v>
      </c>
      <c r="C3310" s="7" t="n">
        <v>8</v>
      </c>
      <c r="D3310" s="7" t="n">
        <v>65024</v>
      </c>
      <c r="E3310" s="7" t="n">
        <v>0</v>
      </c>
      <c r="F3310" s="7" t="n">
        <v>0</v>
      </c>
      <c r="G3310" s="7" t="n">
        <v>5</v>
      </c>
      <c r="H3310" s="7" t="n">
        <v>1.20000004768372</v>
      </c>
      <c r="I3310" s="7" t="n">
        <v>1</v>
      </c>
      <c r="J3310" s="7" t="n">
        <v>0</v>
      </c>
    </row>
    <row r="3311" spans="1:11">
      <c r="A3311" t="s">
        <v>4</v>
      </c>
      <c r="B3311" s="4" t="s">
        <v>5</v>
      </c>
      <c r="C3311" s="4" t="s">
        <v>14</v>
      </c>
      <c r="D3311" s="21" t="s">
        <v>30</v>
      </c>
      <c r="E3311" s="4" t="s">
        <v>5</v>
      </c>
      <c r="F3311" s="4" t="s">
        <v>14</v>
      </c>
      <c r="G3311" s="4" t="s">
        <v>10</v>
      </c>
      <c r="H3311" s="21" t="s">
        <v>31</v>
      </c>
      <c r="I3311" s="4" t="s">
        <v>14</v>
      </c>
      <c r="J3311" s="4" t="s">
        <v>14</v>
      </c>
      <c r="K3311" s="4" t="s">
        <v>18</v>
      </c>
    </row>
    <row r="3312" spans="1:11">
      <c r="A3312" t="n">
        <v>26652</v>
      </c>
      <c r="B3312" s="10" t="n">
        <v>5</v>
      </c>
      <c r="C3312" s="7" t="n">
        <v>28</v>
      </c>
      <c r="D3312" s="21" t="s">
        <v>3</v>
      </c>
      <c r="E3312" s="27" t="n">
        <v>64</v>
      </c>
      <c r="F3312" s="7" t="n">
        <v>5</v>
      </c>
      <c r="G3312" s="7" t="n">
        <v>9</v>
      </c>
      <c r="H3312" s="21" t="s">
        <v>3</v>
      </c>
      <c r="I3312" s="7" t="n">
        <v>8</v>
      </c>
      <c r="J3312" s="7" t="n">
        <v>1</v>
      </c>
      <c r="K3312" s="11" t="n">
        <f t="normal" ca="1">A3316</f>
        <v>0</v>
      </c>
    </row>
    <row r="3313" spans="1:11">
      <c r="A3313" t="s">
        <v>4</v>
      </c>
      <c r="B3313" s="4" t="s">
        <v>5</v>
      </c>
      <c r="C3313" s="4" t="s">
        <v>10</v>
      </c>
      <c r="D3313" s="4" t="s">
        <v>10</v>
      </c>
      <c r="E3313" s="4" t="s">
        <v>20</v>
      </c>
      <c r="F3313" s="4" t="s">
        <v>20</v>
      </c>
      <c r="G3313" s="4" t="s">
        <v>20</v>
      </c>
      <c r="H3313" s="4" t="s">
        <v>20</v>
      </c>
      <c r="I3313" s="4" t="s">
        <v>14</v>
      </c>
      <c r="J3313" s="4" t="s">
        <v>10</v>
      </c>
    </row>
    <row r="3314" spans="1:11">
      <c r="A3314" t="n">
        <v>26664</v>
      </c>
      <c r="B3314" s="41" t="n">
        <v>55</v>
      </c>
      <c r="C3314" s="7" t="n">
        <v>9</v>
      </c>
      <c r="D3314" s="7" t="n">
        <v>65024</v>
      </c>
      <c r="E3314" s="7" t="n">
        <v>0</v>
      </c>
      <c r="F3314" s="7" t="n">
        <v>0</v>
      </c>
      <c r="G3314" s="7" t="n">
        <v>5</v>
      </c>
      <c r="H3314" s="7" t="n">
        <v>1.20000004768372</v>
      </c>
      <c r="I3314" s="7" t="n">
        <v>1</v>
      </c>
      <c r="J3314" s="7" t="n">
        <v>0</v>
      </c>
    </row>
    <row r="3315" spans="1:11">
      <c r="A3315" t="s">
        <v>4</v>
      </c>
      <c r="B3315" s="4" t="s">
        <v>5</v>
      </c>
      <c r="C3315" s="4" t="s">
        <v>10</v>
      </c>
    </row>
    <row r="3316" spans="1:11">
      <c r="A3316" t="n">
        <v>26688</v>
      </c>
      <c r="B3316" s="29" t="n">
        <v>16</v>
      </c>
      <c r="C3316" s="7" t="n">
        <v>4000</v>
      </c>
    </row>
    <row r="3317" spans="1:11">
      <c r="A3317" t="s">
        <v>4</v>
      </c>
      <c r="B3317" s="4" t="s">
        <v>5</v>
      </c>
      <c r="C3317" s="4" t="s">
        <v>14</v>
      </c>
      <c r="D3317" s="4" t="s">
        <v>10</v>
      </c>
      <c r="E3317" s="4" t="s">
        <v>10</v>
      </c>
      <c r="F3317" s="4" t="s">
        <v>14</v>
      </c>
    </row>
    <row r="3318" spans="1:11">
      <c r="A3318" t="n">
        <v>26691</v>
      </c>
      <c r="B3318" s="42" t="n">
        <v>25</v>
      </c>
      <c r="C3318" s="7" t="n">
        <v>1</v>
      </c>
      <c r="D3318" s="7" t="n">
        <v>260</v>
      </c>
      <c r="E3318" s="7" t="n">
        <v>640</v>
      </c>
      <c r="F3318" s="7" t="n">
        <v>2</v>
      </c>
    </row>
    <row r="3319" spans="1:11">
      <c r="A3319" t="s">
        <v>4</v>
      </c>
      <c r="B3319" s="4" t="s">
        <v>5</v>
      </c>
      <c r="C3319" s="4" t="s">
        <v>14</v>
      </c>
      <c r="D3319" s="4" t="s">
        <v>10</v>
      </c>
      <c r="E3319" s="4" t="s">
        <v>6</v>
      </c>
    </row>
    <row r="3320" spans="1:11">
      <c r="A3320" t="n">
        <v>26698</v>
      </c>
      <c r="B3320" s="33" t="n">
        <v>51</v>
      </c>
      <c r="C3320" s="7" t="n">
        <v>4</v>
      </c>
      <c r="D3320" s="7" t="n">
        <v>0</v>
      </c>
      <c r="E3320" s="7" t="s">
        <v>98</v>
      </c>
    </row>
    <row r="3321" spans="1:11">
      <c r="A3321" t="s">
        <v>4</v>
      </c>
      <c r="B3321" s="4" t="s">
        <v>5</v>
      </c>
      <c r="C3321" s="4" t="s">
        <v>10</v>
      </c>
    </row>
    <row r="3322" spans="1:11">
      <c r="A3322" t="n">
        <v>26711</v>
      </c>
      <c r="B3322" s="29" t="n">
        <v>16</v>
      </c>
      <c r="C3322" s="7" t="n">
        <v>0</v>
      </c>
    </row>
    <row r="3323" spans="1:11">
      <c r="A3323" t="s">
        <v>4</v>
      </c>
      <c r="B3323" s="4" t="s">
        <v>5</v>
      </c>
      <c r="C3323" s="4" t="s">
        <v>10</v>
      </c>
      <c r="D3323" s="4" t="s">
        <v>14</v>
      </c>
      <c r="E3323" s="4" t="s">
        <v>9</v>
      </c>
      <c r="F3323" s="4" t="s">
        <v>83</v>
      </c>
      <c r="G3323" s="4" t="s">
        <v>14</v>
      </c>
      <c r="H3323" s="4" t="s">
        <v>14</v>
      </c>
    </row>
    <row r="3324" spans="1:11">
      <c r="A3324" t="n">
        <v>26714</v>
      </c>
      <c r="B3324" s="44" t="n">
        <v>26</v>
      </c>
      <c r="C3324" s="7" t="n">
        <v>0</v>
      </c>
      <c r="D3324" s="7" t="n">
        <v>17</v>
      </c>
      <c r="E3324" s="7" t="n">
        <v>52993</v>
      </c>
      <c r="F3324" s="7" t="s">
        <v>305</v>
      </c>
      <c r="G3324" s="7" t="n">
        <v>2</v>
      </c>
      <c r="H3324" s="7" t="n">
        <v>0</v>
      </c>
    </row>
    <row r="3325" spans="1:11">
      <c r="A3325" t="s">
        <v>4</v>
      </c>
      <c r="B3325" s="4" t="s">
        <v>5</v>
      </c>
    </row>
    <row r="3326" spans="1:11">
      <c r="A3326" t="n">
        <v>26787</v>
      </c>
      <c r="B3326" s="45" t="n">
        <v>28</v>
      </c>
    </row>
    <row r="3327" spans="1:11">
      <c r="A3327" t="s">
        <v>4</v>
      </c>
      <c r="B3327" s="4" t="s">
        <v>5</v>
      </c>
      <c r="C3327" s="4" t="s">
        <v>14</v>
      </c>
      <c r="D3327" s="4" t="s">
        <v>10</v>
      </c>
      <c r="E3327" s="4" t="s">
        <v>10</v>
      </c>
      <c r="F3327" s="4" t="s">
        <v>14</v>
      </c>
    </row>
    <row r="3328" spans="1:11">
      <c r="A3328" t="n">
        <v>26788</v>
      </c>
      <c r="B3328" s="42" t="n">
        <v>25</v>
      </c>
      <c r="C3328" s="7" t="n">
        <v>1</v>
      </c>
      <c r="D3328" s="7" t="n">
        <v>260</v>
      </c>
      <c r="E3328" s="7" t="n">
        <v>640</v>
      </c>
      <c r="F3328" s="7" t="n">
        <v>1</v>
      </c>
    </row>
    <row r="3329" spans="1:10">
      <c r="A3329" t="s">
        <v>4</v>
      </c>
      <c r="B3329" s="4" t="s">
        <v>5</v>
      </c>
      <c r="C3329" s="4" t="s">
        <v>14</v>
      </c>
      <c r="D3329" s="4" t="s">
        <v>10</v>
      </c>
      <c r="E3329" s="4" t="s">
        <v>6</v>
      </c>
    </row>
    <row r="3330" spans="1:10">
      <c r="A3330" t="n">
        <v>26795</v>
      </c>
      <c r="B3330" s="33" t="n">
        <v>51</v>
      </c>
      <c r="C3330" s="7" t="n">
        <v>4</v>
      </c>
      <c r="D3330" s="7" t="n">
        <v>4</v>
      </c>
      <c r="E3330" s="7" t="s">
        <v>306</v>
      </c>
    </row>
    <row r="3331" spans="1:10">
      <c r="A3331" t="s">
        <v>4</v>
      </c>
      <c r="B3331" s="4" t="s">
        <v>5</v>
      </c>
      <c r="C3331" s="4" t="s">
        <v>10</v>
      </c>
    </row>
    <row r="3332" spans="1:10">
      <c r="A3332" t="n">
        <v>26808</v>
      </c>
      <c r="B3332" s="29" t="n">
        <v>16</v>
      </c>
      <c r="C3332" s="7" t="n">
        <v>0</v>
      </c>
    </row>
    <row r="3333" spans="1:10">
      <c r="A3333" t="s">
        <v>4</v>
      </c>
      <c r="B3333" s="4" t="s">
        <v>5</v>
      </c>
      <c r="C3333" s="4" t="s">
        <v>10</v>
      </c>
      <c r="D3333" s="4" t="s">
        <v>14</v>
      </c>
      <c r="E3333" s="4" t="s">
        <v>9</v>
      </c>
      <c r="F3333" s="4" t="s">
        <v>83</v>
      </c>
      <c r="G3333" s="4" t="s">
        <v>14</v>
      </c>
      <c r="H3333" s="4" t="s">
        <v>14</v>
      </c>
    </row>
    <row r="3334" spans="1:10">
      <c r="A3334" t="n">
        <v>26811</v>
      </c>
      <c r="B3334" s="44" t="n">
        <v>26</v>
      </c>
      <c r="C3334" s="7" t="n">
        <v>4</v>
      </c>
      <c r="D3334" s="7" t="n">
        <v>17</v>
      </c>
      <c r="E3334" s="7" t="n">
        <v>7427</v>
      </c>
      <c r="F3334" s="7" t="s">
        <v>307</v>
      </c>
      <c r="G3334" s="7" t="n">
        <v>2</v>
      </c>
      <c r="H3334" s="7" t="n">
        <v>0</v>
      </c>
    </row>
    <row r="3335" spans="1:10">
      <c r="A3335" t="s">
        <v>4</v>
      </c>
      <c r="B3335" s="4" t="s">
        <v>5</v>
      </c>
    </row>
    <row r="3336" spans="1:10">
      <c r="A3336" t="n">
        <v>26891</v>
      </c>
      <c r="B3336" s="45" t="n">
        <v>28</v>
      </c>
    </row>
    <row r="3337" spans="1:10">
      <c r="A3337" t="s">
        <v>4</v>
      </c>
      <c r="B3337" s="4" t="s">
        <v>5</v>
      </c>
      <c r="C3337" s="4" t="s">
        <v>10</v>
      </c>
      <c r="D3337" s="4" t="s">
        <v>14</v>
      </c>
    </row>
    <row r="3338" spans="1:10">
      <c r="A3338" t="n">
        <v>26892</v>
      </c>
      <c r="B3338" s="46" t="n">
        <v>89</v>
      </c>
      <c r="C3338" s="7" t="n">
        <v>65533</v>
      </c>
      <c r="D3338" s="7" t="n">
        <v>1</v>
      </c>
    </row>
    <row r="3339" spans="1:10">
      <c r="A3339" t="s">
        <v>4</v>
      </c>
      <c r="B3339" s="4" t="s">
        <v>5</v>
      </c>
      <c r="C3339" s="4" t="s">
        <v>14</v>
      </c>
      <c r="D3339" s="4" t="s">
        <v>10</v>
      </c>
      <c r="E3339" s="4" t="s">
        <v>10</v>
      </c>
      <c r="F3339" s="4" t="s">
        <v>14</v>
      </c>
    </row>
    <row r="3340" spans="1:10">
      <c r="A3340" t="n">
        <v>26896</v>
      </c>
      <c r="B3340" s="42" t="n">
        <v>25</v>
      </c>
      <c r="C3340" s="7" t="n">
        <v>1</v>
      </c>
      <c r="D3340" s="7" t="n">
        <v>65535</v>
      </c>
      <c r="E3340" s="7" t="n">
        <v>65535</v>
      </c>
      <c r="F3340" s="7" t="n">
        <v>0</v>
      </c>
    </row>
    <row r="3341" spans="1:10">
      <c r="A3341" t="s">
        <v>4</v>
      </c>
      <c r="B3341" s="4" t="s">
        <v>5</v>
      </c>
      <c r="C3341" s="4" t="s">
        <v>14</v>
      </c>
      <c r="D3341" s="21" t="s">
        <v>30</v>
      </c>
      <c r="E3341" s="4" t="s">
        <v>5</v>
      </c>
      <c r="F3341" s="4" t="s">
        <v>14</v>
      </c>
      <c r="G3341" s="4" t="s">
        <v>10</v>
      </c>
      <c r="H3341" s="21" t="s">
        <v>31</v>
      </c>
      <c r="I3341" s="4" t="s">
        <v>14</v>
      </c>
      <c r="J3341" s="4" t="s">
        <v>14</v>
      </c>
      <c r="K3341" s="4" t="s">
        <v>18</v>
      </c>
    </row>
    <row r="3342" spans="1:10">
      <c r="A3342" t="n">
        <v>26903</v>
      </c>
      <c r="B3342" s="10" t="n">
        <v>5</v>
      </c>
      <c r="C3342" s="7" t="n">
        <v>28</v>
      </c>
      <c r="D3342" s="21" t="s">
        <v>3</v>
      </c>
      <c r="E3342" s="27" t="n">
        <v>64</v>
      </c>
      <c r="F3342" s="7" t="n">
        <v>5</v>
      </c>
      <c r="G3342" s="7" t="n">
        <v>11</v>
      </c>
      <c r="H3342" s="21" t="s">
        <v>3</v>
      </c>
      <c r="I3342" s="7" t="n">
        <v>8</v>
      </c>
      <c r="J3342" s="7" t="n">
        <v>1</v>
      </c>
      <c r="K3342" s="11" t="n">
        <f t="normal" ca="1">A3346</f>
        <v>0</v>
      </c>
    </row>
    <row r="3343" spans="1:10">
      <c r="A3343" t="s">
        <v>4</v>
      </c>
      <c r="B3343" s="4" t="s">
        <v>5</v>
      </c>
      <c r="C3343" s="4" t="s">
        <v>10</v>
      </c>
      <c r="D3343" s="4" t="s">
        <v>10</v>
      </c>
      <c r="E3343" s="4" t="s">
        <v>20</v>
      </c>
      <c r="F3343" s="4" t="s">
        <v>20</v>
      </c>
      <c r="G3343" s="4" t="s">
        <v>20</v>
      </c>
      <c r="H3343" s="4" t="s">
        <v>20</v>
      </c>
      <c r="I3343" s="4" t="s">
        <v>14</v>
      </c>
      <c r="J3343" s="4" t="s">
        <v>10</v>
      </c>
    </row>
    <row r="3344" spans="1:10">
      <c r="A3344" t="n">
        <v>26915</v>
      </c>
      <c r="B3344" s="41" t="n">
        <v>55</v>
      </c>
      <c r="C3344" s="7" t="n">
        <v>11</v>
      </c>
      <c r="D3344" s="7" t="n">
        <v>65024</v>
      </c>
      <c r="E3344" s="7" t="n">
        <v>0</v>
      </c>
      <c r="F3344" s="7" t="n">
        <v>0</v>
      </c>
      <c r="G3344" s="7" t="n">
        <v>3</v>
      </c>
      <c r="H3344" s="7" t="n">
        <v>1.20000004768372</v>
      </c>
      <c r="I3344" s="7" t="n">
        <v>1</v>
      </c>
      <c r="J3344" s="7" t="n">
        <v>0</v>
      </c>
    </row>
    <row r="3345" spans="1:11">
      <c r="A3345" t="s">
        <v>4</v>
      </c>
      <c r="B3345" s="4" t="s">
        <v>5</v>
      </c>
      <c r="C3345" s="4" t="s">
        <v>14</v>
      </c>
      <c r="D3345" s="21" t="s">
        <v>30</v>
      </c>
      <c r="E3345" s="4" t="s">
        <v>5</v>
      </c>
      <c r="F3345" s="4" t="s">
        <v>14</v>
      </c>
      <c r="G3345" s="4" t="s">
        <v>10</v>
      </c>
      <c r="H3345" s="21" t="s">
        <v>31</v>
      </c>
      <c r="I3345" s="4" t="s">
        <v>14</v>
      </c>
      <c r="J3345" s="4" t="s">
        <v>14</v>
      </c>
      <c r="K3345" s="4" t="s">
        <v>18</v>
      </c>
    </row>
    <row r="3346" spans="1:11">
      <c r="A3346" t="n">
        <v>26939</v>
      </c>
      <c r="B3346" s="10" t="n">
        <v>5</v>
      </c>
      <c r="C3346" s="7" t="n">
        <v>28</v>
      </c>
      <c r="D3346" s="21" t="s">
        <v>3</v>
      </c>
      <c r="E3346" s="27" t="n">
        <v>64</v>
      </c>
      <c r="F3346" s="7" t="n">
        <v>5</v>
      </c>
      <c r="G3346" s="7" t="n">
        <v>1</v>
      </c>
      <c r="H3346" s="21" t="s">
        <v>3</v>
      </c>
      <c r="I3346" s="7" t="n">
        <v>8</v>
      </c>
      <c r="J3346" s="7" t="n">
        <v>1</v>
      </c>
      <c r="K3346" s="11" t="n">
        <f t="normal" ca="1">A3350</f>
        <v>0</v>
      </c>
    </row>
    <row r="3347" spans="1:11">
      <c r="A3347" t="s">
        <v>4</v>
      </c>
      <c r="B3347" s="4" t="s">
        <v>5</v>
      </c>
      <c r="C3347" s="4" t="s">
        <v>10</v>
      </c>
      <c r="D3347" s="4" t="s">
        <v>10</v>
      </c>
      <c r="E3347" s="4" t="s">
        <v>20</v>
      </c>
      <c r="F3347" s="4" t="s">
        <v>20</v>
      </c>
      <c r="G3347" s="4" t="s">
        <v>20</v>
      </c>
      <c r="H3347" s="4" t="s">
        <v>20</v>
      </c>
      <c r="I3347" s="4" t="s">
        <v>14</v>
      </c>
      <c r="J3347" s="4" t="s">
        <v>10</v>
      </c>
    </row>
    <row r="3348" spans="1:11">
      <c r="A3348" t="n">
        <v>26951</v>
      </c>
      <c r="B3348" s="41" t="n">
        <v>55</v>
      </c>
      <c r="C3348" s="7" t="n">
        <v>1</v>
      </c>
      <c r="D3348" s="7" t="n">
        <v>65024</v>
      </c>
      <c r="E3348" s="7" t="n">
        <v>0</v>
      </c>
      <c r="F3348" s="7" t="n">
        <v>0</v>
      </c>
      <c r="G3348" s="7" t="n">
        <v>3</v>
      </c>
      <c r="H3348" s="7" t="n">
        <v>1.20000004768372</v>
      </c>
      <c r="I3348" s="7" t="n">
        <v>1</v>
      </c>
      <c r="J3348" s="7" t="n">
        <v>0</v>
      </c>
    </row>
    <row r="3349" spans="1:11">
      <c r="A3349" t="s">
        <v>4</v>
      </c>
      <c r="B3349" s="4" t="s">
        <v>5</v>
      </c>
      <c r="C3349" s="4" t="s">
        <v>14</v>
      </c>
      <c r="D3349" s="21" t="s">
        <v>30</v>
      </c>
      <c r="E3349" s="4" t="s">
        <v>5</v>
      </c>
      <c r="F3349" s="4" t="s">
        <v>14</v>
      </c>
      <c r="G3349" s="4" t="s">
        <v>10</v>
      </c>
      <c r="H3349" s="21" t="s">
        <v>31</v>
      </c>
      <c r="I3349" s="4" t="s">
        <v>14</v>
      </c>
      <c r="J3349" s="4" t="s">
        <v>14</v>
      </c>
      <c r="K3349" s="4" t="s">
        <v>18</v>
      </c>
    </row>
    <row r="3350" spans="1:11">
      <c r="A3350" t="n">
        <v>26975</v>
      </c>
      <c r="B3350" s="10" t="n">
        <v>5</v>
      </c>
      <c r="C3350" s="7" t="n">
        <v>28</v>
      </c>
      <c r="D3350" s="21" t="s">
        <v>3</v>
      </c>
      <c r="E3350" s="27" t="n">
        <v>64</v>
      </c>
      <c r="F3350" s="7" t="n">
        <v>5</v>
      </c>
      <c r="G3350" s="7" t="n">
        <v>2</v>
      </c>
      <c r="H3350" s="21" t="s">
        <v>3</v>
      </c>
      <c r="I3350" s="7" t="n">
        <v>8</v>
      </c>
      <c r="J3350" s="7" t="n">
        <v>1</v>
      </c>
      <c r="K3350" s="11" t="n">
        <f t="normal" ca="1">A3354</f>
        <v>0</v>
      </c>
    </row>
    <row r="3351" spans="1:11">
      <c r="A3351" t="s">
        <v>4</v>
      </c>
      <c r="B3351" s="4" t="s">
        <v>5</v>
      </c>
      <c r="C3351" s="4" t="s">
        <v>10</v>
      </c>
      <c r="D3351" s="4" t="s">
        <v>10</v>
      </c>
      <c r="E3351" s="4" t="s">
        <v>20</v>
      </c>
      <c r="F3351" s="4" t="s">
        <v>20</v>
      </c>
      <c r="G3351" s="4" t="s">
        <v>20</v>
      </c>
      <c r="H3351" s="4" t="s">
        <v>20</v>
      </c>
      <c r="I3351" s="4" t="s">
        <v>14</v>
      </c>
      <c r="J3351" s="4" t="s">
        <v>10</v>
      </c>
    </row>
    <row r="3352" spans="1:11">
      <c r="A3352" t="n">
        <v>26987</v>
      </c>
      <c r="B3352" s="41" t="n">
        <v>55</v>
      </c>
      <c r="C3352" s="7" t="n">
        <v>2</v>
      </c>
      <c r="D3352" s="7" t="n">
        <v>65024</v>
      </c>
      <c r="E3352" s="7" t="n">
        <v>0</v>
      </c>
      <c r="F3352" s="7" t="n">
        <v>0</v>
      </c>
      <c r="G3352" s="7" t="n">
        <v>3</v>
      </c>
      <c r="H3352" s="7" t="n">
        <v>1.20000004768372</v>
      </c>
      <c r="I3352" s="7" t="n">
        <v>1</v>
      </c>
      <c r="J3352" s="7" t="n">
        <v>0</v>
      </c>
    </row>
    <row r="3353" spans="1:11">
      <c r="A3353" t="s">
        <v>4</v>
      </c>
      <c r="B3353" s="4" t="s">
        <v>5</v>
      </c>
      <c r="C3353" s="4" t="s">
        <v>14</v>
      </c>
      <c r="D3353" s="21" t="s">
        <v>30</v>
      </c>
      <c r="E3353" s="4" t="s">
        <v>5</v>
      </c>
      <c r="F3353" s="4" t="s">
        <v>14</v>
      </c>
      <c r="G3353" s="4" t="s">
        <v>10</v>
      </c>
      <c r="H3353" s="21" t="s">
        <v>31</v>
      </c>
      <c r="I3353" s="4" t="s">
        <v>14</v>
      </c>
      <c r="J3353" s="4" t="s">
        <v>14</v>
      </c>
      <c r="K3353" s="4" t="s">
        <v>18</v>
      </c>
    </row>
    <row r="3354" spans="1:11">
      <c r="A3354" t="n">
        <v>27011</v>
      </c>
      <c r="B3354" s="10" t="n">
        <v>5</v>
      </c>
      <c r="C3354" s="7" t="n">
        <v>28</v>
      </c>
      <c r="D3354" s="21" t="s">
        <v>3</v>
      </c>
      <c r="E3354" s="27" t="n">
        <v>64</v>
      </c>
      <c r="F3354" s="7" t="n">
        <v>5</v>
      </c>
      <c r="G3354" s="7" t="n">
        <v>3</v>
      </c>
      <c r="H3354" s="21" t="s">
        <v>3</v>
      </c>
      <c r="I3354" s="7" t="n">
        <v>8</v>
      </c>
      <c r="J3354" s="7" t="n">
        <v>1</v>
      </c>
      <c r="K3354" s="11" t="n">
        <f t="normal" ca="1">A3358</f>
        <v>0</v>
      </c>
    </row>
    <row r="3355" spans="1:11">
      <c r="A3355" t="s">
        <v>4</v>
      </c>
      <c r="B3355" s="4" t="s">
        <v>5</v>
      </c>
      <c r="C3355" s="4" t="s">
        <v>10</v>
      </c>
      <c r="D3355" s="4" t="s">
        <v>10</v>
      </c>
      <c r="E3355" s="4" t="s">
        <v>20</v>
      </c>
      <c r="F3355" s="4" t="s">
        <v>20</v>
      </c>
      <c r="G3355" s="4" t="s">
        <v>20</v>
      </c>
      <c r="H3355" s="4" t="s">
        <v>20</v>
      </c>
      <c r="I3355" s="4" t="s">
        <v>14</v>
      </c>
      <c r="J3355" s="4" t="s">
        <v>10</v>
      </c>
    </row>
    <row r="3356" spans="1:11">
      <c r="A3356" t="n">
        <v>27023</v>
      </c>
      <c r="B3356" s="41" t="n">
        <v>55</v>
      </c>
      <c r="C3356" s="7" t="n">
        <v>3</v>
      </c>
      <c r="D3356" s="7" t="n">
        <v>65024</v>
      </c>
      <c r="E3356" s="7" t="n">
        <v>0</v>
      </c>
      <c r="F3356" s="7" t="n">
        <v>0</v>
      </c>
      <c r="G3356" s="7" t="n">
        <v>3</v>
      </c>
      <c r="H3356" s="7" t="n">
        <v>1.20000004768372</v>
      </c>
      <c r="I3356" s="7" t="n">
        <v>1</v>
      </c>
      <c r="J3356" s="7" t="n">
        <v>0</v>
      </c>
    </row>
    <row r="3357" spans="1:11">
      <c r="A3357" t="s">
        <v>4</v>
      </c>
      <c r="B3357" s="4" t="s">
        <v>5</v>
      </c>
      <c r="C3357" s="4" t="s">
        <v>14</v>
      </c>
      <c r="D3357" s="21" t="s">
        <v>30</v>
      </c>
      <c r="E3357" s="4" t="s">
        <v>5</v>
      </c>
      <c r="F3357" s="4" t="s">
        <v>14</v>
      </c>
      <c r="G3357" s="4" t="s">
        <v>10</v>
      </c>
      <c r="H3357" s="21" t="s">
        <v>31</v>
      </c>
      <c r="I3357" s="4" t="s">
        <v>14</v>
      </c>
      <c r="J3357" s="4" t="s">
        <v>14</v>
      </c>
      <c r="K3357" s="4" t="s">
        <v>18</v>
      </c>
    </row>
    <row r="3358" spans="1:11">
      <c r="A3358" t="n">
        <v>27047</v>
      </c>
      <c r="B3358" s="10" t="n">
        <v>5</v>
      </c>
      <c r="C3358" s="7" t="n">
        <v>28</v>
      </c>
      <c r="D3358" s="21" t="s">
        <v>3</v>
      </c>
      <c r="E3358" s="27" t="n">
        <v>64</v>
      </c>
      <c r="F3358" s="7" t="n">
        <v>5</v>
      </c>
      <c r="G3358" s="7" t="n">
        <v>5</v>
      </c>
      <c r="H3358" s="21" t="s">
        <v>3</v>
      </c>
      <c r="I3358" s="7" t="n">
        <v>8</v>
      </c>
      <c r="J3358" s="7" t="n">
        <v>1</v>
      </c>
      <c r="K3358" s="11" t="n">
        <f t="normal" ca="1">A3362</f>
        <v>0</v>
      </c>
    </row>
    <row r="3359" spans="1:11">
      <c r="A3359" t="s">
        <v>4</v>
      </c>
      <c r="B3359" s="4" t="s">
        <v>5</v>
      </c>
      <c r="C3359" s="4" t="s">
        <v>10</v>
      </c>
      <c r="D3359" s="4" t="s">
        <v>10</v>
      </c>
      <c r="E3359" s="4" t="s">
        <v>20</v>
      </c>
      <c r="F3359" s="4" t="s">
        <v>20</v>
      </c>
      <c r="G3359" s="4" t="s">
        <v>20</v>
      </c>
      <c r="H3359" s="4" t="s">
        <v>20</v>
      </c>
      <c r="I3359" s="4" t="s">
        <v>14</v>
      </c>
      <c r="J3359" s="4" t="s">
        <v>10</v>
      </c>
    </row>
    <row r="3360" spans="1:11">
      <c r="A3360" t="n">
        <v>27059</v>
      </c>
      <c r="B3360" s="41" t="n">
        <v>55</v>
      </c>
      <c r="C3360" s="7" t="n">
        <v>5</v>
      </c>
      <c r="D3360" s="7" t="n">
        <v>65024</v>
      </c>
      <c r="E3360" s="7" t="n">
        <v>0</v>
      </c>
      <c r="F3360" s="7" t="n">
        <v>0</v>
      </c>
      <c r="G3360" s="7" t="n">
        <v>3</v>
      </c>
      <c r="H3360" s="7" t="n">
        <v>1.20000004768372</v>
      </c>
      <c r="I3360" s="7" t="n">
        <v>1</v>
      </c>
      <c r="J3360" s="7" t="n">
        <v>0</v>
      </c>
    </row>
    <row r="3361" spans="1:11">
      <c r="A3361" t="s">
        <v>4</v>
      </c>
      <c r="B3361" s="4" t="s">
        <v>5</v>
      </c>
      <c r="C3361" s="4" t="s">
        <v>14</v>
      </c>
      <c r="D3361" s="21" t="s">
        <v>30</v>
      </c>
      <c r="E3361" s="4" t="s">
        <v>5</v>
      </c>
      <c r="F3361" s="4" t="s">
        <v>14</v>
      </c>
      <c r="G3361" s="4" t="s">
        <v>10</v>
      </c>
      <c r="H3361" s="21" t="s">
        <v>31</v>
      </c>
      <c r="I3361" s="4" t="s">
        <v>14</v>
      </c>
      <c r="J3361" s="4" t="s">
        <v>14</v>
      </c>
      <c r="K3361" s="4" t="s">
        <v>18</v>
      </c>
    </row>
    <row r="3362" spans="1:11">
      <c r="A3362" t="n">
        <v>27083</v>
      </c>
      <c r="B3362" s="10" t="n">
        <v>5</v>
      </c>
      <c r="C3362" s="7" t="n">
        <v>28</v>
      </c>
      <c r="D3362" s="21" t="s">
        <v>3</v>
      </c>
      <c r="E3362" s="27" t="n">
        <v>64</v>
      </c>
      <c r="F3362" s="7" t="n">
        <v>5</v>
      </c>
      <c r="G3362" s="7" t="n">
        <v>6</v>
      </c>
      <c r="H3362" s="21" t="s">
        <v>3</v>
      </c>
      <c r="I3362" s="7" t="n">
        <v>8</v>
      </c>
      <c r="J3362" s="7" t="n">
        <v>1</v>
      </c>
      <c r="K3362" s="11" t="n">
        <f t="normal" ca="1">A3366</f>
        <v>0</v>
      </c>
    </row>
    <row r="3363" spans="1:11">
      <c r="A3363" t="s">
        <v>4</v>
      </c>
      <c r="B3363" s="4" t="s">
        <v>5</v>
      </c>
      <c r="C3363" s="4" t="s">
        <v>10</v>
      </c>
      <c r="D3363" s="4" t="s">
        <v>10</v>
      </c>
      <c r="E3363" s="4" t="s">
        <v>20</v>
      </c>
      <c r="F3363" s="4" t="s">
        <v>20</v>
      </c>
      <c r="G3363" s="4" t="s">
        <v>20</v>
      </c>
      <c r="H3363" s="4" t="s">
        <v>20</v>
      </c>
      <c r="I3363" s="4" t="s">
        <v>14</v>
      </c>
      <c r="J3363" s="4" t="s">
        <v>10</v>
      </c>
    </row>
    <row r="3364" spans="1:11">
      <c r="A3364" t="n">
        <v>27095</v>
      </c>
      <c r="B3364" s="41" t="n">
        <v>55</v>
      </c>
      <c r="C3364" s="7" t="n">
        <v>6</v>
      </c>
      <c r="D3364" s="7" t="n">
        <v>65024</v>
      </c>
      <c r="E3364" s="7" t="n">
        <v>0</v>
      </c>
      <c r="F3364" s="7" t="n">
        <v>0</v>
      </c>
      <c r="G3364" s="7" t="n">
        <v>3</v>
      </c>
      <c r="H3364" s="7" t="n">
        <v>1.20000004768372</v>
      </c>
      <c r="I3364" s="7" t="n">
        <v>1</v>
      </c>
      <c r="J3364" s="7" t="n">
        <v>0</v>
      </c>
    </row>
    <row r="3365" spans="1:11">
      <c r="A3365" t="s">
        <v>4</v>
      </c>
      <c r="B3365" s="4" t="s">
        <v>5</v>
      </c>
      <c r="C3365" s="4" t="s">
        <v>14</v>
      </c>
      <c r="D3365" s="21" t="s">
        <v>30</v>
      </c>
      <c r="E3365" s="4" t="s">
        <v>5</v>
      </c>
      <c r="F3365" s="4" t="s">
        <v>14</v>
      </c>
      <c r="G3365" s="4" t="s">
        <v>10</v>
      </c>
      <c r="H3365" s="21" t="s">
        <v>31</v>
      </c>
      <c r="I3365" s="4" t="s">
        <v>14</v>
      </c>
      <c r="J3365" s="4" t="s">
        <v>14</v>
      </c>
      <c r="K3365" s="4" t="s">
        <v>18</v>
      </c>
    </row>
    <row r="3366" spans="1:11">
      <c r="A3366" t="n">
        <v>27119</v>
      </c>
      <c r="B3366" s="10" t="n">
        <v>5</v>
      </c>
      <c r="C3366" s="7" t="n">
        <v>28</v>
      </c>
      <c r="D3366" s="21" t="s">
        <v>3</v>
      </c>
      <c r="E3366" s="27" t="n">
        <v>64</v>
      </c>
      <c r="F3366" s="7" t="n">
        <v>5</v>
      </c>
      <c r="G3366" s="7" t="n">
        <v>7</v>
      </c>
      <c r="H3366" s="21" t="s">
        <v>3</v>
      </c>
      <c r="I3366" s="7" t="n">
        <v>8</v>
      </c>
      <c r="J3366" s="7" t="n">
        <v>1</v>
      </c>
      <c r="K3366" s="11" t="n">
        <f t="normal" ca="1">A3370</f>
        <v>0</v>
      </c>
    </row>
    <row r="3367" spans="1:11">
      <c r="A3367" t="s">
        <v>4</v>
      </c>
      <c r="B3367" s="4" t="s">
        <v>5</v>
      </c>
      <c r="C3367" s="4" t="s">
        <v>10</v>
      </c>
      <c r="D3367" s="4" t="s">
        <v>10</v>
      </c>
      <c r="E3367" s="4" t="s">
        <v>20</v>
      </c>
      <c r="F3367" s="4" t="s">
        <v>20</v>
      </c>
      <c r="G3367" s="4" t="s">
        <v>20</v>
      </c>
      <c r="H3367" s="4" t="s">
        <v>20</v>
      </c>
      <c r="I3367" s="4" t="s">
        <v>14</v>
      </c>
      <c r="J3367" s="4" t="s">
        <v>10</v>
      </c>
    </row>
    <row r="3368" spans="1:11">
      <c r="A3368" t="n">
        <v>27131</v>
      </c>
      <c r="B3368" s="41" t="n">
        <v>55</v>
      </c>
      <c r="C3368" s="7" t="n">
        <v>7</v>
      </c>
      <c r="D3368" s="7" t="n">
        <v>65024</v>
      </c>
      <c r="E3368" s="7" t="n">
        <v>0</v>
      </c>
      <c r="F3368" s="7" t="n">
        <v>0</v>
      </c>
      <c r="G3368" s="7" t="n">
        <v>3</v>
      </c>
      <c r="H3368" s="7" t="n">
        <v>1.20000004768372</v>
      </c>
      <c r="I3368" s="7" t="n">
        <v>1</v>
      </c>
      <c r="J3368" s="7" t="n">
        <v>0</v>
      </c>
    </row>
    <row r="3369" spans="1:11">
      <c r="A3369" t="s">
        <v>4</v>
      </c>
      <c r="B3369" s="4" t="s">
        <v>5</v>
      </c>
      <c r="C3369" s="4" t="s">
        <v>14</v>
      </c>
      <c r="D3369" s="21" t="s">
        <v>30</v>
      </c>
      <c r="E3369" s="4" t="s">
        <v>5</v>
      </c>
      <c r="F3369" s="4" t="s">
        <v>14</v>
      </c>
      <c r="G3369" s="4" t="s">
        <v>10</v>
      </c>
      <c r="H3369" s="21" t="s">
        <v>31</v>
      </c>
      <c r="I3369" s="4" t="s">
        <v>14</v>
      </c>
      <c r="J3369" s="4" t="s">
        <v>14</v>
      </c>
      <c r="K3369" s="4" t="s">
        <v>18</v>
      </c>
    </row>
    <row r="3370" spans="1:11">
      <c r="A3370" t="n">
        <v>27155</v>
      </c>
      <c r="B3370" s="10" t="n">
        <v>5</v>
      </c>
      <c r="C3370" s="7" t="n">
        <v>28</v>
      </c>
      <c r="D3370" s="21" t="s">
        <v>3</v>
      </c>
      <c r="E3370" s="27" t="n">
        <v>64</v>
      </c>
      <c r="F3370" s="7" t="n">
        <v>5</v>
      </c>
      <c r="G3370" s="7" t="n">
        <v>8</v>
      </c>
      <c r="H3370" s="21" t="s">
        <v>3</v>
      </c>
      <c r="I3370" s="7" t="n">
        <v>8</v>
      </c>
      <c r="J3370" s="7" t="n">
        <v>1</v>
      </c>
      <c r="K3370" s="11" t="n">
        <f t="normal" ca="1">A3374</f>
        <v>0</v>
      </c>
    </row>
    <row r="3371" spans="1:11">
      <c r="A3371" t="s">
        <v>4</v>
      </c>
      <c r="B3371" s="4" t="s">
        <v>5</v>
      </c>
      <c r="C3371" s="4" t="s">
        <v>10</v>
      </c>
      <c r="D3371" s="4" t="s">
        <v>10</v>
      </c>
      <c r="E3371" s="4" t="s">
        <v>20</v>
      </c>
      <c r="F3371" s="4" t="s">
        <v>20</v>
      </c>
      <c r="G3371" s="4" t="s">
        <v>20</v>
      </c>
      <c r="H3371" s="4" t="s">
        <v>20</v>
      </c>
      <c r="I3371" s="4" t="s">
        <v>14</v>
      </c>
      <c r="J3371" s="4" t="s">
        <v>10</v>
      </c>
    </row>
    <row r="3372" spans="1:11">
      <c r="A3372" t="n">
        <v>27167</v>
      </c>
      <c r="B3372" s="41" t="n">
        <v>55</v>
      </c>
      <c r="C3372" s="7" t="n">
        <v>8</v>
      </c>
      <c r="D3372" s="7" t="n">
        <v>65024</v>
      </c>
      <c r="E3372" s="7" t="n">
        <v>0</v>
      </c>
      <c r="F3372" s="7" t="n">
        <v>0</v>
      </c>
      <c r="G3372" s="7" t="n">
        <v>3</v>
      </c>
      <c r="H3372" s="7" t="n">
        <v>1.20000004768372</v>
      </c>
      <c r="I3372" s="7" t="n">
        <v>1</v>
      </c>
      <c r="J3372" s="7" t="n">
        <v>0</v>
      </c>
    </row>
    <row r="3373" spans="1:11">
      <c r="A3373" t="s">
        <v>4</v>
      </c>
      <c r="B3373" s="4" t="s">
        <v>5</v>
      </c>
      <c r="C3373" s="4" t="s">
        <v>14</v>
      </c>
      <c r="D3373" s="21" t="s">
        <v>30</v>
      </c>
      <c r="E3373" s="4" t="s">
        <v>5</v>
      </c>
      <c r="F3373" s="4" t="s">
        <v>14</v>
      </c>
      <c r="G3373" s="4" t="s">
        <v>10</v>
      </c>
      <c r="H3373" s="21" t="s">
        <v>31</v>
      </c>
      <c r="I3373" s="4" t="s">
        <v>14</v>
      </c>
      <c r="J3373" s="4" t="s">
        <v>14</v>
      </c>
      <c r="K3373" s="4" t="s">
        <v>18</v>
      </c>
    </row>
    <row r="3374" spans="1:11">
      <c r="A3374" t="n">
        <v>27191</v>
      </c>
      <c r="B3374" s="10" t="n">
        <v>5</v>
      </c>
      <c r="C3374" s="7" t="n">
        <v>28</v>
      </c>
      <c r="D3374" s="21" t="s">
        <v>3</v>
      </c>
      <c r="E3374" s="27" t="n">
        <v>64</v>
      </c>
      <c r="F3374" s="7" t="n">
        <v>5</v>
      </c>
      <c r="G3374" s="7" t="n">
        <v>9</v>
      </c>
      <c r="H3374" s="21" t="s">
        <v>3</v>
      </c>
      <c r="I3374" s="7" t="n">
        <v>8</v>
      </c>
      <c r="J3374" s="7" t="n">
        <v>1</v>
      </c>
      <c r="K3374" s="11" t="n">
        <f t="normal" ca="1">A3378</f>
        <v>0</v>
      </c>
    </row>
    <row r="3375" spans="1:11">
      <c r="A3375" t="s">
        <v>4</v>
      </c>
      <c r="B3375" s="4" t="s">
        <v>5</v>
      </c>
      <c r="C3375" s="4" t="s">
        <v>10</v>
      </c>
      <c r="D3375" s="4" t="s">
        <v>10</v>
      </c>
      <c r="E3375" s="4" t="s">
        <v>20</v>
      </c>
      <c r="F3375" s="4" t="s">
        <v>20</v>
      </c>
      <c r="G3375" s="4" t="s">
        <v>20</v>
      </c>
      <c r="H3375" s="4" t="s">
        <v>20</v>
      </c>
      <c r="I3375" s="4" t="s">
        <v>14</v>
      </c>
      <c r="J3375" s="4" t="s">
        <v>10</v>
      </c>
    </row>
    <row r="3376" spans="1:11">
      <c r="A3376" t="n">
        <v>27203</v>
      </c>
      <c r="B3376" s="41" t="n">
        <v>55</v>
      </c>
      <c r="C3376" s="7" t="n">
        <v>9</v>
      </c>
      <c r="D3376" s="7" t="n">
        <v>65024</v>
      </c>
      <c r="E3376" s="7" t="n">
        <v>0</v>
      </c>
      <c r="F3376" s="7" t="n">
        <v>0</v>
      </c>
      <c r="G3376" s="7" t="n">
        <v>3</v>
      </c>
      <c r="H3376" s="7" t="n">
        <v>1.20000004768372</v>
      </c>
      <c r="I3376" s="7" t="n">
        <v>1</v>
      </c>
      <c r="J3376" s="7" t="n">
        <v>0</v>
      </c>
    </row>
    <row r="3377" spans="1:11">
      <c r="A3377" t="s">
        <v>4</v>
      </c>
      <c r="B3377" s="4" t="s">
        <v>5</v>
      </c>
      <c r="C3377" s="4" t="s">
        <v>14</v>
      </c>
      <c r="D3377" s="4" t="s">
        <v>10</v>
      </c>
      <c r="E3377" s="4" t="s">
        <v>20</v>
      </c>
    </row>
    <row r="3378" spans="1:11">
      <c r="A3378" t="n">
        <v>27227</v>
      </c>
      <c r="B3378" s="22" t="n">
        <v>58</v>
      </c>
      <c r="C3378" s="7" t="n">
        <v>0</v>
      </c>
      <c r="D3378" s="7" t="n">
        <v>2000</v>
      </c>
      <c r="E3378" s="7" t="n">
        <v>1</v>
      </c>
    </row>
    <row r="3379" spans="1:11">
      <c r="A3379" t="s">
        <v>4</v>
      </c>
      <c r="B3379" s="4" t="s">
        <v>5</v>
      </c>
      <c r="C3379" s="4" t="s">
        <v>14</v>
      </c>
      <c r="D3379" s="4" t="s">
        <v>10</v>
      </c>
    </row>
    <row r="3380" spans="1:11">
      <c r="A3380" t="n">
        <v>27235</v>
      </c>
      <c r="B3380" s="22" t="n">
        <v>58</v>
      </c>
      <c r="C3380" s="7" t="n">
        <v>255</v>
      </c>
      <c r="D3380" s="7" t="n">
        <v>0</v>
      </c>
    </row>
    <row r="3381" spans="1:11">
      <c r="A3381" t="s">
        <v>4</v>
      </c>
      <c r="B3381" s="4" t="s">
        <v>5</v>
      </c>
      <c r="C3381" s="4" t="s">
        <v>10</v>
      </c>
      <c r="D3381" s="4" t="s">
        <v>14</v>
      </c>
    </row>
    <row r="3382" spans="1:11">
      <c r="A3382" t="n">
        <v>27239</v>
      </c>
      <c r="B3382" s="52" t="n">
        <v>56</v>
      </c>
      <c r="C3382" s="7" t="n">
        <v>0</v>
      </c>
      <c r="D3382" s="7" t="n">
        <v>1</v>
      </c>
    </row>
    <row r="3383" spans="1:11">
      <c r="A3383" t="s">
        <v>4</v>
      </c>
      <c r="B3383" s="4" t="s">
        <v>5</v>
      </c>
      <c r="C3383" s="4" t="s">
        <v>10</v>
      </c>
      <c r="D3383" s="4" t="s">
        <v>14</v>
      </c>
    </row>
    <row r="3384" spans="1:11">
      <c r="A3384" t="n">
        <v>27243</v>
      </c>
      <c r="B3384" s="52" t="n">
        <v>56</v>
      </c>
      <c r="C3384" s="7" t="n">
        <v>1</v>
      </c>
      <c r="D3384" s="7" t="n">
        <v>1</v>
      </c>
    </row>
    <row r="3385" spans="1:11">
      <c r="A3385" t="s">
        <v>4</v>
      </c>
      <c r="B3385" s="4" t="s">
        <v>5</v>
      </c>
      <c r="C3385" s="4" t="s">
        <v>10</v>
      </c>
      <c r="D3385" s="4" t="s">
        <v>14</v>
      </c>
    </row>
    <row r="3386" spans="1:11">
      <c r="A3386" t="n">
        <v>27247</v>
      </c>
      <c r="B3386" s="52" t="n">
        <v>56</v>
      </c>
      <c r="C3386" s="7" t="n">
        <v>11</v>
      </c>
      <c r="D3386" s="7" t="n">
        <v>1</v>
      </c>
    </row>
    <row r="3387" spans="1:11">
      <c r="A3387" t="s">
        <v>4</v>
      </c>
      <c r="B3387" s="4" t="s">
        <v>5</v>
      </c>
      <c r="C3387" s="4" t="s">
        <v>10</v>
      </c>
      <c r="D3387" s="4" t="s">
        <v>14</v>
      </c>
    </row>
    <row r="3388" spans="1:11">
      <c r="A3388" t="n">
        <v>27251</v>
      </c>
      <c r="B3388" s="52" t="n">
        <v>56</v>
      </c>
      <c r="C3388" s="7" t="n">
        <v>8</v>
      </c>
      <c r="D3388" s="7" t="n">
        <v>1</v>
      </c>
    </row>
    <row r="3389" spans="1:11">
      <c r="A3389" t="s">
        <v>4</v>
      </c>
      <c r="B3389" s="4" t="s">
        <v>5</v>
      </c>
      <c r="C3389" s="4" t="s">
        <v>10</v>
      </c>
      <c r="D3389" s="4" t="s">
        <v>14</v>
      </c>
    </row>
    <row r="3390" spans="1:11">
      <c r="A3390" t="n">
        <v>27255</v>
      </c>
      <c r="B3390" s="52" t="n">
        <v>56</v>
      </c>
      <c r="C3390" s="7" t="n">
        <v>2</v>
      </c>
      <c r="D3390" s="7" t="n">
        <v>1</v>
      </c>
    </row>
    <row r="3391" spans="1:11">
      <c r="A3391" t="s">
        <v>4</v>
      </c>
      <c r="B3391" s="4" t="s">
        <v>5</v>
      </c>
      <c r="C3391" s="4" t="s">
        <v>10</v>
      </c>
      <c r="D3391" s="4" t="s">
        <v>14</v>
      </c>
    </row>
    <row r="3392" spans="1:11">
      <c r="A3392" t="n">
        <v>27259</v>
      </c>
      <c r="B3392" s="52" t="n">
        <v>56</v>
      </c>
      <c r="C3392" s="7" t="n">
        <v>6</v>
      </c>
      <c r="D3392" s="7" t="n">
        <v>1</v>
      </c>
    </row>
    <row r="3393" spans="1:5">
      <c r="A3393" t="s">
        <v>4</v>
      </c>
      <c r="B3393" s="4" t="s">
        <v>5</v>
      </c>
      <c r="C3393" s="4" t="s">
        <v>10</v>
      </c>
      <c r="D3393" s="4" t="s">
        <v>14</v>
      </c>
    </row>
    <row r="3394" spans="1:5">
      <c r="A3394" t="n">
        <v>27263</v>
      </c>
      <c r="B3394" s="52" t="n">
        <v>56</v>
      </c>
      <c r="C3394" s="7" t="n">
        <v>4</v>
      </c>
      <c r="D3394" s="7" t="n">
        <v>1</v>
      </c>
    </row>
    <row r="3395" spans="1:5">
      <c r="A3395" t="s">
        <v>4</v>
      </c>
      <c r="B3395" s="4" t="s">
        <v>5</v>
      </c>
      <c r="C3395" s="4" t="s">
        <v>10</v>
      </c>
      <c r="D3395" s="4" t="s">
        <v>14</v>
      </c>
    </row>
    <row r="3396" spans="1:5">
      <c r="A3396" t="n">
        <v>27267</v>
      </c>
      <c r="B3396" s="52" t="n">
        <v>56</v>
      </c>
      <c r="C3396" s="7" t="n">
        <v>3</v>
      </c>
      <c r="D3396" s="7" t="n">
        <v>1</v>
      </c>
    </row>
    <row r="3397" spans="1:5">
      <c r="A3397" t="s">
        <v>4</v>
      </c>
      <c r="B3397" s="4" t="s">
        <v>5</v>
      </c>
      <c r="C3397" s="4" t="s">
        <v>10</v>
      </c>
      <c r="D3397" s="4" t="s">
        <v>14</v>
      </c>
    </row>
    <row r="3398" spans="1:5">
      <c r="A3398" t="n">
        <v>27271</v>
      </c>
      <c r="B3398" s="52" t="n">
        <v>56</v>
      </c>
      <c r="C3398" s="7" t="n">
        <v>5</v>
      </c>
      <c r="D3398" s="7" t="n">
        <v>1</v>
      </c>
    </row>
    <row r="3399" spans="1:5">
      <c r="A3399" t="s">
        <v>4</v>
      </c>
      <c r="B3399" s="4" t="s">
        <v>5</v>
      </c>
      <c r="C3399" s="4" t="s">
        <v>10</v>
      </c>
      <c r="D3399" s="4" t="s">
        <v>14</v>
      </c>
    </row>
    <row r="3400" spans="1:5">
      <c r="A3400" t="n">
        <v>27275</v>
      </c>
      <c r="B3400" s="52" t="n">
        <v>56</v>
      </c>
      <c r="C3400" s="7" t="n">
        <v>7</v>
      </c>
      <c r="D3400" s="7" t="n">
        <v>1</v>
      </c>
    </row>
    <row r="3401" spans="1:5">
      <c r="A3401" t="s">
        <v>4</v>
      </c>
      <c r="B3401" s="4" t="s">
        <v>5</v>
      </c>
      <c r="C3401" s="4" t="s">
        <v>10</v>
      </c>
      <c r="D3401" s="4" t="s">
        <v>14</v>
      </c>
    </row>
    <row r="3402" spans="1:5">
      <c r="A3402" t="n">
        <v>27279</v>
      </c>
      <c r="B3402" s="52" t="n">
        <v>56</v>
      </c>
      <c r="C3402" s="7" t="n">
        <v>9</v>
      </c>
      <c r="D3402" s="7" t="n">
        <v>1</v>
      </c>
    </row>
    <row r="3403" spans="1:5">
      <c r="A3403" t="s">
        <v>4</v>
      </c>
      <c r="B3403" s="4" t="s">
        <v>5</v>
      </c>
      <c r="C3403" s="4" t="s">
        <v>10</v>
      </c>
      <c r="D3403" s="4" t="s">
        <v>20</v>
      </c>
      <c r="E3403" s="4" t="s">
        <v>20</v>
      </c>
      <c r="F3403" s="4" t="s">
        <v>20</v>
      </c>
      <c r="G3403" s="4" t="s">
        <v>20</v>
      </c>
    </row>
    <row r="3404" spans="1:5">
      <c r="A3404" t="n">
        <v>27283</v>
      </c>
      <c r="B3404" s="39" t="n">
        <v>46</v>
      </c>
      <c r="C3404" s="7" t="n">
        <v>0</v>
      </c>
      <c r="D3404" s="7" t="n">
        <v>-6.40000009536743</v>
      </c>
      <c r="E3404" s="7" t="n">
        <v>0</v>
      </c>
      <c r="F3404" s="7" t="n">
        <v>0</v>
      </c>
      <c r="G3404" s="7" t="n">
        <v>270</v>
      </c>
    </row>
    <row r="3405" spans="1:5">
      <c r="A3405" t="s">
        <v>4</v>
      </c>
      <c r="B3405" s="4" t="s">
        <v>5</v>
      </c>
      <c r="C3405" s="4" t="s">
        <v>10</v>
      </c>
      <c r="D3405" s="4" t="s">
        <v>20</v>
      </c>
      <c r="E3405" s="4" t="s">
        <v>20</v>
      </c>
      <c r="F3405" s="4" t="s">
        <v>20</v>
      </c>
      <c r="G3405" s="4" t="s">
        <v>20</v>
      </c>
    </row>
    <row r="3406" spans="1:5">
      <c r="A3406" t="n">
        <v>27302</v>
      </c>
      <c r="B3406" s="39" t="n">
        <v>46</v>
      </c>
      <c r="C3406" s="7" t="n">
        <v>1</v>
      </c>
      <c r="D3406" s="7" t="n">
        <v>-5.90000009536743</v>
      </c>
      <c r="E3406" s="7" t="n">
        <v>0</v>
      </c>
      <c r="F3406" s="7" t="n">
        <v>0.899999976158142</v>
      </c>
      <c r="G3406" s="7" t="n">
        <v>270</v>
      </c>
    </row>
    <row r="3407" spans="1:5">
      <c r="A3407" t="s">
        <v>4</v>
      </c>
      <c r="B3407" s="4" t="s">
        <v>5</v>
      </c>
      <c r="C3407" s="4" t="s">
        <v>10</v>
      </c>
      <c r="D3407" s="4" t="s">
        <v>20</v>
      </c>
      <c r="E3407" s="4" t="s">
        <v>20</v>
      </c>
      <c r="F3407" s="4" t="s">
        <v>20</v>
      </c>
      <c r="G3407" s="4" t="s">
        <v>20</v>
      </c>
    </row>
    <row r="3408" spans="1:5">
      <c r="A3408" t="n">
        <v>27321</v>
      </c>
      <c r="B3408" s="39" t="n">
        <v>46</v>
      </c>
      <c r="C3408" s="7" t="n">
        <v>11</v>
      </c>
      <c r="D3408" s="7" t="n">
        <v>-5.90000009536743</v>
      </c>
      <c r="E3408" s="7" t="n">
        <v>0</v>
      </c>
      <c r="F3408" s="7" t="n">
        <v>-0.899999976158142</v>
      </c>
      <c r="G3408" s="7" t="n">
        <v>270</v>
      </c>
    </row>
    <row r="3409" spans="1:7">
      <c r="A3409" t="s">
        <v>4</v>
      </c>
      <c r="B3409" s="4" t="s">
        <v>5</v>
      </c>
      <c r="C3409" s="4" t="s">
        <v>10</v>
      </c>
      <c r="D3409" s="4" t="s">
        <v>20</v>
      </c>
      <c r="E3409" s="4" t="s">
        <v>20</v>
      </c>
      <c r="F3409" s="4" t="s">
        <v>20</v>
      </c>
      <c r="G3409" s="4" t="s">
        <v>20</v>
      </c>
    </row>
    <row r="3410" spans="1:7">
      <c r="A3410" t="n">
        <v>27340</v>
      </c>
      <c r="B3410" s="39" t="n">
        <v>46</v>
      </c>
      <c r="C3410" s="7" t="n">
        <v>8</v>
      </c>
      <c r="D3410" s="7" t="n">
        <v>-4</v>
      </c>
      <c r="E3410" s="7" t="n">
        <v>0</v>
      </c>
      <c r="F3410" s="7" t="n">
        <v>0.600000023841858</v>
      </c>
      <c r="G3410" s="7" t="n">
        <v>270</v>
      </c>
    </row>
    <row r="3411" spans="1:7">
      <c r="A3411" t="s">
        <v>4</v>
      </c>
      <c r="B3411" s="4" t="s">
        <v>5</v>
      </c>
      <c r="C3411" s="4" t="s">
        <v>10</v>
      </c>
      <c r="D3411" s="4" t="s">
        <v>20</v>
      </c>
      <c r="E3411" s="4" t="s">
        <v>20</v>
      </c>
      <c r="F3411" s="4" t="s">
        <v>20</v>
      </c>
      <c r="G3411" s="4" t="s">
        <v>20</v>
      </c>
    </row>
    <row r="3412" spans="1:7">
      <c r="A3412" t="n">
        <v>27359</v>
      </c>
      <c r="B3412" s="39" t="n">
        <v>46</v>
      </c>
      <c r="C3412" s="7" t="n">
        <v>2</v>
      </c>
      <c r="D3412" s="7" t="n">
        <v>-5.09999990463257</v>
      </c>
      <c r="E3412" s="7" t="n">
        <v>0</v>
      </c>
      <c r="F3412" s="7" t="n">
        <v>0</v>
      </c>
      <c r="G3412" s="7" t="n">
        <v>270</v>
      </c>
    </row>
    <row r="3413" spans="1:7">
      <c r="A3413" t="s">
        <v>4</v>
      </c>
      <c r="B3413" s="4" t="s">
        <v>5</v>
      </c>
      <c r="C3413" s="4" t="s">
        <v>10</v>
      </c>
      <c r="D3413" s="4" t="s">
        <v>20</v>
      </c>
      <c r="E3413" s="4" t="s">
        <v>20</v>
      </c>
      <c r="F3413" s="4" t="s">
        <v>20</v>
      </c>
      <c r="G3413" s="4" t="s">
        <v>20</v>
      </c>
    </row>
    <row r="3414" spans="1:7">
      <c r="A3414" t="n">
        <v>27378</v>
      </c>
      <c r="B3414" s="39" t="n">
        <v>46</v>
      </c>
      <c r="C3414" s="7" t="n">
        <v>6</v>
      </c>
      <c r="D3414" s="7" t="n">
        <v>-4.80000019073486</v>
      </c>
      <c r="E3414" s="7" t="n">
        <v>0</v>
      </c>
      <c r="F3414" s="7" t="n">
        <v>1.29999995231628</v>
      </c>
      <c r="G3414" s="7" t="n">
        <v>270</v>
      </c>
    </row>
    <row r="3415" spans="1:7">
      <c r="A3415" t="s">
        <v>4</v>
      </c>
      <c r="B3415" s="4" t="s">
        <v>5</v>
      </c>
      <c r="C3415" s="4" t="s">
        <v>10</v>
      </c>
      <c r="D3415" s="4" t="s">
        <v>20</v>
      </c>
      <c r="E3415" s="4" t="s">
        <v>20</v>
      </c>
      <c r="F3415" s="4" t="s">
        <v>20</v>
      </c>
      <c r="G3415" s="4" t="s">
        <v>20</v>
      </c>
    </row>
    <row r="3416" spans="1:7">
      <c r="A3416" t="n">
        <v>27397</v>
      </c>
      <c r="B3416" s="39" t="n">
        <v>46</v>
      </c>
      <c r="C3416" s="7" t="n">
        <v>4</v>
      </c>
      <c r="D3416" s="7" t="n">
        <v>-4</v>
      </c>
      <c r="E3416" s="7" t="n">
        <v>0</v>
      </c>
      <c r="F3416" s="7" t="n">
        <v>-0.600000023841858</v>
      </c>
      <c r="G3416" s="7" t="n">
        <v>270</v>
      </c>
    </row>
    <row r="3417" spans="1:7">
      <c r="A3417" t="s">
        <v>4</v>
      </c>
      <c r="B3417" s="4" t="s">
        <v>5</v>
      </c>
      <c r="C3417" s="4" t="s">
        <v>10</v>
      </c>
      <c r="D3417" s="4" t="s">
        <v>20</v>
      </c>
      <c r="E3417" s="4" t="s">
        <v>20</v>
      </c>
      <c r="F3417" s="4" t="s">
        <v>20</v>
      </c>
      <c r="G3417" s="4" t="s">
        <v>20</v>
      </c>
    </row>
    <row r="3418" spans="1:7">
      <c r="A3418" t="n">
        <v>27416</v>
      </c>
      <c r="B3418" s="39" t="n">
        <v>46</v>
      </c>
      <c r="C3418" s="7" t="n">
        <v>3</v>
      </c>
      <c r="D3418" s="7" t="n">
        <v>-4.80000019073486</v>
      </c>
      <c r="E3418" s="7" t="n">
        <v>0</v>
      </c>
      <c r="F3418" s="7" t="n">
        <v>-1.29999995231628</v>
      </c>
      <c r="G3418" s="7" t="n">
        <v>270</v>
      </c>
    </row>
    <row r="3419" spans="1:7">
      <c r="A3419" t="s">
        <v>4</v>
      </c>
      <c r="B3419" s="4" t="s">
        <v>5</v>
      </c>
      <c r="C3419" s="4" t="s">
        <v>10</v>
      </c>
      <c r="D3419" s="4" t="s">
        <v>20</v>
      </c>
      <c r="E3419" s="4" t="s">
        <v>20</v>
      </c>
      <c r="F3419" s="4" t="s">
        <v>20</v>
      </c>
      <c r="G3419" s="4" t="s">
        <v>20</v>
      </c>
    </row>
    <row r="3420" spans="1:7">
      <c r="A3420" t="n">
        <v>27435</v>
      </c>
      <c r="B3420" s="39" t="n">
        <v>46</v>
      </c>
      <c r="C3420" s="7" t="n">
        <v>5</v>
      </c>
      <c r="D3420" s="7" t="n">
        <v>-3.29999995231628</v>
      </c>
      <c r="E3420" s="7" t="n">
        <v>0</v>
      </c>
      <c r="F3420" s="7" t="n">
        <v>1.60000002384186</v>
      </c>
      <c r="G3420" s="7" t="n">
        <v>270</v>
      </c>
    </row>
    <row r="3421" spans="1:7">
      <c r="A3421" t="s">
        <v>4</v>
      </c>
      <c r="B3421" s="4" t="s">
        <v>5</v>
      </c>
      <c r="C3421" s="4" t="s">
        <v>10</v>
      </c>
      <c r="D3421" s="4" t="s">
        <v>20</v>
      </c>
      <c r="E3421" s="4" t="s">
        <v>20</v>
      </c>
      <c r="F3421" s="4" t="s">
        <v>20</v>
      </c>
      <c r="G3421" s="4" t="s">
        <v>20</v>
      </c>
    </row>
    <row r="3422" spans="1:7">
      <c r="A3422" t="n">
        <v>27454</v>
      </c>
      <c r="B3422" s="39" t="n">
        <v>46</v>
      </c>
      <c r="C3422" s="7" t="n">
        <v>7</v>
      </c>
      <c r="D3422" s="7" t="n">
        <v>-3.29999995231628</v>
      </c>
      <c r="E3422" s="7" t="n">
        <v>0</v>
      </c>
      <c r="F3422" s="7" t="n">
        <v>-1.70000004768372</v>
      </c>
      <c r="G3422" s="7" t="n">
        <v>270</v>
      </c>
    </row>
    <row r="3423" spans="1:7">
      <c r="A3423" t="s">
        <v>4</v>
      </c>
      <c r="B3423" s="4" t="s">
        <v>5</v>
      </c>
      <c r="C3423" s="4" t="s">
        <v>10</v>
      </c>
      <c r="D3423" s="4" t="s">
        <v>20</v>
      </c>
      <c r="E3423" s="4" t="s">
        <v>20</v>
      </c>
      <c r="F3423" s="4" t="s">
        <v>20</v>
      </c>
      <c r="G3423" s="4" t="s">
        <v>20</v>
      </c>
    </row>
    <row r="3424" spans="1:7">
      <c r="A3424" t="n">
        <v>27473</v>
      </c>
      <c r="B3424" s="39" t="n">
        <v>46</v>
      </c>
      <c r="C3424" s="7" t="n">
        <v>9</v>
      </c>
      <c r="D3424" s="7" t="n">
        <v>-3.29999995231628</v>
      </c>
      <c r="E3424" s="7" t="n">
        <v>0</v>
      </c>
      <c r="F3424" s="7" t="n">
        <v>0</v>
      </c>
      <c r="G3424" s="7" t="n">
        <v>270</v>
      </c>
    </row>
    <row r="3425" spans="1:7">
      <c r="A3425" t="s">
        <v>4</v>
      </c>
      <c r="B3425" s="4" t="s">
        <v>5</v>
      </c>
      <c r="C3425" s="4" t="s">
        <v>10</v>
      </c>
      <c r="D3425" s="4" t="s">
        <v>20</v>
      </c>
      <c r="E3425" s="4" t="s">
        <v>20</v>
      </c>
      <c r="F3425" s="4" t="s">
        <v>20</v>
      </c>
      <c r="G3425" s="4" t="s">
        <v>20</v>
      </c>
    </row>
    <row r="3426" spans="1:7">
      <c r="A3426" t="n">
        <v>27492</v>
      </c>
      <c r="B3426" s="39" t="n">
        <v>46</v>
      </c>
      <c r="C3426" s="7" t="n">
        <v>7030</v>
      </c>
      <c r="D3426" s="7" t="n">
        <v>-3.29999995231628</v>
      </c>
      <c r="E3426" s="7" t="n">
        <v>0</v>
      </c>
      <c r="F3426" s="7" t="n">
        <v>0</v>
      </c>
      <c r="G3426" s="7" t="n">
        <v>270</v>
      </c>
    </row>
    <row r="3427" spans="1:7">
      <c r="A3427" t="s">
        <v>4</v>
      </c>
      <c r="B3427" s="4" t="s">
        <v>5</v>
      </c>
      <c r="C3427" s="4" t="s">
        <v>10</v>
      </c>
      <c r="D3427" s="4" t="s">
        <v>20</v>
      </c>
      <c r="E3427" s="4" t="s">
        <v>20</v>
      </c>
      <c r="F3427" s="4" t="s">
        <v>20</v>
      </c>
      <c r="G3427" s="4" t="s">
        <v>20</v>
      </c>
    </row>
    <row r="3428" spans="1:7">
      <c r="A3428" t="n">
        <v>27511</v>
      </c>
      <c r="B3428" s="39" t="n">
        <v>46</v>
      </c>
      <c r="C3428" s="7" t="n">
        <v>7032</v>
      </c>
      <c r="D3428" s="7" t="n">
        <v>-4.03999996185303</v>
      </c>
      <c r="E3428" s="7" t="n">
        <v>0.0399999991059303</v>
      </c>
      <c r="F3428" s="7" t="n">
        <v>2.48000001907349</v>
      </c>
      <c r="G3428" s="7" t="n">
        <v>270</v>
      </c>
    </row>
    <row r="3429" spans="1:7">
      <c r="A3429" t="s">
        <v>4</v>
      </c>
      <c r="B3429" s="4" t="s">
        <v>5</v>
      </c>
      <c r="C3429" s="4" t="s">
        <v>10</v>
      </c>
      <c r="D3429" s="4" t="s">
        <v>20</v>
      </c>
      <c r="E3429" s="4" t="s">
        <v>20</v>
      </c>
      <c r="F3429" s="4" t="s">
        <v>20</v>
      </c>
      <c r="G3429" s="4" t="s">
        <v>20</v>
      </c>
    </row>
    <row r="3430" spans="1:7">
      <c r="A3430" t="n">
        <v>27530</v>
      </c>
      <c r="B3430" s="39" t="n">
        <v>46</v>
      </c>
      <c r="C3430" s="7" t="n">
        <v>7010</v>
      </c>
      <c r="D3430" s="7" t="n">
        <v>-9.02000045776367</v>
      </c>
      <c r="E3430" s="7" t="n">
        <v>0</v>
      </c>
      <c r="F3430" s="7" t="n">
        <v>-0.0199999995529652</v>
      </c>
      <c r="G3430" s="7" t="n">
        <v>90</v>
      </c>
    </row>
    <row r="3431" spans="1:7">
      <c r="A3431" t="s">
        <v>4</v>
      </c>
      <c r="B3431" s="4" t="s">
        <v>5</v>
      </c>
      <c r="C3431" s="4" t="s">
        <v>10</v>
      </c>
      <c r="D3431" s="4" t="s">
        <v>20</v>
      </c>
      <c r="E3431" s="4" t="s">
        <v>20</v>
      </c>
      <c r="F3431" s="4" t="s">
        <v>20</v>
      </c>
      <c r="G3431" s="4" t="s">
        <v>20</v>
      </c>
    </row>
    <row r="3432" spans="1:7">
      <c r="A3432" t="n">
        <v>27549</v>
      </c>
      <c r="B3432" s="39" t="n">
        <v>46</v>
      </c>
      <c r="C3432" s="7" t="n">
        <v>7011</v>
      </c>
      <c r="D3432" s="7" t="n">
        <v>-9.64999961853027</v>
      </c>
      <c r="E3432" s="7" t="n">
        <v>0</v>
      </c>
      <c r="F3432" s="7" t="n">
        <v>0.680000007152557</v>
      </c>
      <c r="G3432" s="7" t="n">
        <v>90</v>
      </c>
    </row>
    <row r="3433" spans="1:7">
      <c r="A3433" t="s">
        <v>4</v>
      </c>
      <c r="B3433" s="4" t="s">
        <v>5</v>
      </c>
      <c r="C3433" s="4" t="s">
        <v>10</v>
      </c>
      <c r="D3433" s="4" t="s">
        <v>20</v>
      </c>
      <c r="E3433" s="4" t="s">
        <v>20</v>
      </c>
      <c r="F3433" s="4" t="s">
        <v>20</v>
      </c>
      <c r="G3433" s="4" t="s">
        <v>20</v>
      </c>
    </row>
    <row r="3434" spans="1:7">
      <c r="A3434" t="n">
        <v>27568</v>
      </c>
      <c r="B3434" s="39" t="n">
        <v>46</v>
      </c>
      <c r="C3434" s="7" t="n">
        <v>7009</v>
      </c>
      <c r="D3434" s="7" t="n">
        <v>-9.76000022888184</v>
      </c>
      <c r="E3434" s="7" t="n">
        <v>0</v>
      </c>
      <c r="F3434" s="7" t="n">
        <v>1.67999994754791</v>
      </c>
      <c r="G3434" s="7" t="n">
        <v>110.099998474121</v>
      </c>
    </row>
    <row r="3435" spans="1:7">
      <c r="A3435" t="s">
        <v>4</v>
      </c>
      <c r="B3435" s="4" t="s">
        <v>5</v>
      </c>
      <c r="C3435" s="4" t="s">
        <v>10</v>
      </c>
      <c r="D3435" s="4" t="s">
        <v>20</v>
      </c>
      <c r="E3435" s="4" t="s">
        <v>20</v>
      </c>
      <c r="F3435" s="4" t="s">
        <v>20</v>
      </c>
      <c r="G3435" s="4" t="s">
        <v>20</v>
      </c>
    </row>
    <row r="3436" spans="1:7">
      <c r="A3436" t="n">
        <v>27587</v>
      </c>
      <c r="B3436" s="39" t="n">
        <v>46</v>
      </c>
      <c r="C3436" s="7" t="n">
        <v>17</v>
      </c>
      <c r="D3436" s="7" t="n">
        <v>-9.89999961853027</v>
      </c>
      <c r="E3436" s="7" t="n">
        <v>0</v>
      </c>
      <c r="F3436" s="7" t="n">
        <v>-1.13999998569489</v>
      </c>
      <c r="G3436" s="7" t="n">
        <v>75.6999969482422</v>
      </c>
    </row>
    <row r="3437" spans="1:7">
      <c r="A3437" t="s">
        <v>4</v>
      </c>
      <c r="B3437" s="4" t="s">
        <v>5</v>
      </c>
      <c r="C3437" s="4" t="s">
        <v>10</v>
      </c>
      <c r="D3437" s="4" t="s">
        <v>20</v>
      </c>
      <c r="E3437" s="4" t="s">
        <v>20</v>
      </c>
      <c r="F3437" s="4" t="s">
        <v>20</v>
      </c>
      <c r="G3437" s="4" t="s">
        <v>10</v>
      </c>
      <c r="H3437" s="4" t="s">
        <v>10</v>
      </c>
    </row>
    <row r="3438" spans="1:7">
      <c r="A3438" t="n">
        <v>27606</v>
      </c>
      <c r="B3438" s="63" t="n">
        <v>60</v>
      </c>
      <c r="C3438" s="7" t="n">
        <v>17</v>
      </c>
      <c r="D3438" s="7" t="n">
        <v>0</v>
      </c>
      <c r="E3438" s="7" t="n">
        <v>0</v>
      </c>
      <c r="F3438" s="7" t="n">
        <v>0</v>
      </c>
      <c r="G3438" s="7" t="n">
        <v>0</v>
      </c>
      <c r="H3438" s="7" t="n">
        <v>1</v>
      </c>
    </row>
    <row r="3439" spans="1:7">
      <c r="A3439" t="s">
        <v>4</v>
      </c>
      <c r="B3439" s="4" t="s">
        <v>5</v>
      </c>
      <c r="C3439" s="4" t="s">
        <v>10</v>
      </c>
      <c r="D3439" s="4" t="s">
        <v>20</v>
      </c>
      <c r="E3439" s="4" t="s">
        <v>20</v>
      </c>
      <c r="F3439" s="4" t="s">
        <v>20</v>
      </c>
      <c r="G3439" s="4" t="s">
        <v>10</v>
      </c>
      <c r="H3439" s="4" t="s">
        <v>10</v>
      </c>
    </row>
    <row r="3440" spans="1:7">
      <c r="A3440" t="n">
        <v>27625</v>
      </c>
      <c r="B3440" s="63" t="n">
        <v>60</v>
      </c>
      <c r="C3440" s="7" t="n">
        <v>17</v>
      </c>
      <c r="D3440" s="7" t="n">
        <v>0</v>
      </c>
      <c r="E3440" s="7" t="n">
        <v>0</v>
      </c>
      <c r="F3440" s="7" t="n">
        <v>0</v>
      </c>
      <c r="G3440" s="7" t="n">
        <v>0</v>
      </c>
      <c r="H3440" s="7" t="n">
        <v>0</v>
      </c>
    </row>
    <row r="3441" spans="1:8">
      <c r="A3441" t="s">
        <v>4</v>
      </c>
      <c r="B3441" s="4" t="s">
        <v>5</v>
      </c>
      <c r="C3441" s="4" t="s">
        <v>10</v>
      </c>
      <c r="D3441" s="4" t="s">
        <v>10</v>
      </c>
      <c r="E3441" s="4" t="s">
        <v>10</v>
      </c>
    </row>
    <row r="3442" spans="1:8">
      <c r="A3442" t="n">
        <v>27644</v>
      </c>
      <c r="B3442" s="51" t="n">
        <v>61</v>
      </c>
      <c r="C3442" s="7" t="n">
        <v>17</v>
      </c>
      <c r="D3442" s="7" t="n">
        <v>65533</v>
      </c>
      <c r="E3442" s="7" t="n">
        <v>0</v>
      </c>
    </row>
    <row r="3443" spans="1:8">
      <c r="A3443" t="s">
        <v>4</v>
      </c>
      <c r="B3443" s="4" t="s">
        <v>5</v>
      </c>
      <c r="C3443" s="4" t="s">
        <v>10</v>
      </c>
      <c r="D3443" s="4" t="s">
        <v>20</v>
      </c>
      <c r="E3443" s="4" t="s">
        <v>20</v>
      </c>
      <c r="F3443" s="4" t="s">
        <v>20</v>
      </c>
      <c r="G3443" s="4" t="s">
        <v>20</v>
      </c>
    </row>
    <row r="3444" spans="1:8">
      <c r="A3444" t="n">
        <v>27651</v>
      </c>
      <c r="B3444" s="39" t="n">
        <v>46</v>
      </c>
      <c r="C3444" s="7" t="n">
        <v>22</v>
      </c>
      <c r="D3444" s="7" t="n">
        <v>-5.21000003814697</v>
      </c>
      <c r="E3444" s="7" t="n">
        <v>8.5</v>
      </c>
      <c r="F3444" s="7" t="n">
        <v>-20.4699993133545</v>
      </c>
      <c r="G3444" s="7" t="n">
        <v>0</v>
      </c>
    </row>
    <row r="3445" spans="1:8">
      <c r="A3445" t="s">
        <v>4</v>
      </c>
      <c r="B3445" s="4" t="s">
        <v>5</v>
      </c>
      <c r="C3445" s="4" t="s">
        <v>10</v>
      </c>
      <c r="D3445" s="4" t="s">
        <v>20</v>
      </c>
      <c r="E3445" s="4" t="s">
        <v>20</v>
      </c>
      <c r="F3445" s="4" t="s">
        <v>20</v>
      </c>
      <c r="G3445" s="4" t="s">
        <v>20</v>
      </c>
    </row>
    <row r="3446" spans="1:8">
      <c r="A3446" t="n">
        <v>27670</v>
      </c>
      <c r="B3446" s="39" t="n">
        <v>46</v>
      </c>
      <c r="C3446" s="7" t="n">
        <v>7031</v>
      </c>
      <c r="D3446" s="7" t="n">
        <v>-5.21000003814697</v>
      </c>
      <c r="E3446" s="7" t="n">
        <v>8.5</v>
      </c>
      <c r="F3446" s="7" t="n">
        <v>-20.4699993133545</v>
      </c>
      <c r="G3446" s="7" t="n">
        <v>0</v>
      </c>
    </row>
    <row r="3447" spans="1:8">
      <c r="A3447" t="s">
        <v>4</v>
      </c>
      <c r="B3447" s="4" t="s">
        <v>5</v>
      </c>
      <c r="C3447" s="4" t="s">
        <v>10</v>
      </c>
      <c r="D3447" s="4" t="s">
        <v>10</v>
      </c>
      <c r="E3447" s="4" t="s">
        <v>10</v>
      </c>
    </row>
    <row r="3448" spans="1:8">
      <c r="A3448" t="n">
        <v>27689</v>
      </c>
      <c r="B3448" s="51" t="n">
        <v>61</v>
      </c>
      <c r="C3448" s="7" t="n">
        <v>0</v>
      </c>
      <c r="D3448" s="7" t="n">
        <v>7010</v>
      </c>
      <c r="E3448" s="7" t="n">
        <v>0</v>
      </c>
    </row>
    <row r="3449" spans="1:8">
      <c r="A3449" t="s">
        <v>4</v>
      </c>
      <c r="B3449" s="4" t="s">
        <v>5</v>
      </c>
      <c r="C3449" s="4" t="s">
        <v>10</v>
      </c>
      <c r="D3449" s="4" t="s">
        <v>10</v>
      </c>
      <c r="E3449" s="4" t="s">
        <v>10</v>
      </c>
    </row>
    <row r="3450" spans="1:8">
      <c r="A3450" t="n">
        <v>27696</v>
      </c>
      <c r="B3450" s="51" t="n">
        <v>61</v>
      </c>
      <c r="C3450" s="7" t="n">
        <v>1</v>
      </c>
      <c r="D3450" s="7" t="n">
        <v>7010</v>
      </c>
      <c r="E3450" s="7" t="n">
        <v>0</v>
      </c>
    </row>
    <row r="3451" spans="1:8">
      <c r="A3451" t="s">
        <v>4</v>
      </c>
      <c r="B3451" s="4" t="s">
        <v>5</v>
      </c>
      <c r="C3451" s="4" t="s">
        <v>10</v>
      </c>
      <c r="D3451" s="4" t="s">
        <v>10</v>
      </c>
      <c r="E3451" s="4" t="s">
        <v>10</v>
      </c>
    </row>
    <row r="3452" spans="1:8">
      <c r="A3452" t="n">
        <v>27703</v>
      </c>
      <c r="B3452" s="51" t="n">
        <v>61</v>
      </c>
      <c r="C3452" s="7" t="n">
        <v>11</v>
      </c>
      <c r="D3452" s="7" t="n">
        <v>7010</v>
      </c>
      <c r="E3452" s="7" t="n">
        <v>0</v>
      </c>
    </row>
    <row r="3453" spans="1:8">
      <c r="A3453" t="s">
        <v>4</v>
      </c>
      <c r="B3453" s="4" t="s">
        <v>5</v>
      </c>
      <c r="C3453" s="4" t="s">
        <v>10</v>
      </c>
      <c r="D3453" s="4" t="s">
        <v>10</v>
      </c>
      <c r="E3453" s="4" t="s">
        <v>10</v>
      </c>
    </row>
    <row r="3454" spans="1:8">
      <c r="A3454" t="n">
        <v>27710</v>
      </c>
      <c r="B3454" s="51" t="n">
        <v>61</v>
      </c>
      <c r="C3454" s="7" t="n">
        <v>8</v>
      </c>
      <c r="D3454" s="7" t="n">
        <v>7010</v>
      </c>
      <c r="E3454" s="7" t="n">
        <v>0</v>
      </c>
    </row>
    <row r="3455" spans="1:8">
      <c r="A3455" t="s">
        <v>4</v>
      </c>
      <c r="B3455" s="4" t="s">
        <v>5</v>
      </c>
      <c r="C3455" s="4" t="s">
        <v>10</v>
      </c>
      <c r="D3455" s="4" t="s">
        <v>10</v>
      </c>
      <c r="E3455" s="4" t="s">
        <v>10</v>
      </c>
    </row>
    <row r="3456" spans="1:8">
      <c r="A3456" t="n">
        <v>27717</v>
      </c>
      <c r="B3456" s="51" t="n">
        <v>61</v>
      </c>
      <c r="C3456" s="7" t="n">
        <v>2</v>
      </c>
      <c r="D3456" s="7" t="n">
        <v>7010</v>
      </c>
      <c r="E3456" s="7" t="n">
        <v>0</v>
      </c>
    </row>
    <row r="3457" spans="1:7">
      <c r="A3457" t="s">
        <v>4</v>
      </c>
      <c r="B3457" s="4" t="s">
        <v>5</v>
      </c>
      <c r="C3457" s="4" t="s">
        <v>10</v>
      </c>
      <c r="D3457" s="4" t="s">
        <v>10</v>
      </c>
      <c r="E3457" s="4" t="s">
        <v>10</v>
      </c>
    </row>
    <row r="3458" spans="1:7">
      <c r="A3458" t="n">
        <v>27724</v>
      </c>
      <c r="B3458" s="51" t="n">
        <v>61</v>
      </c>
      <c r="C3458" s="7" t="n">
        <v>6</v>
      </c>
      <c r="D3458" s="7" t="n">
        <v>7010</v>
      </c>
      <c r="E3458" s="7" t="n">
        <v>0</v>
      </c>
    </row>
    <row r="3459" spans="1:7">
      <c r="A3459" t="s">
        <v>4</v>
      </c>
      <c r="B3459" s="4" t="s">
        <v>5</v>
      </c>
      <c r="C3459" s="4" t="s">
        <v>10</v>
      </c>
      <c r="D3459" s="4" t="s">
        <v>10</v>
      </c>
      <c r="E3459" s="4" t="s">
        <v>10</v>
      </c>
    </row>
    <row r="3460" spans="1:7">
      <c r="A3460" t="n">
        <v>27731</v>
      </c>
      <c r="B3460" s="51" t="n">
        <v>61</v>
      </c>
      <c r="C3460" s="7" t="n">
        <v>4</v>
      </c>
      <c r="D3460" s="7" t="n">
        <v>7010</v>
      </c>
      <c r="E3460" s="7" t="n">
        <v>0</v>
      </c>
    </row>
    <row r="3461" spans="1:7">
      <c r="A3461" t="s">
        <v>4</v>
      </c>
      <c r="B3461" s="4" t="s">
        <v>5</v>
      </c>
      <c r="C3461" s="4" t="s">
        <v>10</v>
      </c>
      <c r="D3461" s="4" t="s">
        <v>10</v>
      </c>
      <c r="E3461" s="4" t="s">
        <v>10</v>
      </c>
    </row>
    <row r="3462" spans="1:7">
      <c r="A3462" t="n">
        <v>27738</v>
      </c>
      <c r="B3462" s="51" t="n">
        <v>61</v>
      </c>
      <c r="C3462" s="7" t="n">
        <v>3</v>
      </c>
      <c r="D3462" s="7" t="n">
        <v>7010</v>
      </c>
      <c r="E3462" s="7" t="n">
        <v>0</v>
      </c>
    </row>
    <row r="3463" spans="1:7">
      <c r="A3463" t="s">
        <v>4</v>
      </c>
      <c r="B3463" s="4" t="s">
        <v>5</v>
      </c>
      <c r="C3463" s="4" t="s">
        <v>10</v>
      </c>
      <c r="D3463" s="4" t="s">
        <v>10</v>
      </c>
      <c r="E3463" s="4" t="s">
        <v>10</v>
      </c>
    </row>
    <row r="3464" spans="1:7">
      <c r="A3464" t="n">
        <v>27745</v>
      </c>
      <c r="B3464" s="51" t="n">
        <v>61</v>
      </c>
      <c r="C3464" s="7" t="n">
        <v>5</v>
      </c>
      <c r="D3464" s="7" t="n">
        <v>7010</v>
      </c>
      <c r="E3464" s="7" t="n">
        <v>0</v>
      </c>
    </row>
    <row r="3465" spans="1:7">
      <c r="A3465" t="s">
        <v>4</v>
      </c>
      <c r="B3465" s="4" t="s">
        <v>5</v>
      </c>
      <c r="C3465" s="4" t="s">
        <v>10</v>
      </c>
      <c r="D3465" s="4" t="s">
        <v>10</v>
      </c>
      <c r="E3465" s="4" t="s">
        <v>10</v>
      </c>
    </row>
    <row r="3466" spans="1:7">
      <c r="A3466" t="n">
        <v>27752</v>
      </c>
      <c r="B3466" s="51" t="n">
        <v>61</v>
      </c>
      <c r="C3466" s="7" t="n">
        <v>7</v>
      </c>
      <c r="D3466" s="7" t="n">
        <v>7010</v>
      </c>
      <c r="E3466" s="7" t="n">
        <v>0</v>
      </c>
    </row>
    <row r="3467" spans="1:7">
      <c r="A3467" t="s">
        <v>4</v>
      </c>
      <c r="B3467" s="4" t="s">
        <v>5</v>
      </c>
      <c r="C3467" s="4" t="s">
        <v>10</v>
      </c>
      <c r="D3467" s="4" t="s">
        <v>10</v>
      </c>
      <c r="E3467" s="4" t="s">
        <v>10</v>
      </c>
    </row>
    <row r="3468" spans="1:7">
      <c r="A3468" t="n">
        <v>27759</v>
      </c>
      <c r="B3468" s="51" t="n">
        <v>61</v>
      </c>
      <c r="C3468" s="7" t="n">
        <v>9</v>
      </c>
      <c r="D3468" s="7" t="n">
        <v>7010</v>
      </c>
      <c r="E3468" s="7" t="n">
        <v>0</v>
      </c>
    </row>
    <row r="3469" spans="1:7">
      <c r="A3469" t="s">
        <v>4</v>
      </c>
      <c r="B3469" s="4" t="s">
        <v>5</v>
      </c>
      <c r="C3469" s="4" t="s">
        <v>10</v>
      </c>
      <c r="D3469" s="4" t="s">
        <v>10</v>
      </c>
      <c r="E3469" s="4" t="s">
        <v>10</v>
      </c>
    </row>
    <row r="3470" spans="1:7">
      <c r="A3470" t="n">
        <v>27766</v>
      </c>
      <c r="B3470" s="51" t="n">
        <v>61</v>
      </c>
      <c r="C3470" s="7" t="n">
        <v>7010</v>
      </c>
      <c r="D3470" s="7" t="n">
        <v>0</v>
      </c>
      <c r="E3470" s="7" t="n">
        <v>0</v>
      </c>
    </row>
    <row r="3471" spans="1:7">
      <c r="A3471" t="s">
        <v>4</v>
      </c>
      <c r="B3471" s="4" t="s">
        <v>5</v>
      </c>
      <c r="C3471" s="4" t="s">
        <v>10</v>
      </c>
      <c r="D3471" s="4" t="s">
        <v>10</v>
      </c>
      <c r="E3471" s="4" t="s">
        <v>10</v>
      </c>
    </row>
    <row r="3472" spans="1:7">
      <c r="A3472" t="n">
        <v>27773</v>
      </c>
      <c r="B3472" s="51" t="n">
        <v>61</v>
      </c>
      <c r="C3472" s="7" t="n">
        <v>7011</v>
      </c>
      <c r="D3472" s="7" t="n">
        <v>0</v>
      </c>
      <c r="E3472" s="7" t="n">
        <v>0</v>
      </c>
    </row>
    <row r="3473" spans="1:5">
      <c r="A3473" t="s">
        <v>4</v>
      </c>
      <c r="B3473" s="4" t="s">
        <v>5</v>
      </c>
      <c r="C3473" s="4" t="s">
        <v>10</v>
      </c>
      <c r="D3473" s="4" t="s">
        <v>10</v>
      </c>
      <c r="E3473" s="4" t="s">
        <v>10</v>
      </c>
    </row>
    <row r="3474" spans="1:5">
      <c r="A3474" t="n">
        <v>27780</v>
      </c>
      <c r="B3474" s="51" t="n">
        <v>61</v>
      </c>
      <c r="C3474" s="7" t="n">
        <v>7009</v>
      </c>
      <c r="D3474" s="7" t="n">
        <v>0</v>
      </c>
      <c r="E3474" s="7" t="n">
        <v>0</v>
      </c>
    </row>
    <row r="3475" spans="1:5">
      <c r="A3475" t="s">
        <v>4</v>
      </c>
      <c r="B3475" s="4" t="s">
        <v>5</v>
      </c>
      <c r="C3475" s="4" t="s">
        <v>10</v>
      </c>
      <c r="D3475" s="4" t="s">
        <v>10</v>
      </c>
      <c r="E3475" s="4" t="s">
        <v>10</v>
      </c>
    </row>
    <row r="3476" spans="1:5">
      <c r="A3476" t="n">
        <v>27787</v>
      </c>
      <c r="B3476" s="51" t="n">
        <v>61</v>
      </c>
      <c r="C3476" s="7" t="n">
        <v>17</v>
      </c>
      <c r="D3476" s="7" t="n">
        <v>0</v>
      </c>
      <c r="E3476" s="7" t="n">
        <v>0</v>
      </c>
    </row>
    <row r="3477" spans="1:5">
      <c r="A3477" t="s">
        <v>4</v>
      </c>
      <c r="B3477" s="4" t="s">
        <v>5</v>
      </c>
      <c r="C3477" s="4" t="s">
        <v>14</v>
      </c>
      <c r="D3477" s="4" t="s">
        <v>10</v>
      </c>
      <c r="E3477" s="4" t="s">
        <v>6</v>
      </c>
      <c r="F3477" s="4" t="s">
        <v>6</v>
      </c>
      <c r="G3477" s="4" t="s">
        <v>6</v>
      </c>
      <c r="H3477" s="4" t="s">
        <v>6</v>
      </c>
    </row>
    <row r="3478" spans="1:5">
      <c r="A3478" t="n">
        <v>27794</v>
      </c>
      <c r="B3478" s="33" t="n">
        <v>51</v>
      </c>
      <c r="C3478" s="7" t="n">
        <v>3</v>
      </c>
      <c r="D3478" s="7" t="n">
        <v>17</v>
      </c>
      <c r="E3478" s="7" t="s">
        <v>104</v>
      </c>
      <c r="F3478" s="7" t="s">
        <v>120</v>
      </c>
      <c r="G3478" s="7" t="s">
        <v>61</v>
      </c>
      <c r="H3478" s="7" t="s">
        <v>62</v>
      </c>
    </row>
    <row r="3479" spans="1:5">
      <c r="A3479" t="s">
        <v>4</v>
      </c>
      <c r="B3479" s="4" t="s">
        <v>5</v>
      </c>
      <c r="C3479" s="4" t="s">
        <v>14</v>
      </c>
      <c r="D3479" s="4" t="s">
        <v>10</v>
      </c>
      <c r="E3479" s="4" t="s">
        <v>6</v>
      </c>
      <c r="F3479" s="4" t="s">
        <v>6</v>
      </c>
      <c r="G3479" s="4" t="s">
        <v>6</v>
      </c>
      <c r="H3479" s="4" t="s">
        <v>6</v>
      </c>
    </row>
    <row r="3480" spans="1:5">
      <c r="A3480" t="n">
        <v>27815</v>
      </c>
      <c r="B3480" s="33" t="n">
        <v>51</v>
      </c>
      <c r="C3480" s="7" t="n">
        <v>3</v>
      </c>
      <c r="D3480" s="7" t="n">
        <v>7009</v>
      </c>
      <c r="E3480" s="7" t="s">
        <v>308</v>
      </c>
      <c r="F3480" s="7" t="s">
        <v>62</v>
      </c>
      <c r="G3480" s="7" t="s">
        <v>61</v>
      </c>
      <c r="H3480" s="7" t="s">
        <v>62</v>
      </c>
    </row>
    <row r="3481" spans="1:5">
      <c r="A3481" t="s">
        <v>4</v>
      </c>
      <c r="B3481" s="4" t="s">
        <v>5</v>
      </c>
      <c r="C3481" s="4" t="s">
        <v>14</v>
      </c>
      <c r="D3481" s="4" t="s">
        <v>10</v>
      </c>
      <c r="E3481" s="4" t="s">
        <v>6</v>
      </c>
      <c r="F3481" s="4" t="s">
        <v>6</v>
      </c>
      <c r="G3481" s="4" t="s">
        <v>6</v>
      </c>
      <c r="H3481" s="4" t="s">
        <v>6</v>
      </c>
    </row>
    <row r="3482" spans="1:5">
      <c r="A3482" t="n">
        <v>27836</v>
      </c>
      <c r="B3482" s="33" t="n">
        <v>51</v>
      </c>
      <c r="C3482" s="7" t="n">
        <v>3</v>
      </c>
      <c r="D3482" s="7" t="n">
        <v>7010</v>
      </c>
      <c r="E3482" s="7" t="s">
        <v>308</v>
      </c>
      <c r="F3482" s="7" t="s">
        <v>120</v>
      </c>
      <c r="G3482" s="7" t="s">
        <v>61</v>
      </c>
      <c r="H3482" s="7" t="s">
        <v>62</v>
      </c>
    </row>
    <row r="3483" spans="1:5">
      <c r="A3483" t="s">
        <v>4</v>
      </c>
      <c r="B3483" s="4" t="s">
        <v>5</v>
      </c>
      <c r="C3483" s="4" t="s">
        <v>14</v>
      </c>
      <c r="D3483" s="4" t="s">
        <v>10</v>
      </c>
      <c r="E3483" s="4" t="s">
        <v>6</v>
      </c>
      <c r="F3483" s="4" t="s">
        <v>6</v>
      </c>
      <c r="G3483" s="4" t="s">
        <v>6</v>
      </c>
      <c r="H3483" s="4" t="s">
        <v>6</v>
      </c>
    </row>
    <row r="3484" spans="1:5">
      <c r="A3484" t="n">
        <v>27857</v>
      </c>
      <c r="B3484" s="33" t="n">
        <v>51</v>
      </c>
      <c r="C3484" s="7" t="n">
        <v>3</v>
      </c>
      <c r="D3484" s="7" t="n">
        <v>7011</v>
      </c>
      <c r="E3484" s="7" t="s">
        <v>104</v>
      </c>
      <c r="F3484" s="7" t="s">
        <v>62</v>
      </c>
      <c r="G3484" s="7" t="s">
        <v>61</v>
      </c>
      <c r="H3484" s="7" t="s">
        <v>62</v>
      </c>
    </row>
    <row r="3485" spans="1:5">
      <c r="A3485" t="s">
        <v>4</v>
      </c>
      <c r="B3485" s="4" t="s">
        <v>5</v>
      </c>
      <c r="C3485" s="4" t="s">
        <v>10</v>
      </c>
      <c r="D3485" s="4" t="s">
        <v>14</v>
      </c>
      <c r="E3485" s="4" t="s">
        <v>6</v>
      </c>
      <c r="F3485" s="4" t="s">
        <v>20</v>
      </c>
      <c r="G3485" s="4" t="s">
        <v>20</v>
      </c>
      <c r="H3485" s="4" t="s">
        <v>20</v>
      </c>
    </row>
    <row r="3486" spans="1:5">
      <c r="A3486" t="n">
        <v>27878</v>
      </c>
      <c r="B3486" s="36" t="n">
        <v>48</v>
      </c>
      <c r="C3486" s="7" t="n">
        <v>7010</v>
      </c>
      <c r="D3486" s="7" t="n">
        <v>0</v>
      </c>
      <c r="E3486" s="7" t="s">
        <v>33</v>
      </c>
      <c r="F3486" s="7" t="n">
        <v>0</v>
      </c>
      <c r="G3486" s="7" t="n">
        <v>1</v>
      </c>
      <c r="H3486" s="7" t="n">
        <v>0</v>
      </c>
    </row>
    <row r="3487" spans="1:5">
      <c r="A3487" t="s">
        <v>4</v>
      </c>
      <c r="B3487" s="4" t="s">
        <v>5</v>
      </c>
      <c r="C3487" s="4" t="s">
        <v>10</v>
      </c>
      <c r="D3487" s="4" t="s">
        <v>6</v>
      </c>
      <c r="E3487" s="4" t="s">
        <v>14</v>
      </c>
      <c r="F3487" s="4" t="s">
        <v>14</v>
      </c>
      <c r="G3487" s="4" t="s">
        <v>14</v>
      </c>
      <c r="H3487" s="4" t="s">
        <v>14</v>
      </c>
      <c r="I3487" s="4" t="s">
        <v>14</v>
      </c>
      <c r="J3487" s="4" t="s">
        <v>20</v>
      </c>
      <c r="K3487" s="4" t="s">
        <v>20</v>
      </c>
      <c r="L3487" s="4" t="s">
        <v>20</v>
      </c>
      <c r="M3487" s="4" t="s">
        <v>20</v>
      </c>
      <c r="N3487" s="4" t="s">
        <v>14</v>
      </c>
    </row>
    <row r="3488" spans="1:5">
      <c r="A3488" t="n">
        <v>27902</v>
      </c>
      <c r="B3488" s="54" t="n">
        <v>34</v>
      </c>
      <c r="C3488" s="7" t="n">
        <v>7010</v>
      </c>
      <c r="D3488" s="7" t="s">
        <v>287</v>
      </c>
      <c r="E3488" s="7" t="n">
        <v>0</v>
      </c>
      <c r="F3488" s="7" t="n">
        <v>0</v>
      </c>
      <c r="G3488" s="7" t="n">
        <v>0</v>
      </c>
      <c r="H3488" s="7" t="n">
        <v>0</v>
      </c>
      <c r="I3488" s="7" t="n">
        <v>0</v>
      </c>
      <c r="J3488" s="7" t="n">
        <v>0</v>
      </c>
      <c r="K3488" s="7" t="n">
        <v>-1</v>
      </c>
      <c r="L3488" s="7" t="n">
        <v>-1</v>
      </c>
      <c r="M3488" s="7" t="n">
        <v>-1</v>
      </c>
      <c r="N3488" s="7" t="n">
        <v>1</v>
      </c>
    </row>
    <row r="3489" spans="1:14">
      <c r="A3489" t="s">
        <v>4</v>
      </c>
      <c r="B3489" s="4" t="s">
        <v>5</v>
      </c>
      <c r="C3489" s="4" t="s">
        <v>14</v>
      </c>
      <c r="D3489" s="4" t="s">
        <v>14</v>
      </c>
      <c r="E3489" s="4" t="s">
        <v>20</v>
      </c>
      <c r="F3489" s="4" t="s">
        <v>20</v>
      </c>
      <c r="G3489" s="4" t="s">
        <v>20</v>
      </c>
      <c r="H3489" s="4" t="s">
        <v>10</v>
      </c>
    </row>
    <row r="3490" spans="1:14">
      <c r="A3490" t="n">
        <v>27934</v>
      </c>
      <c r="B3490" s="40" t="n">
        <v>45</v>
      </c>
      <c r="C3490" s="7" t="n">
        <v>2</v>
      </c>
      <c r="D3490" s="7" t="n">
        <v>3</v>
      </c>
      <c r="E3490" s="7" t="n">
        <v>-7.15999984741211</v>
      </c>
      <c r="F3490" s="7" t="n">
        <v>1.42999994754791</v>
      </c>
      <c r="G3490" s="7" t="n">
        <v>-0.00999999977648258</v>
      </c>
      <c r="H3490" s="7" t="n">
        <v>0</v>
      </c>
    </row>
    <row r="3491" spans="1:14">
      <c r="A3491" t="s">
        <v>4</v>
      </c>
      <c r="B3491" s="4" t="s">
        <v>5</v>
      </c>
      <c r="C3491" s="4" t="s">
        <v>14</v>
      </c>
      <c r="D3491" s="4" t="s">
        <v>14</v>
      </c>
      <c r="E3491" s="4" t="s">
        <v>20</v>
      </c>
      <c r="F3491" s="4" t="s">
        <v>20</v>
      </c>
      <c r="G3491" s="4" t="s">
        <v>20</v>
      </c>
      <c r="H3491" s="4" t="s">
        <v>10</v>
      </c>
      <c r="I3491" s="4" t="s">
        <v>14</v>
      </c>
    </row>
    <row r="3492" spans="1:14">
      <c r="A3492" t="n">
        <v>27951</v>
      </c>
      <c r="B3492" s="40" t="n">
        <v>45</v>
      </c>
      <c r="C3492" s="7" t="n">
        <v>4</v>
      </c>
      <c r="D3492" s="7" t="n">
        <v>3</v>
      </c>
      <c r="E3492" s="7" t="n">
        <v>9.22000026702881</v>
      </c>
      <c r="F3492" s="7" t="n">
        <v>68.6500015258789</v>
      </c>
      <c r="G3492" s="7" t="n">
        <v>0</v>
      </c>
      <c r="H3492" s="7" t="n">
        <v>0</v>
      </c>
      <c r="I3492" s="7" t="n">
        <v>0</v>
      </c>
    </row>
    <row r="3493" spans="1:14">
      <c r="A3493" t="s">
        <v>4</v>
      </c>
      <c r="B3493" s="4" t="s">
        <v>5</v>
      </c>
      <c r="C3493" s="4" t="s">
        <v>14</v>
      </c>
      <c r="D3493" s="4" t="s">
        <v>14</v>
      </c>
      <c r="E3493" s="4" t="s">
        <v>20</v>
      </c>
      <c r="F3493" s="4" t="s">
        <v>10</v>
      </c>
    </row>
    <row r="3494" spans="1:14">
      <c r="A3494" t="n">
        <v>27969</v>
      </c>
      <c r="B3494" s="40" t="n">
        <v>45</v>
      </c>
      <c r="C3494" s="7" t="n">
        <v>5</v>
      </c>
      <c r="D3494" s="7" t="n">
        <v>3</v>
      </c>
      <c r="E3494" s="7" t="n">
        <v>6.59999990463257</v>
      </c>
      <c r="F3494" s="7" t="n">
        <v>0</v>
      </c>
    </row>
    <row r="3495" spans="1:14">
      <c r="A3495" t="s">
        <v>4</v>
      </c>
      <c r="B3495" s="4" t="s">
        <v>5</v>
      </c>
      <c r="C3495" s="4" t="s">
        <v>14</v>
      </c>
      <c r="D3495" s="4" t="s">
        <v>14</v>
      </c>
      <c r="E3495" s="4" t="s">
        <v>20</v>
      </c>
      <c r="F3495" s="4" t="s">
        <v>10</v>
      </c>
    </row>
    <row r="3496" spans="1:14">
      <c r="A3496" t="n">
        <v>27978</v>
      </c>
      <c r="B3496" s="40" t="n">
        <v>45</v>
      </c>
      <c r="C3496" s="7" t="n">
        <v>11</v>
      </c>
      <c r="D3496" s="7" t="n">
        <v>3</v>
      </c>
      <c r="E3496" s="7" t="n">
        <v>19.1000003814697</v>
      </c>
      <c r="F3496" s="7" t="n">
        <v>0</v>
      </c>
    </row>
    <row r="3497" spans="1:14">
      <c r="A3497" t="s">
        <v>4</v>
      </c>
      <c r="B3497" s="4" t="s">
        <v>5</v>
      </c>
      <c r="C3497" s="4" t="s">
        <v>14</v>
      </c>
    </row>
    <row r="3498" spans="1:14">
      <c r="A3498" t="n">
        <v>27987</v>
      </c>
      <c r="B3498" s="37" t="n">
        <v>116</v>
      </c>
      <c r="C3498" s="7" t="n">
        <v>0</v>
      </c>
    </row>
    <row r="3499" spans="1:14">
      <c r="A3499" t="s">
        <v>4</v>
      </c>
      <c r="B3499" s="4" t="s">
        <v>5</v>
      </c>
      <c r="C3499" s="4" t="s">
        <v>14</v>
      </c>
      <c r="D3499" s="4" t="s">
        <v>10</v>
      </c>
    </row>
    <row r="3500" spans="1:14">
      <c r="A3500" t="n">
        <v>27989</v>
      </c>
      <c r="B3500" s="37" t="n">
        <v>116</v>
      </c>
      <c r="C3500" s="7" t="n">
        <v>2</v>
      </c>
      <c r="D3500" s="7" t="n">
        <v>1</v>
      </c>
    </row>
    <row r="3501" spans="1:14">
      <c r="A3501" t="s">
        <v>4</v>
      </c>
      <c r="B3501" s="4" t="s">
        <v>5</v>
      </c>
      <c r="C3501" s="4" t="s">
        <v>14</v>
      </c>
      <c r="D3501" s="4" t="s">
        <v>9</v>
      </c>
    </row>
    <row r="3502" spans="1:14">
      <c r="A3502" t="n">
        <v>27993</v>
      </c>
      <c r="B3502" s="37" t="n">
        <v>116</v>
      </c>
      <c r="C3502" s="7" t="n">
        <v>5</v>
      </c>
      <c r="D3502" s="7" t="n">
        <v>1106247680</v>
      </c>
    </row>
    <row r="3503" spans="1:14">
      <c r="A3503" t="s">
        <v>4</v>
      </c>
      <c r="B3503" s="4" t="s">
        <v>5</v>
      </c>
      <c r="C3503" s="4" t="s">
        <v>14</v>
      </c>
      <c r="D3503" s="4" t="s">
        <v>10</v>
      </c>
    </row>
    <row r="3504" spans="1:14">
      <c r="A3504" t="n">
        <v>27999</v>
      </c>
      <c r="B3504" s="37" t="n">
        <v>116</v>
      </c>
      <c r="C3504" s="7" t="n">
        <v>6</v>
      </c>
      <c r="D3504" s="7" t="n">
        <v>1</v>
      </c>
    </row>
    <row r="3505" spans="1:9">
      <c r="A3505" t="s">
        <v>4</v>
      </c>
      <c r="B3505" s="4" t="s">
        <v>5</v>
      </c>
      <c r="C3505" s="4" t="s">
        <v>14</v>
      </c>
      <c r="D3505" s="4" t="s">
        <v>14</v>
      </c>
      <c r="E3505" s="4" t="s">
        <v>20</v>
      </c>
      <c r="F3505" s="4" t="s">
        <v>10</v>
      </c>
    </row>
    <row r="3506" spans="1:9">
      <c r="A3506" t="n">
        <v>28003</v>
      </c>
      <c r="B3506" s="40" t="n">
        <v>45</v>
      </c>
      <c r="C3506" s="7" t="n">
        <v>5</v>
      </c>
      <c r="D3506" s="7" t="n">
        <v>3</v>
      </c>
      <c r="E3506" s="7" t="n">
        <v>5.5</v>
      </c>
      <c r="F3506" s="7" t="n">
        <v>4000</v>
      </c>
    </row>
    <row r="3507" spans="1:9">
      <c r="A3507" t="s">
        <v>4</v>
      </c>
      <c r="B3507" s="4" t="s">
        <v>5</v>
      </c>
      <c r="C3507" s="4" t="s">
        <v>14</v>
      </c>
      <c r="D3507" s="4" t="s">
        <v>10</v>
      </c>
      <c r="E3507" s="4" t="s">
        <v>20</v>
      </c>
    </row>
    <row r="3508" spans="1:9">
      <c r="A3508" t="n">
        <v>28012</v>
      </c>
      <c r="B3508" s="22" t="n">
        <v>58</v>
      </c>
      <c r="C3508" s="7" t="n">
        <v>100</v>
      </c>
      <c r="D3508" s="7" t="n">
        <v>2000</v>
      </c>
      <c r="E3508" s="7" t="n">
        <v>1</v>
      </c>
    </row>
    <row r="3509" spans="1:9">
      <c r="A3509" t="s">
        <v>4</v>
      </c>
      <c r="B3509" s="4" t="s">
        <v>5</v>
      </c>
      <c r="C3509" s="4" t="s">
        <v>14</v>
      </c>
      <c r="D3509" s="4" t="s">
        <v>10</v>
      </c>
    </row>
    <row r="3510" spans="1:9">
      <c r="A3510" t="n">
        <v>28020</v>
      </c>
      <c r="B3510" s="22" t="n">
        <v>58</v>
      </c>
      <c r="C3510" s="7" t="n">
        <v>255</v>
      </c>
      <c r="D3510" s="7" t="n">
        <v>0</v>
      </c>
    </row>
    <row r="3511" spans="1:9">
      <c r="A3511" t="s">
        <v>4</v>
      </c>
      <c r="B3511" s="4" t="s">
        <v>5</v>
      </c>
      <c r="C3511" s="4" t="s">
        <v>14</v>
      </c>
      <c r="D3511" s="4" t="s">
        <v>10</v>
      </c>
    </row>
    <row r="3512" spans="1:9">
      <c r="A3512" t="n">
        <v>28024</v>
      </c>
      <c r="B3512" s="40" t="n">
        <v>45</v>
      </c>
      <c r="C3512" s="7" t="n">
        <v>7</v>
      </c>
      <c r="D3512" s="7" t="n">
        <v>255</v>
      </c>
    </row>
    <row r="3513" spans="1:9">
      <c r="A3513" t="s">
        <v>4</v>
      </c>
      <c r="B3513" s="4" t="s">
        <v>5</v>
      </c>
      <c r="C3513" s="4" t="s">
        <v>14</v>
      </c>
      <c r="D3513" s="4" t="s">
        <v>14</v>
      </c>
      <c r="E3513" s="4" t="s">
        <v>20</v>
      </c>
      <c r="F3513" s="4" t="s">
        <v>20</v>
      </c>
      <c r="G3513" s="4" t="s">
        <v>20</v>
      </c>
      <c r="H3513" s="4" t="s">
        <v>10</v>
      </c>
      <c r="I3513" s="4" t="s">
        <v>14</v>
      </c>
    </row>
    <row r="3514" spans="1:9">
      <c r="A3514" t="n">
        <v>28028</v>
      </c>
      <c r="B3514" s="40" t="n">
        <v>45</v>
      </c>
      <c r="C3514" s="7" t="n">
        <v>4</v>
      </c>
      <c r="D3514" s="7" t="n">
        <v>3</v>
      </c>
      <c r="E3514" s="7" t="n">
        <v>9.22000026702881</v>
      </c>
      <c r="F3514" s="7" t="n">
        <v>73.6500015258789</v>
      </c>
      <c r="G3514" s="7" t="n">
        <v>0</v>
      </c>
      <c r="H3514" s="7" t="n">
        <v>30000</v>
      </c>
      <c r="I3514" s="7" t="n">
        <v>0</v>
      </c>
    </row>
    <row r="3515" spans="1:9">
      <c r="A3515" t="s">
        <v>4</v>
      </c>
      <c r="B3515" s="4" t="s">
        <v>5</v>
      </c>
      <c r="C3515" s="4" t="s">
        <v>14</v>
      </c>
      <c r="D3515" s="4" t="s">
        <v>10</v>
      </c>
      <c r="E3515" s="4" t="s">
        <v>6</v>
      </c>
    </row>
    <row r="3516" spans="1:9">
      <c r="A3516" t="n">
        <v>28046</v>
      </c>
      <c r="B3516" s="33" t="n">
        <v>51</v>
      </c>
      <c r="C3516" s="7" t="n">
        <v>4</v>
      </c>
      <c r="D3516" s="7" t="n">
        <v>7010</v>
      </c>
      <c r="E3516" s="7" t="s">
        <v>292</v>
      </c>
    </row>
    <row r="3517" spans="1:9">
      <c r="A3517" t="s">
        <v>4</v>
      </c>
      <c r="B3517" s="4" t="s">
        <v>5</v>
      </c>
      <c r="C3517" s="4" t="s">
        <v>10</v>
      </c>
    </row>
    <row r="3518" spans="1:9">
      <c r="A3518" t="n">
        <v>28060</v>
      </c>
      <c r="B3518" s="29" t="n">
        <v>16</v>
      </c>
      <c r="C3518" s="7" t="n">
        <v>0</v>
      </c>
    </row>
    <row r="3519" spans="1:9">
      <c r="A3519" t="s">
        <v>4</v>
      </c>
      <c r="B3519" s="4" t="s">
        <v>5</v>
      </c>
      <c r="C3519" s="4" t="s">
        <v>10</v>
      </c>
      <c r="D3519" s="4" t="s">
        <v>14</v>
      </c>
      <c r="E3519" s="4" t="s">
        <v>9</v>
      </c>
      <c r="F3519" s="4" t="s">
        <v>83</v>
      </c>
      <c r="G3519" s="4" t="s">
        <v>14</v>
      </c>
      <c r="H3519" s="4" t="s">
        <v>14</v>
      </c>
      <c r="I3519" s="4" t="s">
        <v>14</v>
      </c>
      <c r="J3519" s="4" t="s">
        <v>9</v>
      </c>
      <c r="K3519" s="4" t="s">
        <v>83</v>
      </c>
      <c r="L3519" s="4" t="s">
        <v>14</v>
      </c>
      <c r="M3519" s="4" t="s">
        <v>14</v>
      </c>
    </row>
    <row r="3520" spans="1:9">
      <c r="A3520" t="n">
        <v>28063</v>
      </c>
      <c r="B3520" s="44" t="n">
        <v>26</v>
      </c>
      <c r="C3520" s="7" t="n">
        <v>7010</v>
      </c>
      <c r="D3520" s="7" t="n">
        <v>17</v>
      </c>
      <c r="E3520" s="7" t="n">
        <v>64850</v>
      </c>
      <c r="F3520" s="7" t="s">
        <v>309</v>
      </c>
      <c r="G3520" s="7" t="n">
        <v>2</v>
      </c>
      <c r="H3520" s="7" t="n">
        <v>3</v>
      </c>
      <c r="I3520" s="7" t="n">
        <v>17</v>
      </c>
      <c r="J3520" s="7" t="n">
        <v>64851</v>
      </c>
      <c r="K3520" s="7" t="s">
        <v>310</v>
      </c>
      <c r="L3520" s="7" t="n">
        <v>2</v>
      </c>
      <c r="M3520" s="7" t="n">
        <v>0</v>
      </c>
    </row>
    <row r="3521" spans="1:13">
      <c r="A3521" t="s">
        <v>4</v>
      </c>
      <c r="B3521" s="4" t="s">
        <v>5</v>
      </c>
    </row>
    <row r="3522" spans="1:13">
      <c r="A3522" t="n">
        <v>28221</v>
      </c>
      <c r="B3522" s="45" t="n">
        <v>28</v>
      </c>
    </row>
    <row r="3523" spans="1:13">
      <c r="A3523" t="s">
        <v>4</v>
      </c>
      <c r="B3523" s="4" t="s">
        <v>5</v>
      </c>
      <c r="C3523" s="4" t="s">
        <v>14</v>
      </c>
      <c r="D3523" s="4" t="s">
        <v>10</v>
      </c>
      <c r="E3523" s="4" t="s">
        <v>6</v>
      </c>
    </row>
    <row r="3524" spans="1:13">
      <c r="A3524" t="n">
        <v>28222</v>
      </c>
      <c r="B3524" s="33" t="n">
        <v>51</v>
      </c>
      <c r="C3524" s="7" t="n">
        <v>4</v>
      </c>
      <c r="D3524" s="7" t="n">
        <v>7011</v>
      </c>
      <c r="E3524" s="7" t="s">
        <v>108</v>
      </c>
    </row>
    <row r="3525" spans="1:13">
      <c r="A3525" t="s">
        <v>4</v>
      </c>
      <c r="B3525" s="4" t="s">
        <v>5</v>
      </c>
      <c r="C3525" s="4" t="s">
        <v>10</v>
      </c>
    </row>
    <row r="3526" spans="1:13">
      <c r="A3526" t="n">
        <v>28236</v>
      </c>
      <c r="B3526" s="29" t="n">
        <v>16</v>
      </c>
      <c r="C3526" s="7" t="n">
        <v>0</v>
      </c>
    </row>
    <row r="3527" spans="1:13">
      <c r="A3527" t="s">
        <v>4</v>
      </c>
      <c r="B3527" s="4" t="s">
        <v>5</v>
      </c>
      <c r="C3527" s="4" t="s">
        <v>10</v>
      </c>
      <c r="D3527" s="4" t="s">
        <v>14</v>
      </c>
      <c r="E3527" s="4" t="s">
        <v>9</v>
      </c>
      <c r="F3527" s="4" t="s">
        <v>83</v>
      </c>
      <c r="G3527" s="4" t="s">
        <v>14</v>
      </c>
      <c r="H3527" s="4" t="s">
        <v>14</v>
      </c>
    </row>
    <row r="3528" spans="1:13">
      <c r="A3528" t="n">
        <v>28239</v>
      </c>
      <c r="B3528" s="44" t="n">
        <v>26</v>
      </c>
      <c r="C3528" s="7" t="n">
        <v>7011</v>
      </c>
      <c r="D3528" s="7" t="n">
        <v>17</v>
      </c>
      <c r="E3528" s="7" t="n">
        <v>64852</v>
      </c>
      <c r="F3528" s="7" t="s">
        <v>311</v>
      </c>
      <c r="G3528" s="7" t="n">
        <v>2</v>
      </c>
      <c r="H3528" s="7" t="n">
        <v>0</v>
      </c>
    </row>
    <row r="3529" spans="1:13">
      <c r="A3529" t="s">
        <v>4</v>
      </c>
      <c r="B3529" s="4" t="s">
        <v>5</v>
      </c>
    </row>
    <row r="3530" spans="1:13">
      <c r="A3530" t="n">
        <v>28293</v>
      </c>
      <c r="B3530" s="45" t="n">
        <v>28</v>
      </c>
    </row>
    <row r="3531" spans="1:13">
      <c r="A3531" t="s">
        <v>4</v>
      </c>
      <c r="B3531" s="4" t="s">
        <v>5</v>
      </c>
      <c r="C3531" s="4" t="s">
        <v>14</v>
      </c>
      <c r="D3531" s="4" t="s">
        <v>10</v>
      </c>
      <c r="E3531" s="4" t="s">
        <v>6</v>
      </c>
    </row>
    <row r="3532" spans="1:13">
      <c r="A3532" t="n">
        <v>28294</v>
      </c>
      <c r="B3532" s="33" t="n">
        <v>51</v>
      </c>
      <c r="C3532" s="7" t="n">
        <v>4</v>
      </c>
      <c r="D3532" s="7" t="n">
        <v>0</v>
      </c>
      <c r="E3532" s="7" t="s">
        <v>312</v>
      </c>
    </row>
    <row r="3533" spans="1:13">
      <c r="A3533" t="s">
        <v>4</v>
      </c>
      <c r="B3533" s="4" t="s">
        <v>5</v>
      </c>
      <c r="C3533" s="4" t="s">
        <v>10</v>
      </c>
    </row>
    <row r="3534" spans="1:13">
      <c r="A3534" t="n">
        <v>28308</v>
      </c>
      <c r="B3534" s="29" t="n">
        <v>16</v>
      </c>
      <c r="C3534" s="7" t="n">
        <v>0</v>
      </c>
    </row>
    <row r="3535" spans="1:13">
      <c r="A3535" t="s">
        <v>4</v>
      </c>
      <c r="B3535" s="4" t="s">
        <v>5</v>
      </c>
      <c r="C3535" s="4" t="s">
        <v>10</v>
      </c>
      <c r="D3535" s="4" t="s">
        <v>14</v>
      </c>
      <c r="E3535" s="4" t="s">
        <v>9</v>
      </c>
      <c r="F3535" s="4" t="s">
        <v>83</v>
      </c>
      <c r="G3535" s="4" t="s">
        <v>14</v>
      </c>
      <c r="H3535" s="4" t="s">
        <v>14</v>
      </c>
    </row>
    <row r="3536" spans="1:13">
      <c r="A3536" t="n">
        <v>28311</v>
      </c>
      <c r="B3536" s="44" t="n">
        <v>26</v>
      </c>
      <c r="C3536" s="7" t="n">
        <v>0</v>
      </c>
      <c r="D3536" s="7" t="n">
        <v>17</v>
      </c>
      <c r="E3536" s="7" t="n">
        <v>52994</v>
      </c>
      <c r="F3536" s="7" t="s">
        <v>313</v>
      </c>
      <c r="G3536" s="7" t="n">
        <v>2</v>
      </c>
      <c r="H3536" s="7" t="n">
        <v>0</v>
      </c>
    </row>
    <row r="3537" spans="1:8">
      <c r="A3537" t="s">
        <v>4</v>
      </c>
      <c r="B3537" s="4" t="s">
        <v>5</v>
      </c>
    </row>
    <row r="3538" spans="1:8">
      <c r="A3538" t="n">
        <v>28395</v>
      </c>
      <c r="B3538" s="45" t="n">
        <v>28</v>
      </c>
    </row>
    <row r="3539" spans="1:8">
      <c r="A3539" t="s">
        <v>4</v>
      </c>
      <c r="B3539" s="4" t="s">
        <v>5</v>
      </c>
      <c r="C3539" s="4" t="s">
        <v>14</v>
      </c>
      <c r="D3539" s="4" t="s">
        <v>10</v>
      </c>
      <c r="E3539" s="4" t="s">
        <v>6</v>
      </c>
    </row>
    <row r="3540" spans="1:8">
      <c r="A3540" t="n">
        <v>28396</v>
      </c>
      <c r="B3540" s="33" t="n">
        <v>51</v>
      </c>
      <c r="C3540" s="7" t="n">
        <v>4</v>
      </c>
      <c r="D3540" s="7" t="n">
        <v>1</v>
      </c>
      <c r="E3540" s="7" t="s">
        <v>98</v>
      </c>
    </row>
    <row r="3541" spans="1:8">
      <c r="A3541" t="s">
        <v>4</v>
      </c>
      <c r="B3541" s="4" t="s">
        <v>5</v>
      </c>
      <c r="C3541" s="4" t="s">
        <v>10</v>
      </c>
    </row>
    <row r="3542" spans="1:8">
      <c r="A3542" t="n">
        <v>28409</v>
      </c>
      <c r="B3542" s="29" t="n">
        <v>16</v>
      </c>
      <c r="C3542" s="7" t="n">
        <v>0</v>
      </c>
    </row>
    <row r="3543" spans="1:8">
      <c r="A3543" t="s">
        <v>4</v>
      </c>
      <c r="B3543" s="4" t="s">
        <v>5</v>
      </c>
      <c r="C3543" s="4" t="s">
        <v>10</v>
      </c>
      <c r="D3543" s="4" t="s">
        <v>14</v>
      </c>
      <c r="E3543" s="4" t="s">
        <v>9</v>
      </c>
      <c r="F3543" s="4" t="s">
        <v>83</v>
      </c>
      <c r="G3543" s="4" t="s">
        <v>14</v>
      </c>
      <c r="H3543" s="4" t="s">
        <v>14</v>
      </c>
    </row>
    <row r="3544" spans="1:8">
      <c r="A3544" t="n">
        <v>28412</v>
      </c>
      <c r="B3544" s="44" t="n">
        <v>26</v>
      </c>
      <c r="C3544" s="7" t="n">
        <v>1</v>
      </c>
      <c r="D3544" s="7" t="n">
        <v>17</v>
      </c>
      <c r="E3544" s="7" t="n">
        <v>1430</v>
      </c>
      <c r="F3544" s="7" t="s">
        <v>314</v>
      </c>
      <c r="G3544" s="7" t="n">
        <v>2</v>
      </c>
      <c r="H3544" s="7" t="n">
        <v>0</v>
      </c>
    </row>
    <row r="3545" spans="1:8">
      <c r="A3545" t="s">
        <v>4</v>
      </c>
      <c r="B3545" s="4" t="s">
        <v>5</v>
      </c>
    </row>
    <row r="3546" spans="1:8">
      <c r="A3546" t="n">
        <v>28548</v>
      </c>
      <c r="B3546" s="45" t="n">
        <v>28</v>
      </c>
    </row>
    <row r="3547" spans="1:8">
      <c r="A3547" t="s">
        <v>4</v>
      </c>
      <c r="B3547" s="4" t="s">
        <v>5</v>
      </c>
      <c r="C3547" s="4" t="s">
        <v>14</v>
      </c>
      <c r="D3547" s="4" t="s">
        <v>10</v>
      </c>
      <c r="E3547" s="4" t="s">
        <v>6</v>
      </c>
      <c r="F3547" s="4" t="s">
        <v>6</v>
      </c>
      <c r="G3547" s="4" t="s">
        <v>6</v>
      </c>
      <c r="H3547" s="4" t="s">
        <v>6</v>
      </c>
    </row>
    <row r="3548" spans="1:8">
      <c r="A3548" t="n">
        <v>28549</v>
      </c>
      <c r="B3548" s="33" t="n">
        <v>51</v>
      </c>
      <c r="C3548" s="7" t="n">
        <v>3</v>
      </c>
      <c r="D3548" s="7" t="n">
        <v>7011</v>
      </c>
      <c r="E3548" s="7" t="s">
        <v>146</v>
      </c>
      <c r="F3548" s="7" t="s">
        <v>62</v>
      </c>
      <c r="G3548" s="7" t="s">
        <v>61</v>
      </c>
      <c r="H3548" s="7" t="s">
        <v>62</v>
      </c>
    </row>
    <row r="3549" spans="1:8">
      <c r="A3549" t="s">
        <v>4</v>
      </c>
      <c r="B3549" s="4" t="s">
        <v>5</v>
      </c>
      <c r="C3549" s="4" t="s">
        <v>14</v>
      </c>
      <c r="D3549" s="4" t="s">
        <v>10</v>
      </c>
      <c r="E3549" s="4" t="s">
        <v>6</v>
      </c>
    </row>
    <row r="3550" spans="1:8">
      <c r="A3550" t="n">
        <v>28562</v>
      </c>
      <c r="B3550" s="33" t="n">
        <v>51</v>
      </c>
      <c r="C3550" s="7" t="n">
        <v>4</v>
      </c>
      <c r="D3550" s="7" t="n">
        <v>7010</v>
      </c>
      <c r="E3550" s="7" t="s">
        <v>315</v>
      </c>
    </row>
    <row r="3551" spans="1:8">
      <c r="A3551" t="s">
        <v>4</v>
      </c>
      <c r="B3551" s="4" t="s">
        <v>5</v>
      </c>
      <c r="C3551" s="4" t="s">
        <v>10</v>
      </c>
    </row>
    <row r="3552" spans="1:8">
      <c r="A3552" t="n">
        <v>28575</v>
      </c>
      <c r="B3552" s="29" t="n">
        <v>16</v>
      </c>
      <c r="C3552" s="7" t="n">
        <v>0</v>
      </c>
    </row>
    <row r="3553" spans="1:8">
      <c r="A3553" t="s">
        <v>4</v>
      </c>
      <c r="B3553" s="4" t="s">
        <v>5</v>
      </c>
      <c r="C3553" s="4" t="s">
        <v>10</v>
      </c>
      <c r="D3553" s="4" t="s">
        <v>14</v>
      </c>
      <c r="E3553" s="4" t="s">
        <v>9</v>
      </c>
      <c r="F3553" s="4" t="s">
        <v>83</v>
      </c>
      <c r="G3553" s="4" t="s">
        <v>14</v>
      </c>
      <c r="H3553" s="4" t="s">
        <v>14</v>
      </c>
      <c r="I3553" s="4" t="s">
        <v>14</v>
      </c>
      <c r="J3553" s="4" t="s">
        <v>9</v>
      </c>
      <c r="K3553" s="4" t="s">
        <v>83</v>
      </c>
      <c r="L3553" s="4" t="s">
        <v>14</v>
      </c>
      <c r="M3553" s="4" t="s">
        <v>14</v>
      </c>
    </row>
    <row r="3554" spans="1:8">
      <c r="A3554" t="n">
        <v>28578</v>
      </c>
      <c r="B3554" s="44" t="n">
        <v>26</v>
      </c>
      <c r="C3554" s="7" t="n">
        <v>7010</v>
      </c>
      <c r="D3554" s="7" t="n">
        <v>17</v>
      </c>
      <c r="E3554" s="7" t="n">
        <v>64853</v>
      </c>
      <c r="F3554" s="7" t="s">
        <v>316</v>
      </c>
      <c r="G3554" s="7" t="n">
        <v>2</v>
      </c>
      <c r="H3554" s="7" t="n">
        <v>3</v>
      </c>
      <c r="I3554" s="7" t="n">
        <v>17</v>
      </c>
      <c r="J3554" s="7" t="n">
        <v>64854</v>
      </c>
      <c r="K3554" s="7" t="s">
        <v>317</v>
      </c>
      <c r="L3554" s="7" t="n">
        <v>2</v>
      </c>
      <c r="M3554" s="7" t="n">
        <v>0</v>
      </c>
    </row>
    <row r="3555" spans="1:8">
      <c r="A3555" t="s">
        <v>4</v>
      </c>
      <c r="B3555" s="4" t="s">
        <v>5</v>
      </c>
    </row>
    <row r="3556" spans="1:8">
      <c r="A3556" t="n">
        <v>28738</v>
      </c>
      <c r="B3556" s="45" t="n">
        <v>28</v>
      </c>
    </row>
    <row r="3557" spans="1:8">
      <c r="A3557" t="s">
        <v>4</v>
      </c>
      <c r="B3557" s="4" t="s">
        <v>5</v>
      </c>
      <c r="C3557" s="4" t="s">
        <v>14</v>
      </c>
      <c r="D3557" s="4" t="s">
        <v>10</v>
      </c>
      <c r="E3557" s="4" t="s">
        <v>6</v>
      </c>
      <c r="F3557" s="4" t="s">
        <v>6</v>
      </c>
      <c r="G3557" s="4" t="s">
        <v>6</v>
      </c>
      <c r="H3557" s="4" t="s">
        <v>6</v>
      </c>
    </row>
    <row r="3558" spans="1:8">
      <c r="A3558" t="n">
        <v>28739</v>
      </c>
      <c r="B3558" s="33" t="n">
        <v>51</v>
      </c>
      <c r="C3558" s="7" t="n">
        <v>3</v>
      </c>
      <c r="D3558" s="7" t="n">
        <v>0</v>
      </c>
      <c r="E3558" s="7" t="s">
        <v>62</v>
      </c>
      <c r="F3558" s="7" t="s">
        <v>62</v>
      </c>
      <c r="G3558" s="7" t="s">
        <v>61</v>
      </c>
      <c r="H3558" s="7" t="s">
        <v>62</v>
      </c>
    </row>
    <row r="3559" spans="1:8">
      <c r="A3559" t="s">
        <v>4</v>
      </c>
      <c r="B3559" s="4" t="s">
        <v>5</v>
      </c>
      <c r="C3559" s="4" t="s">
        <v>10</v>
      </c>
      <c r="D3559" s="4" t="s">
        <v>10</v>
      </c>
      <c r="E3559" s="4" t="s">
        <v>10</v>
      </c>
    </row>
    <row r="3560" spans="1:8">
      <c r="A3560" t="n">
        <v>28752</v>
      </c>
      <c r="B3560" s="51" t="n">
        <v>61</v>
      </c>
      <c r="C3560" s="7" t="n">
        <v>0</v>
      </c>
      <c r="D3560" s="7" t="n">
        <v>65533</v>
      </c>
      <c r="E3560" s="7" t="n">
        <v>1000</v>
      </c>
    </row>
    <row r="3561" spans="1:8">
      <c r="A3561" t="s">
        <v>4</v>
      </c>
      <c r="B3561" s="4" t="s">
        <v>5</v>
      </c>
      <c r="C3561" s="4" t="s">
        <v>10</v>
      </c>
      <c r="D3561" s="4" t="s">
        <v>10</v>
      </c>
      <c r="E3561" s="4" t="s">
        <v>10</v>
      </c>
    </row>
    <row r="3562" spans="1:8">
      <c r="A3562" t="n">
        <v>28759</v>
      </c>
      <c r="B3562" s="51" t="n">
        <v>61</v>
      </c>
      <c r="C3562" s="7" t="n">
        <v>1</v>
      </c>
      <c r="D3562" s="7" t="n">
        <v>65533</v>
      </c>
      <c r="E3562" s="7" t="n">
        <v>1000</v>
      </c>
    </row>
    <row r="3563" spans="1:8">
      <c r="A3563" t="s">
        <v>4</v>
      </c>
      <c r="B3563" s="4" t="s">
        <v>5</v>
      </c>
      <c r="C3563" s="4" t="s">
        <v>10</v>
      </c>
      <c r="D3563" s="4" t="s">
        <v>10</v>
      </c>
      <c r="E3563" s="4" t="s">
        <v>10</v>
      </c>
    </row>
    <row r="3564" spans="1:8">
      <c r="A3564" t="n">
        <v>28766</v>
      </c>
      <c r="B3564" s="51" t="n">
        <v>61</v>
      </c>
      <c r="C3564" s="7" t="n">
        <v>11</v>
      </c>
      <c r="D3564" s="7" t="n">
        <v>65533</v>
      </c>
      <c r="E3564" s="7" t="n">
        <v>1000</v>
      </c>
    </row>
    <row r="3565" spans="1:8">
      <c r="A3565" t="s">
        <v>4</v>
      </c>
      <c r="B3565" s="4" t="s">
        <v>5</v>
      </c>
      <c r="C3565" s="4" t="s">
        <v>10</v>
      </c>
      <c r="D3565" s="4" t="s">
        <v>10</v>
      </c>
      <c r="E3565" s="4" t="s">
        <v>10</v>
      </c>
    </row>
    <row r="3566" spans="1:8">
      <c r="A3566" t="n">
        <v>28773</v>
      </c>
      <c r="B3566" s="51" t="n">
        <v>61</v>
      </c>
      <c r="C3566" s="7" t="n">
        <v>8</v>
      </c>
      <c r="D3566" s="7" t="n">
        <v>65533</v>
      </c>
      <c r="E3566" s="7" t="n">
        <v>1000</v>
      </c>
    </row>
    <row r="3567" spans="1:8">
      <c r="A3567" t="s">
        <v>4</v>
      </c>
      <c r="B3567" s="4" t="s">
        <v>5</v>
      </c>
      <c r="C3567" s="4" t="s">
        <v>10</v>
      </c>
      <c r="D3567" s="4" t="s">
        <v>10</v>
      </c>
      <c r="E3567" s="4" t="s">
        <v>10</v>
      </c>
    </row>
    <row r="3568" spans="1:8">
      <c r="A3568" t="n">
        <v>28780</v>
      </c>
      <c r="B3568" s="51" t="n">
        <v>61</v>
      </c>
      <c r="C3568" s="7" t="n">
        <v>2</v>
      </c>
      <c r="D3568" s="7" t="n">
        <v>65533</v>
      </c>
      <c r="E3568" s="7" t="n">
        <v>1000</v>
      </c>
    </row>
    <row r="3569" spans="1:13">
      <c r="A3569" t="s">
        <v>4</v>
      </c>
      <c r="B3569" s="4" t="s">
        <v>5</v>
      </c>
      <c r="C3569" s="4" t="s">
        <v>10</v>
      </c>
      <c r="D3569" s="4" t="s">
        <v>10</v>
      </c>
      <c r="E3569" s="4" t="s">
        <v>10</v>
      </c>
    </row>
    <row r="3570" spans="1:13">
      <c r="A3570" t="n">
        <v>28787</v>
      </c>
      <c r="B3570" s="51" t="n">
        <v>61</v>
      </c>
      <c r="C3570" s="7" t="n">
        <v>6</v>
      </c>
      <c r="D3570" s="7" t="n">
        <v>65533</v>
      </c>
      <c r="E3570" s="7" t="n">
        <v>1000</v>
      </c>
    </row>
    <row r="3571" spans="1:13">
      <c r="A3571" t="s">
        <v>4</v>
      </c>
      <c r="B3571" s="4" t="s">
        <v>5</v>
      </c>
      <c r="C3571" s="4" t="s">
        <v>10</v>
      </c>
      <c r="D3571" s="4" t="s">
        <v>10</v>
      </c>
      <c r="E3571" s="4" t="s">
        <v>10</v>
      </c>
    </row>
    <row r="3572" spans="1:13">
      <c r="A3572" t="n">
        <v>28794</v>
      </c>
      <c r="B3572" s="51" t="n">
        <v>61</v>
      </c>
      <c r="C3572" s="7" t="n">
        <v>4</v>
      </c>
      <c r="D3572" s="7" t="n">
        <v>65533</v>
      </c>
      <c r="E3572" s="7" t="n">
        <v>1000</v>
      </c>
    </row>
    <row r="3573" spans="1:13">
      <c r="A3573" t="s">
        <v>4</v>
      </c>
      <c r="B3573" s="4" t="s">
        <v>5</v>
      </c>
      <c r="C3573" s="4" t="s">
        <v>10</v>
      </c>
      <c r="D3573" s="4" t="s">
        <v>10</v>
      </c>
      <c r="E3573" s="4" t="s">
        <v>10</v>
      </c>
    </row>
    <row r="3574" spans="1:13">
      <c r="A3574" t="n">
        <v>28801</v>
      </c>
      <c r="B3574" s="51" t="n">
        <v>61</v>
      </c>
      <c r="C3574" s="7" t="n">
        <v>3</v>
      </c>
      <c r="D3574" s="7" t="n">
        <v>65533</v>
      </c>
      <c r="E3574" s="7" t="n">
        <v>1000</v>
      </c>
    </row>
    <row r="3575" spans="1:13">
      <c r="A3575" t="s">
        <v>4</v>
      </c>
      <c r="B3575" s="4" t="s">
        <v>5</v>
      </c>
      <c r="C3575" s="4" t="s">
        <v>10</v>
      </c>
      <c r="D3575" s="4" t="s">
        <v>10</v>
      </c>
      <c r="E3575" s="4" t="s">
        <v>10</v>
      </c>
    </row>
    <row r="3576" spans="1:13">
      <c r="A3576" t="n">
        <v>28808</v>
      </c>
      <c r="B3576" s="51" t="n">
        <v>61</v>
      </c>
      <c r="C3576" s="7" t="n">
        <v>5</v>
      </c>
      <c r="D3576" s="7" t="n">
        <v>65533</v>
      </c>
      <c r="E3576" s="7" t="n">
        <v>1000</v>
      </c>
    </row>
    <row r="3577" spans="1:13">
      <c r="A3577" t="s">
        <v>4</v>
      </c>
      <c r="B3577" s="4" t="s">
        <v>5</v>
      </c>
      <c r="C3577" s="4" t="s">
        <v>10</v>
      </c>
      <c r="D3577" s="4" t="s">
        <v>10</v>
      </c>
      <c r="E3577" s="4" t="s">
        <v>10</v>
      </c>
    </row>
    <row r="3578" spans="1:13">
      <c r="A3578" t="n">
        <v>28815</v>
      </c>
      <c r="B3578" s="51" t="n">
        <v>61</v>
      </c>
      <c r="C3578" s="7" t="n">
        <v>7</v>
      </c>
      <c r="D3578" s="7" t="n">
        <v>65533</v>
      </c>
      <c r="E3578" s="7" t="n">
        <v>1000</v>
      </c>
    </row>
    <row r="3579" spans="1:13">
      <c r="A3579" t="s">
        <v>4</v>
      </c>
      <c r="B3579" s="4" t="s">
        <v>5</v>
      </c>
      <c r="C3579" s="4" t="s">
        <v>10</v>
      </c>
      <c r="D3579" s="4" t="s">
        <v>10</v>
      </c>
      <c r="E3579" s="4" t="s">
        <v>10</v>
      </c>
    </row>
    <row r="3580" spans="1:13">
      <c r="A3580" t="n">
        <v>28822</v>
      </c>
      <c r="B3580" s="51" t="n">
        <v>61</v>
      </c>
      <c r="C3580" s="7" t="n">
        <v>9</v>
      </c>
      <c r="D3580" s="7" t="n">
        <v>65533</v>
      </c>
      <c r="E3580" s="7" t="n">
        <v>1000</v>
      </c>
    </row>
    <row r="3581" spans="1:13">
      <c r="A3581" t="s">
        <v>4</v>
      </c>
      <c r="B3581" s="4" t="s">
        <v>5</v>
      </c>
      <c r="C3581" s="4" t="s">
        <v>10</v>
      </c>
      <c r="D3581" s="4" t="s">
        <v>14</v>
      </c>
      <c r="E3581" s="4" t="s">
        <v>20</v>
      </c>
      <c r="F3581" s="4" t="s">
        <v>10</v>
      </c>
    </row>
    <row r="3582" spans="1:13">
      <c r="A3582" t="n">
        <v>28829</v>
      </c>
      <c r="B3582" s="47" t="n">
        <v>59</v>
      </c>
      <c r="C3582" s="7" t="n">
        <v>0</v>
      </c>
      <c r="D3582" s="7" t="n">
        <v>1</v>
      </c>
      <c r="E3582" s="7" t="n">
        <v>0.150000005960464</v>
      </c>
      <c r="F3582" s="7" t="n">
        <v>0</v>
      </c>
    </row>
    <row r="3583" spans="1:13">
      <c r="A3583" t="s">
        <v>4</v>
      </c>
      <c r="B3583" s="4" t="s">
        <v>5</v>
      </c>
      <c r="C3583" s="4" t="s">
        <v>10</v>
      </c>
      <c r="D3583" s="4" t="s">
        <v>14</v>
      </c>
      <c r="E3583" s="4" t="s">
        <v>20</v>
      </c>
      <c r="F3583" s="4" t="s">
        <v>10</v>
      </c>
    </row>
    <row r="3584" spans="1:13">
      <c r="A3584" t="n">
        <v>28839</v>
      </c>
      <c r="B3584" s="47" t="n">
        <v>59</v>
      </c>
      <c r="C3584" s="7" t="n">
        <v>1</v>
      </c>
      <c r="D3584" s="7" t="n">
        <v>1</v>
      </c>
      <c r="E3584" s="7" t="n">
        <v>0.150000005960464</v>
      </c>
      <c r="F3584" s="7" t="n">
        <v>0</v>
      </c>
    </row>
    <row r="3585" spans="1:6">
      <c r="A3585" t="s">
        <v>4</v>
      </c>
      <c r="B3585" s="4" t="s">
        <v>5</v>
      </c>
      <c r="C3585" s="4" t="s">
        <v>10</v>
      </c>
    </row>
    <row r="3586" spans="1:6">
      <c r="A3586" t="n">
        <v>28849</v>
      </c>
      <c r="B3586" s="29" t="n">
        <v>16</v>
      </c>
      <c r="C3586" s="7" t="n">
        <v>50</v>
      </c>
    </row>
    <row r="3587" spans="1:6">
      <c r="A3587" t="s">
        <v>4</v>
      </c>
      <c r="B3587" s="4" t="s">
        <v>5</v>
      </c>
      <c r="C3587" s="4" t="s">
        <v>10</v>
      </c>
      <c r="D3587" s="4" t="s">
        <v>14</v>
      </c>
      <c r="E3587" s="4" t="s">
        <v>20</v>
      </c>
      <c r="F3587" s="4" t="s">
        <v>10</v>
      </c>
    </row>
    <row r="3588" spans="1:6">
      <c r="A3588" t="n">
        <v>28852</v>
      </c>
      <c r="B3588" s="47" t="n">
        <v>59</v>
      </c>
      <c r="C3588" s="7" t="n">
        <v>11</v>
      </c>
      <c r="D3588" s="7" t="n">
        <v>1</v>
      </c>
      <c r="E3588" s="7" t="n">
        <v>0.150000005960464</v>
      </c>
      <c r="F3588" s="7" t="n">
        <v>0</v>
      </c>
    </row>
    <row r="3589" spans="1:6">
      <c r="A3589" t="s">
        <v>4</v>
      </c>
      <c r="B3589" s="4" t="s">
        <v>5</v>
      </c>
      <c r="C3589" s="4" t="s">
        <v>10</v>
      </c>
      <c r="D3589" s="4" t="s">
        <v>14</v>
      </c>
      <c r="E3589" s="4" t="s">
        <v>20</v>
      </c>
      <c r="F3589" s="4" t="s">
        <v>10</v>
      </c>
    </row>
    <row r="3590" spans="1:6">
      <c r="A3590" t="n">
        <v>28862</v>
      </c>
      <c r="B3590" s="47" t="n">
        <v>59</v>
      </c>
      <c r="C3590" s="7" t="n">
        <v>8</v>
      </c>
      <c r="D3590" s="7" t="n">
        <v>1</v>
      </c>
      <c r="E3590" s="7" t="n">
        <v>0.150000005960464</v>
      </c>
      <c r="F3590" s="7" t="n">
        <v>0</v>
      </c>
    </row>
    <row r="3591" spans="1:6">
      <c r="A3591" t="s">
        <v>4</v>
      </c>
      <c r="B3591" s="4" t="s">
        <v>5</v>
      </c>
      <c r="C3591" s="4" t="s">
        <v>10</v>
      </c>
    </row>
    <row r="3592" spans="1:6">
      <c r="A3592" t="n">
        <v>28872</v>
      </c>
      <c r="B3592" s="29" t="n">
        <v>16</v>
      </c>
      <c r="C3592" s="7" t="n">
        <v>50</v>
      </c>
    </row>
    <row r="3593" spans="1:6">
      <c r="A3593" t="s">
        <v>4</v>
      </c>
      <c r="B3593" s="4" t="s">
        <v>5</v>
      </c>
      <c r="C3593" s="4" t="s">
        <v>10</v>
      </c>
      <c r="D3593" s="4" t="s">
        <v>14</v>
      </c>
      <c r="E3593" s="4" t="s">
        <v>20</v>
      </c>
      <c r="F3593" s="4" t="s">
        <v>10</v>
      </c>
    </row>
    <row r="3594" spans="1:6">
      <c r="A3594" t="n">
        <v>28875</v>
      </c>
      <c r="B3594" s="47" t="n">
        <v>59</v>
      </c>
      <c r="C3594" s="7" t="n">
        <v>2</v>
      </c>
      <c r="D3594" s="7" t="n">
        <v>1</v>
      </c>
      <c r="E3594" s="7" t="n">
        <v>0.150000005960464</v>
      </c>
      <c r="F3594" s="7" t="n">
        <v>0</v>
      </c>
    </row>
    <row r="3595" spans="1:6">
      <c r="A3595" t="s">
        <v>4</v>
      </c>
      <c r="B3595" s="4" t="s">
        <v>5</v>
      </c>
      <c r="C3595" s="4" t="s">
        <v>10</v>
      </c>
      <c r="D3595" s="4" t="s">
        <v>14</v>
      </c>
      <c r="E3595" s="4" t="s">
        <v>20</v>
      </c>
      <c r="F3595" s="4" t="s">
        <v>10</v>
      </c>
    </row>
    <row r="3596" spans="1:6">
      <c r="A3596" t="n">
        <v>28885</v>
      </c>
      <c r="B3596" s="47" t="n">
        <v>59</v>
      </c>
      <c r="C3596" s="7" t="n">
        <v>6</v>
      </c>
      <c r="D3596" s="7" t="n">
        <v>1</v>
      </c>
      <c r="E3596" s="7" t="n">
        <v>0.150000005960464</v>
      </c>
      <c r="F3596" s="7" t="n">
        <v>0</v>
      </c>
    </row>
    <row r="3597" spans="1:6">
      <c r="A3597" t="s">
        <v>4</v>
      </c>
      <c r="B3597" s="4" t="s">
        <v>5</v>
      </c>
      <c r="C3597" s="4" t="s">
        <v>10</v>
      </c>
    </row>
    <row r="3598" spans="1:6">
      <c r="A3598" t="n">
        <v>28895</v>
      </c>
      <c r="B3598" s="29" t="n">
        <v>16</v>
      </c>
      <c r="C3598" s="7" t="n">
        <v>50</v>
      </c>
    </row>
    <row r="3599" spans="1:6">
      <c r="A3599" t="s">
        <v>4</v>
      </c>
      <c r="B3599" s="4" t="s">
        <v>5</v>
      </c>
      <c r="C3599" s="4" t="s">
        <v>10</v>
      </c>
      <c r="D3599" s="4" t="s">
        <v>14</v>
      </c>
      <c r="E3599" s="4" t="s">
        <v>20</v>
      </c>
      <c r="F3599" s="4" t="s">
        <v>10</v>
      </c>
    </row>
    <row r="3600" spans="1:6">
      <c r="A3600" t="n">
        <v>28898</v>
      </c>
      <c r="B3600" s="47" t="n">
        <v>59</v>
      </c>
      <c r="C3600" s="7" t="n">
        <v>4</v>
      </c>
      <c r="D3600" s="7" t="n">
        <v>1</v>
      </c>
      <c r="E3600" s="7" t="n">
        <v>0.150000005960464</v>
      </c>
      <c r="F3600" s="7" t="n">
        <v>0</v>
      </c>
    </row>
    <row r="3601" spans="1:6">
      <c r="A3601" t="s">
        <v>4</v>
      </c>
      <c r="B3601" s="4" t="s">
        <v>5</v>
      </c>
      <c r="C3601" s="4" t="s">
        <v>10</v>
      </c>
      <c r="D3601" s="4" t="s">
        <v>14</v>
      </c>
      <c r="E3601" s="4" t="s">
        <v>20</v>
      </c>
      <c r="F3601" s="4" t="s">
        <v>10</v>
      </c>
    </row>
    <row r="3602" spans="1:6">
      <c r="A3602" t="n">
        <v>28908</v>
      </c>
      <c r="B3602" s="47" t="n">
        <v>59</v>
      </c>
      <c r="C3602" s="7" t="n">
        <v>3</v>
      </c>
      <c r="D3602" s="7" t="n">
        <v>1</v>
      </c>
      <c r="E3602" s="7" t="n">
        <v>0.150000005960464</v>
      </c>
      <c r="F3602" s="7" t="n">
        <v>0</v>
      </c>
    </row>
    <row r="3603" spans="1:6">
      <c r="A3603" t="s">
        <v>4</v>
      </c>
      <c r="B3603" s="4" t="s">
        <v>5</v>
      </c>
      <c r="C3603" s="4" t="s">
        <v>10</v>
      </c>
    </row>
    <row r="3604" spans="1:6">
      <c r="A3604" t="n">
        <v>28918</v>
      </c>
      <c r="B3604" s="29" t="n">
        <v>16</v>
      </c>
      <c r="C3604" s="7" t="n">
        <v>50</v>
      </c>
    </row>
    <row r="3605" spans="1:6">
      <c r="A3605" t="s">
        <v>4</v>
      </c>
      <c r="B3605" s="4" t="s">
        <v>5</v>
      </c>
      <c r="C3605" s="4" t="s">
        <v>10</v>
      </c>
      <c r="D3605" s="4" t="s">
        <v>14</v>
      </c>
      <c r="E3605" s="4" t="s">
        <v>20</v>
      </c>
      <c r="F3605" s="4" t="s">
        <v>10</v>
      </c>
    </row>
    <row r="3606" spans="1:6">
      <c r="A3606" t="n">
        <v>28921</v>
      </c>
      <c r="B3606" s="47" t="n">
        <v>59</v>
      </c>
      <c r="C3606" s="7" t="n">
        <v>5</v>
      </c>
      <c r="D3606" s="7" t="n">
        <v>1</v>
      </c>
      <c r="E3606" s="7" t="n">
        <v>0.150000005960464</v>
      </c>
      <c r="F3606" s="7" t="n">
        <v>0</v>
      </c>
    </row>
    <row r="3607" spans="1:6">
      <c r="A3607" t="s">
        <v>4</v>
      </c>
      <c r="B3607" s="4" t="s">
        <v>5</v>
      </c>
      <c r="C3607" s="4" t="s">
        <v>10</v>
      </c>
      <c r="D3607" s="4" t="s">
        <v>14</v>
      </c>
      <c r="E3607" s="4" t="s">
        <v>20</v>
      </c>
      <c r="F3607" s="4" t="s">
        <v>10</v>
      </c>
    </row>
    <row r="3608" spans="1:6">
      <c r="A3608" t="n">
        <v>28931</v>
      </c>
      <c r="B3608" s="47" t="n">
        <v>59</v>
      </c>
      <c r="C3608" s="7" t="n">
        <v>7</v>
      </c>
      <c r="D3608" s="7" t="n">
        <v>1</v>
      </c>
      <c r="E3608" s="7" t="n">
        <v>0.150000005960464</v>
      </c>
      <c r="F3608" s="7" t="n">
        <v>0</v>
      </c>
    </row>
    <row r="3609" spans="1:6">
      <c r="A3609" t="s">
        <v>4</v>
      </c>
      <c r="B3609" s="4" t="s">
        <v>5</v>
      </c>
      <c r="C3609" s="4" t="s">
        <v>10</v>
      </c>
    </row>
    <row r="3610" spans="1:6">
      <c r="A3610" t="n">
        <v>28941</v>
      </c>
      <c r="B3610" s="29" t="n">
        <v>16</v>
      </c>
      <c r="C3610" s="7" t="n">
        <v>50</v>
      </c>
    </row>
    <row r="3611" spans="1:6">
      <c r="A3611" t="s">
        <v>4</v>
      </c>
      <c r="B3611" s="4" t="s">
        <v>5</v>
      </c>
      <c r="C3611" s="4" t="s">
        <v>10</v>
      </c>
      <c r="D3611" s="4" t="s">
        <v>14</v>
      </c>
      <c r="E3611" s="4" t="s">
        <v>20</v>
      </c>
      <c r="F3611" s="4" t="s">
        <v>10</v>
      </c>
    </row>
    <row r="3612" spans="1:6">
      <c r="A3612" t="n">
        <v>28944</v>
      </c>
      <c r="B3612" s="47" t="n">
        <v>59</v>
      </c>
      <c r="C3612" s="7" t="n">
        <v>9</v>
      </c>
      <c r="D3612" s="7" t="n">
        <v>1</v>
      </c>
      <c r="E3612" s="7" t="n">
        <v>0.150000005960464</v>
      </c>
      <c r="F3612" s="7" t="n">
        <v>0</v>
      </c>
    </row>
    <row r="3613" spans="1:6">
      <c r="A3613" t="s">
        <v>4</v>
      </c>
      <c r="B3613" s="4" t="s">
        <v>5</v>
      </c>
      <c r="C3613" s="4" t="s">
        <v>10</v>
      </c>
    </row>
    <row r="3614" spans="1:6">
      <c r="A3614" t="n">
        <v>28954</v>
      </c>
      <c r="B3614" s="29" t="n">
        <v>16</v>
      </c>
      <c r="C3614" s="7" t="n">
        <v>50</v>
      </c>
    </row>
    <row r="3615" spans="1:6">
      <c r="A3615" t="s">
        <v>4</v>
      </c>
      <c r="B3615" s="4" t="s">
        <v>5</v>
      </c>
      <c r="C3615" s="4" t="s">
        <v>10</v>
      </c>
      <c r="D3615" s="4" t="s">
        <v>14</v>
      </c>
      <c r="E3615" s="4" t="s">
        <v>20</v>
      </c>
      <c r="F3615" s="4" t="s">
        <v>10</v>
      </c>
    </row>
    <row r="3616" spans="1:6">
      <c r="A3616" t="n">
        <v>28957</v>
      </c>
      <c r="B3616" s="47" t="n">
        <v>59</v>
      </c>
      <c r="C3616" s="7" t="n">
        <v>7032</v>
      </c>
      <c r="D3616" s="7" t="n">
        <v>1</v>
      </c>
      <c r="E3616" s="7" t="n">
        <v>0.150000005960464</v>
      </c>
      <c r="F3616" s="7" t="n">
        <v>0</v>
      </c>
    </row>
    <row r="3617" spans="1:6">
      <c r="A3617" t="s">
        <v>4</v>
      </c>
      <c r="B3617" s="4" t="s">
        <v>5</v>
      </c>
      <c r="C3617" s="4" t="s">
        <v>10</v>
      </c>
    </row>
    <row r="3618" spans="1:6">
      <c r="A3618" t="n">
        <v>28967</v>
      </c>
      <c r="B3618" s="29" t="n">
        <v>16</v>
      </c>
      <c r="C3618" s="7" t="n">
        <v>1300</v>
      </c>
    </row>
    <row r="3619" spans="1:6">
      <c r="A3619" t="s">
        <v>4</v>
      </c>
      <c r="B3619" s="4" t="s">
        <v>5</v>
      </c>
      <c r="C3619" s="4" t="s">
        <v>14</v>
      </c>
      <c r="D3619" s="4" t="s">
        <v>10</v>
      </c>
      <c r="E3619" s="4" t="s">
        <v>6</v>
      </c>
    </row>
    <row r="3620" spans="1:6">
      <c r="A3620" t="n">
        <v>28970</v>
      </c>
      <c r="B3620" s="33" t="n">
        <v>51</v>
      </c>
      <c r="C3620" s="7" t="n">
        <v>4</v>
      </c>
      <c r="D3620" s="7" t="n">
        <v>2</v>
      </c>
      <c r="E3620" s="7" t="s">
        <v>86</v>
      </c>
    </row>
    <row r="3621" spans="1:6">
      <c r="A3621" t="s">
        <v>4</v>
      </c>
      <c r="B3621" s="4" t="s">
        <v>5</v>
      </c>
      <c r="C3621" s="4" t="s">
        <v>10</v>
      </c>
    </row>
    <row r="3622" spans="1:6">
      <c r="A3622" t="n">
        <v>28984</v>
      </c>
      <c r="B3622" s="29" t="n">
        <v>16</v>
      </c>
      <c r="C3622" s="7" t="n">
        <v>0</v>
      </c>
    </row>
    <row r="3623" spans="1:6">
      <c r="A3623" t="s">
        <v>4</v>
      </c>
      <c r="B3623" s="4" t="s">
        <v>5</v>
      </c>
      <c r="C3623" s="4" t="s">
        <v>10</v>
      </c>
      <c r="D3623" s="4" t="s">
        <v>14</v>
      </c>
      <c r="E3623" s="4" t="s">
        <v>9</v>
      </c>
      <c r="F3623" s="4" t="s">
        <v>83</v>
      </c>
      <c r="G3623" s="4" t="s">
        <v>14</v>
      </c>
      <c r="H3623" s="4" t="s">
        <v>14</v>
      </c>
    </row>
    <row r="3624" spans="1:6">
      <c r="A3624" t="n">
        <v>28987</v>
      </c>
      <c r="B3624" s="44" t="n">
        <v>26</v>
      </c>
      <c r="C3624" s="7" t="n">
        <v>2</v>
      </c>
      <c r="D3624" s="7" t="n">
        <v>17</v>
      </c>
      <c r="E3624" s="7" t="n">
        <v>6435</v>
      </c>
      <c r="F3624" s="7" t="s">
        <v>318</v>
      </c>
      <c r="G3624" s="7" t="n">
        <v>2</v>
      </c>
      <c r="H3624" s="7" t="n">
        <v>0</v>
      </c>
    </row>
    <row r="3625" spans="1:6">
      <c r="A3625" t="s">
        <v>4</v>
      </c>
      <c r="B3625" s="4" t="s">
        <v>5</v>
      </c>
    </row>
    <row r="3626" spans="1:6">
      <c r="A3626" t="n">
        <v>29022</v>
      </c>
      <c r="B3626" s="45" t="n">
        <v>28</v>
      </c>
    </row>
    <row r="3627" spans="1:6">
      <c r="A3627" t="s">
        <v>4</v>
      </c>
      <c r="B3627" s="4" t="s">
        <v>5</v>
      </c>
      <c r="C3627" s="4" t="s">
        <v>14</v>
      </c>
      <c r="D3627" s="4" t="s">
        <v>10</v>
      </c>
      <c r="E3627" s="4" t="s">
        <v>6</v>
      </c>
    </row>
    <row r="3628" spans="1:6">
      <c r="A3628" t="n">
        <v>29023</v>
      </c>
      <c r="B3628" s="33" t="n">
        <v>51</v>
      </c>
      <c r="C3628" s="7" t="n">
        <v>4</v>
      </c>
      <c r="D3628" s="7" t="n">
        <v>6</v>
      </c>
      <c r="E3628" s="7" t="s">
        <v>82</v>
      </c>
    </row>
    <row r="3629" spans="1:6">
      <c r="A3629" t="s">
        <v>4</v>
      </c>
      <c r="B3629" s="4" t="s">
        <v>5</v>
      </c>
      <c r="C3629" s="4" t="s">
        <v>10</v>
      </c>
    </row>
    <row r="3630" spans="1:6">
      <c r="A3630" t="n">
        <v>29037</v>
      </c>
      <c r="B3630" s="29" t="n">
        <v>16</v>
      </c>
      <c r="C3630" s="7" t="n">
        <v>0</v>
      </c>
    </row>
    <row r="3631" spans="1:6">
      <c r="A3631" t="s">
        <v>4</v>
      </c>
      <c r="B3631" s="4" t="s">
        <v>5</v>
      </c>
      <c r="C3631" s="4" t="s">
        <v>10</v>
      </c>
      <c r="D3631" s="4" t="s">
        <v>14</v>
      </c>
      <c r="E3631" s="4" t="s">
        <v>9</v>
      </c>
      <c r="F3631" s="4" t="s">
        <v>83</v>
      </c>
      <c r="G3631" s="4" t="s">
        <v>14</v>
      </c>
      <c r="H3631" s="4" t="s">
        <v>14</v>
      </c>
    </row>
    <row r="3632" spans="1:6">
      <c r="A3632" t="n">
        <v>29040</v>
      </c>
      <c r="B3632" s="44" t="n">
        <v>26</v>
      </c>
      <c r="C3632" s="7" t="n">
        <v>6</v>
      </c>
      <c r="D3632" s="7" t="n">
        <v>17</v>
      </c>
      <c r="E3632" s="7" t="n">
        <v>8456</v>
      </c>
      <c r="F3632" s="7" t="s">
        <v>319</v>
      </c>
      <c r="G3632" s="7" t="n">
        <v>2</v>
      </c>
      <c r="H3632" s="7" t="n">
        <v>0</v>
      </c>
    </row>
    <row r="3633" spans="1:8">
      <c r="A3633" t="s">
        <v>4</v>
      </c>
      <c r="B3633" s="4" t="s">
        <v>5</v>
      </c>
    </row>
    <row r="3634" spans="1:8">
      <c r="A3634" t="n">
        <v>29096</v>
      </c>
      <c r="B3634" s="45" t="n">
        <v>28</v>
      </c>
    </row>
    <row r="3635" spans="1:8">
      <c r="A3635" t="s">
        <v>4</v>
      </c>
      <c r="B3635" s="4" t="s">
        <v>5</v>
      </c>
      <c r="C3635" s="4" t="s">
        <v>10</v>
      </c>
      <c r="D3635" s="4" t="s">
        <v>14</v>
      </c>
      <c r="E3635" s="4" t="s">
        <v>14</v>
      </c>
      <c r="F3635" s="4" t="s">
        <v>6</v>
      </c>
    </row>
    <row r="3636" spans="1:8">
      <c r="A3636" t="n">
        <v>29097</v>
      </c>
      <c r="B3636" s="19" t="n">
        <v>20</v>
      </c>
      <c r="C3636" s="7" t="n">
        <v>7010</v>
      </c>
      <c r="D3636" s="7" t="n">
        <v>2</v>
      </c>
      <c r="E3636" s="7" t="n">
        <v>10</v>
      </c>
      <c r="F3636" s="7" t="s">
        <v>320</v>
      </c>
    </row>
    <row r="3637" spans="1:8">
      <c r="A3637" t="s">
        <v>4</v>
      </c>
      <c r="B3637" s="4" t="s">
        <v>5</v>
      </c>
      <c r="C3637" s="4" t="s">
        <v>14</v>
      </c>
      <c r="D3637" s="4" t="s">
        <v>10</v>
      </c>
      <c r="E3637" s="4" t="s">
        <v>6</v>
      </c>
    </row>
    <row r="3638" spans="1:8">
      <c r="A3638" t="n">
        <v>29118</v>
      </c>
      <c r="B3638" s="33" t="n">
        <v>51</v>
      </c>
      <c r="C3638" s="7" t="n">
        <v>4</v>
      </c>
      <c r="D3638" s="7" t="n">
        <v>7010</v>
      </c>
      <c r="E3638" s="7" t="s">
        <v>321</v>
      </c>
    </row>
    <row r="3639" spans="1:8">
      <c r="A3639" t="s">
        <v>4</v>
      </c>
      <c r="B3639" s="4" t="s">
        <v>5</v>
      </c>
      <c r="C3639" s="4" t="s">
        <v>10</v>
      </c>
    </row>
    <row r="3640" spans="1:8">
      <c r="A3640" t="n">
        <v>29139</v>
      </c>
      <c r="B3640" s="29" t="n">
        <v>16</v>
      </c>
      <c r="C3640" s="7" t="n">
        <v>0</v>
      </c>
    </row>
    <row r="3641" spans="1:8">
      <c r="A3641" t="s">
        <v>4</v>
      </c>
      <c r="B3641" s="4" t="s">
        <v>5</v>
      </c>
      <c r="C3641" s="4" t="s">
        <v>10</v>
      </c>
      <c r="D3641" s="4" t="s">
        <v>14</v>
      </c>
      <c r="E3641" s="4" t="s">
        <v>9</v>
      </c>
      <c r="F3641" s="4" t="s">
        <v>83</v>
      </c>
      <c r="G3641" s="4" t="s">
        <v>14</v>
      </c>
      <c r="H3641" s="4" t="s">
        <v>14</v>
      </c>
      <c r="I3641" s="4" t="s">
        <v>14</v>
      </c>
      <c r="J3641" s="4" t="s">
        <v>9</v>
      </c>
      <c r="K3641" s="4" t="s">
        <v>83</v>
      </c>
      <c r="L3641" s="4" t="s">
        <v>14</v>
      </c>
      <c r="M3641" s="4" t="s">
        <v>14</v>
      </c>
    </row>
    <row r="3642" spans="1:8">
      <c r="A3642" t="n">
        <v>29142</v>
      </c>
      <c r="B3642" s="44" t="n">
        <v>26</v>
      </c>
      <c r="C3642" s="7" t="n">
        <v>7010</v>
      </c>
      <c r="D3642" s="7" t="n">
        <v>17</v>
      </c>
      <c r="E3642" s="7" t="n">
        <v>64855</v>
      </c>
      <c r="F3642" s="7" t="s">
        <v>322</v>
      </c>
      <c r="G3642" s="7" t="n">
        <v>2</v>
      </c>
      <c r="H3642" s="7" t="n">
        <v>3</v>
      </c>
      <c r="I3642" s="7" t="n">
        <v>17</v>
      </c>
      <c r="J3642" s="7" t="n">
        <v>64856</v>
      </c>
      <c r="K3642" s="7" t="s">
        <v>323</v>
      </c>
      <c r="L3642" s="7" t="n">
        <v>2</v>
      </c>
      <c r="M3642" s="7" t="n">
        <v>0</v>
      </c>
    </row>
    <row r="3643" spans="1:8">
      <c r="A3643" t="s">
        <v>4</v>
      </c>
      <c r="B3643" s="4" t="s">
        <v>5</v>
      </c>
    </row>
    <row r="3644" spans="1:8">
      <c r="A3644" t="n">
        <v>29346</v>
      </c>
      <c r="B3644" s="45" t="n">
        <v>28</v>
      </c>
    </row>
    <row r="3645" spans="1:8">
      <c r="A3645" t="s">
        <v>4</v>
      </c>
      <c r="B3645" s="4" t="s">
        <v>5</v>
      </c>
      <c r="C3645" s="4" t="s">
        <v>14</v>
      </c>
      <c r="D3645" s="4" t="s">
        <v>10</v>
      </c>
      <c r="E3645" s="4" t="s">
        <v>6</v>
      </c>
    </row>
    <row r="3646" spans="1:8">
      <c r="A3646" t="n">
        <v>29347</v>
      </c>
      <c r="B3646" s="33" t="n">
        <v>51</v>
      </c>
      <c r="C3646" s="7" t="n">
        <v>4</v>
      </c>
      <c r="D3646" s="7" t="n">
        <v>7011</v>
      </c>
      <c r="E3646" s="7" t="s">
        <v>324</v>
      </c>
    </row>
    <row r="3647" spans="1:8">
      <c r="A3647" t="s">
        <v>4</v>
      </c>
      <c r="B3647" s="4" t="s">
        <v>5</v>
      </c>
      <c r="C3647" s="4" t="s">
        <v>10</v>
      </c>
    </row>
    <row r="3648" spans="1:8">
      <c r="A3648" t="n">
        <v>29362</v>
      </c>
      <c r="B3648" s="29" t="n">
        <v>16</v>
      </c>
      <c r="C3648" s="7" t="n">
        <v>0</v>
      </c>
    </row>
    <row r="3649" spans="1:13">
      <c r="A3649" t="s">
        <v>4</v>
      </c>
      <c r="B3649" s="4" t="s">
        <v>5</v>
      </c>
      <c r="C3649" s="4" t="s">
        <v>10</v>
      </c>
      <c r="D3649" s="4" t="s">
        <v>14</v>
      </c>
      <c r="E3649" s="4" t="s">
        <v>9</v>
      </c>
      <c r="F3649" s="4" t="s">
        <v>83</v>
      </c>
      <c r="G3649" s="4" t="s">
        <v>14</v>
      </c>
      <c r="H3649" s="4" t="s">
        <v>14</v>
      </c>
    </row>
    <row r="3650" spans="1:13">
      <c r="A3650" t="n">
        <v>29365</v>
      </c>
      <c r="B3650" s="44" t="n">
        <v>26</v>
      </c>
      <c r="C3650" s="7" t="n">
        <v>7011</v>
      </c>
      <c r="D3650" s="7" t="n">
        <v>17</v>
      </c>
      <c r="E3650" s="7" t="n">
        <v>64857</v>
      </c>
      <c r="F3650" s="7" t="s">
        <v>325</v>
      </c>
      <c r="G3650" s="7" t="n">
        <v>2</v>
      </c>
      <c r="H3650" s="7" t="n">
        <v>0</v>
      </c>
    </row>
    <row r="3651" spans="1:13">
      <c r="A3651" t="s">
        <v>4</v>
      </c>
      <c r="B3651" s="4" t="s">
        <v>5</v>
      </c>
    </row>
    <row r="3652" spans="1:13">
      <c r="A3652" t="n">
        <v>29380</v>
      </c>
      <c r="B3652" s="45" t="n">
        <v>28</v>
      </c>
    </row>
    <row r="3653" spans="1:13">
      <c r="A3653" t="s">
        <v>4</v>
      </c>
      <c r="B3653" s="4" t="s">
        <v>5</v>
      </c>
      <c r="C3653" s="4" t="s">
        <v>10</v>
      </c>
      <c r="D3653" s="4" t="s">
        <v>14</v>
      </c>
    </row>
    <row r="3654" spans="1:13">
      <c r="A3654" t="n">
        <v>29381</v>
      </c>
      <c r="B3654" s="46" t="n">
        <v>89</v>
      </c>
      <c r="C3654" s="7" t="n">
        <v>65533</v>
      </c>
      <c r="D3654" s="7" t="n">
        <v>1</v>
      </c>
    </row>
    <row r="3655" spans="1:13">
      <c r="A3655" t="s">
        <v>4</v>
      </c>
      <c r="B3655" s="4" t="s">
        <v>5</v>
      </c>
      <c r="C3655" s="4" t="s">
        <v>10</v>
      </c>
      <c r="D3655" s="4" t="s">
        <v>14</v>
      </c>
      <c r="E3655" s="4" t="s">
        <v>20</v>
      </c>
      <c r="F3655" s="4" t="s">
        <v>10</v>
      </c>
    </row>
    <row r="3656" spans="1:13">
      <c r="A3656" t="n">
        <v>29385</v>
      </c>
      <c r="B3656" s="47" t="n">
        <v>59</v>
      </c>
      <c r="C3656" s="7" t="n">
        <v>0</v>
      </c>
      <c r="D3656" s="7" t="n">
        <v>13</v>
      </c>
      <c r="E3656" s="7" t="n">
        <v>0.150000005960464</v>
      </c>
      <c r="F3656" s="7" t="n">
        <v>0</v>
      </c>
    </row>
    <row r="3657" spans="1:13">
      <c r="A3657" t="s">
        <v>4</v>
      </c>
      <c r="B3657" s="4" t="s">
        <v>5</v>
      </c>
      <c r="C3657" s="4" t="s">
        <v>10</v>
      </c>
      <c r="D3657" s="4" t="s">
        <v>20</v>
      </c>
      <c r="E3657" s="4" t="s">
        <v>20</v>
      </c>
      <c r="F3657" s="4" t="s">
        <v>20</v>
      </c>
      <c r="G3657" s="4" t="s">
        <v>10</v>
      </c>
      <c r="H3657" s="4" t="s">
        <v>10</v>
      </c>
    </row>
    <row r="3658" spans="1:13">
      <c r="A3658" t="n">
        <v>29395</v>
      </c>
      <c r="B3658" s="63" t="n">
        <v>60</v>
      </c>
      <c r="C3658" s="7" t="n">
        <v>0</v>
      </c>
      <c r="D3658" s="7" t="n">
        <v>-15</v>
      </c>
      <c r="E3658" s="7" t="n">
        <v>0</v>
      </c>
      <c r="F3658" s="7" t="n">
        <v>0</v>
      </c>
      <c r="G3658" s="7" t="n">
        <v>1000</v>
      </c>
      <c r="H3658" s="7" t="n">
        <v>0</v>
      </c>
    </row>
    <row r="3659" spans="1:13">
      <c r="A3659" t="s">
        <v>4</v>
      </c>
      <c r="B3659" s="4" t="s">
        <v>5</v>
      </c>
      <c r="C3659" s="4" t="s">
        <v>10</v>
      </c>
      <c r="D3659" s="4" t="s">
        <v>14</v>
      </c>
      <c r="E3659" s="4" t="s">
        <v>20</v>
      </c>
      <c r="F3659" s="4" t="s">
        <v>10</v>
      </c>
    </row>
    <row r="3660" spans="1:13">
      <c r="A3660" t="n">
        <v>29414</v>
      </c>
      <c r="B3660" s="47" t="n">
        <v>59</v>
      </c>
      <c r="C3660" s="7" t="n">
        <v>1</v>
      </c>
      <c r="D3660" s="7" t="n">
        <v>13</v>
      </c>
      <c r="E3660" s="7" t="n">
        <v>0.150000005960464</v>
      </c>
      <c r="F3660" s="7" t="n">
        <v>0</v>
      </c>
    </row>
    <row r="3661" spans="1:13">
      <c r="A3661" t="s">
        <v>4</v>
      </c>
      <c r="B3661" s="4" t="s">
        <v>5</v>
      </c>
      <c r="C3661" s="4" t="s">
        <v>10</v>
      </c>
      <c r="D3661" s="4" t="s">
        <v>20</v>
      </c>
      <c r="E3661" s="4" t="s">
        <v>20</v>
      </c>
      <c r="F3661" s="4" t="s">
        <v>20</v>
      </c>
      <c r="G3661" s="4" t="s">
        <v>10</v>
      </c>
      <c r="H3661" s="4" t="s">
        <v>10</v>
      </c>
    </row>
    <row r="3662" spans="1:13">
      <c r="A3662" t="n">
        <v>29424</v>
      </c>
      <c r="B3662" s="63" t="n">
        <v>60</v>
      </c>
      <c r="C3662" s="7" t="n">
        <v>1</v>
      </c>
      <c r="D3662" s="7" t="n">
        <v>10</v>
      </c>
      <c r="E3662" s="7" t="n">
        <v>0</v>
      </c>
      <c r="F3662" s="7" t="n">
        <v>0</v>
      </c>
      <c r="G3662" s="7" t="n">
        <v>1000</v>
      </c>
      <c r="H3662" s="7" t="n">
        <v>0</v>
      </c>
    </row>
    <row r="3663" spans="1:13">
      <c r="A3663" t="s">
        <v>4</v>
      </c>
      <c r="B3663" s="4" t="s">
        <v>5</v>
      </c>
      <c r="C3663" s="4" t="s">
        <v>10</v>
      </c>
    </row>
    <row r="3664" spans="1:13">
      <c r="A3664" t="n">
        <v>29443</v>
      </c>
      <c r="B3664" s="29" t="n">
        <v>16</v>
      </c>
      <c r="C3664" s="7" t="n">
        <v>50</v>
      </c>
    </row>
    <row r="3665" spans="1:8">
      <c r="A3665" t="s">
        <v>4</v>
      </c>
      <c r="B3665" s="4" t="s">
        <v>5</v>
      </c>
      <c r="C3665" s="4" t="s">
        <v>10</v>
      </c>
      <c r="D3665" s="4" t="s">
        <v>14</v>
      </c>
      <c r="E3665" s="4" t="s">
        <v>20</v>
      </c>
      <c r="F3665" s="4" t="s">
        <v>10</v>
      </c>
    </row>
    <row r="3666" spans="1:8">
      <c r="A3666" t="n">
        <v>29446</v>
      </c>
      <c r="B3666" s="47" t="n">
        <v>59</v>
      </c>
      <c r="C3666" s="7" t="n">
        <v>11</v>
      </c>
      <c r="D3666" s="7" t="n">
        <v>13</v>
      </c>
      <c r="E3666" s="7" t="n">
        <v>0.150000005960464</v>
      </c>
      <c r="F3666" s="7" t="n">
        <v>0</v>
      </c>
    </row>
    <row r="3667" spans="1:8">
      <c r="A3667" t="s">
        <v>4</v>
      </c>
      <c r="B3667" s="4" t="s">
        <v>5</v>
      </c>
      <c r="C3667" s="4" t="s">
        <v>10</v>
      </c>
      <c r="D3667" s="4" t="s">
        <v>20</v>
      </c>
      <c r="E3667" s="4" t="s">
        <v>20</v>
      </c>
      <c r="F3667" s="4" t="s">
        <v>20</v>
      </c>
      <c r="G3667" s="4" t="s">
        <v>10</v>
      </c>
      <c r="H3667" s="4" t="s">
        <v>10</v>
      </c>
    </row>
    <row r="3668" spans="1:8">
      <c r="A3668" t="n">
        <v>29456</v>
      </c>
      <c r="B3668" s="63" t="n">
        <v>60</v>
      </c>
      <c r="C3668" s="7" t="n">
        <v>11</v>
      </c>
      <c r="D3668" s="7" t="n">
        <v>-10</v>
      </c>
      <c r="E3668" s="7" t="n">
        <v>0</v>
      </c>
      <c r="F3668" s="7" t="n">
        <v>0</v>
      </c>
      <c r="G3668" s="7" t="n">
        <v>1000</v>
      </c>
      <c r="H3668" s="7" t="n">
        <v>0</v>
      </c>
    </row>
    <row r="3669" spans="1:8">
      <c r="A3669" t="s">
        <v>4</v>
      </c>
      <c r="B3669" s="4" t="s">
        <v>5</v>
      </c>
      <c r="C3669" s="4" t="s">
        <v>10</v>
      </c>
      <c r="D3669" s="4" t="s">
        <v>14</v>
      </c>
      <c r="E3669" s="4" t="s">
        <v>20</v>
      </c>
      <c r="F3669" s="4" t="s">
        <v>10</v>
      </c>
    </row>
    <row r="3670" spans="1:8">
      <c r="A3670" t="n">
        <v>29475</v>
      </c>
      <c r="B3670" s="47" t="n">
        <v>59</v>
      </c>
      <c r="C3670" s="7" t="n">
        <v>8</v>
      </c>
      <c r="D3670" s="7" t="n">
        <v>13</v>
      </c>
      <c r="E3670" s="7" t="n">
        <v>0.150000005960464</v>
      </c>
      <c r="F3670" s="7" t="n">
        <v>0</v>
      </c>
    </row>
    <row r="3671" spans="1:8">
      <c r="A3671" t="s">
        <v>4</v>
      </c>
      <c r="B3671" s="4" t="s">
        <v>5</v>
      </c>
      <c r="C3671" s="4" t="s">
        <v>10</v>
      </c>
      <c r="D3671" s="4" t="s">
        <v>20</v>
      </c>
      <c r="E3671" s="4" t="s">
        <v>20</v>
      </c>
      <c r="F3671" s="4" t="s">
        <v>20</v>
      </c>
      <c r="G3671" s="4" t="s">
        <v>10</v>
      </c>
      <c r="H3671" s="4" t="s">
        <v>10</v>
      </c>
    </row>
    <row r="3672" spans="1:8">
      <c r="A3672" t="n">
        <v>29485</v>
      </c>
      <c r="B3672" s="63" t="n">
        <v>60</v>
      </c>
      <c r="C3672" s="7" t="n">
        <v>8</v>
      </c>
      <c r="D3672" s="7" t="n">
        <v>0</v>
      </c>
      <c r="E3672" s="7" t="n">
        <v>0</v>
      </c>
      <c r="F3672" s="7" t="n">
        <v>0</v>
      </c>
      <c r="G3672" s="7" t="n">
        <v>1000</v>
      </c>
      <c r="H3672" s="7" t="n">
        <v>0</v>
      </c>
    </row>
    <row r="3673" spans="1:8">
      <c r="A3673" t="s">
        <v>4</v>
      </c>
      <c r="B3673" s="4" t="s">
        <v>5</v>
      </c>
      <c r="C3673" s="4" t="s">
        <v>10</v>
      </c>
      <c r="D3673" s="4" t="s">
        <v>14</v>
      </c>
      <c r="E3673" s="4" t="s">
        <v>20</v>
      </c>
      <c r="F3673" s="4" t="s">
        <v>10</v>
      </c>
    </row>
    <row r="3674" spans="1:8">
      <c r="A3674" t="n">
        <v>29504</v>
      </c>
      <c r="B3674" s="47" t="n">
        <v>59</v>
      </c>
      <c r="C3674" s="7" t="n">
        <v>2</v>
      </c>
      <c r="D3674" s="7" t="n">
        <v>13</v>
      </c>
      <c r="E3674" s="7" t="n">
        <v>0.150000005960464</v>
      </c>
      <c r="F3674" s="7" t="n">
        <v>0</v>
      </c>
    </row>
    <row r="3675" spans="1:8">
      <c r="A3675" t="s">
        <v>4</v>
      </c>
      <c r="B3675" s="4" t="s">
        <v>5</v>
      </c>
      <c r="C3675" s="4" t="s">
        <v>10</v>
      </c>
      <c r="D3675" s="4" t="s">
        <v>20</v>
      </c>
      <c r="E3675" s="4" t="s">
        <v>20</v>
      </c>
      <c r="F3675" s="4" t="s">
        <v>20</v>
      </c>
      <c r="G3675" s="4" t="s">
        <v>10</v>
      </c>
      <c r="H3675" s="4" t="s">
        <v>10</v>
      </c>
    </row>
    <row r="3676" spans="1:8">
      <c r="A3676" t="n">
        <v>29514</v>
      </c>
      <c r="B3676" s="63" t="n">
        <v>60</v>
      </c>
      <c r="C3676" s="7" t="n">
        <v>2</v>
      </c>
      <c r="D3676" s="7" t="n">
        <v>25</v>
      </c>
      <c r="E3676" s="7" t="n">
        <v>0</v>
      </c>
      <c r="F3676" s="7" t="n">
        <v>0</v>
      </c>
      <c r="G3676" s="7" t="n">
        <v>1000</v>
      </c>
      <c r="H3676" s="7" t="n">
        <v>0</v>
      </c>
    </row>
    <row r="3677" spans="1:8">
      <c r="A3677" t="s">
        <v>4</v>
      </c>
      <c r="B3677" s="4" t="s">
        <v>5</v>
      </c>
      <c r="C3677" s="4" t="s">
        <v>10</v>
      </c>
      <c r="D3677" s="4" t="s">
        <v>14</v>
      </c>
      <c r="E3677" s="4" t="s">
        <v>20</v>
      </c>
      <c r="F3677" s="4" t="s">
        <v>10</v>
      </c>
    </row>
    <row r="3678" spans="1:8">
      <c r="A3678" t="n">
        <v>29533</v>
      </c>
      <c r="B3678" s="47" t="n">
        <v>59</v>
      </c>
      <c r="C3678" s="7" t="n">
        <v>6</v>
      </c>
      <c r="D3678" s="7" t="n">
        <v>13</v>
      </c>
      <c r="E3678" s="7" t="n">
        <v>0.150000005960464</v>
      </c>
      <c r="F3678" s="7" t="n">
        <v>0</v>
      </c>
    </row>
    <row r="3679" spans="1:8">
      <c r="A3679" t="s">
        <v>4</v>
      </c>
      <c r="B3679" s="4" t="s">
        <v>5</v>
      </c>
      <c r="C3679" s="4" t="s">
        <v>10</v>
      </c>
      <c r="D3679" s="4" t="s">
        <v>20</v>
      </c>
      <c r="E3679" s="4" t="s">
        <v>20</v>
      </c>
      <c r="F3679" s="4" t="s">
        <v>20</v>
      </c>
      <c r="G3679" s="4" t="s">
        <v>10</v>
      </c>
      <c r="H3679" s="4" t="s">
        <v>10</v>
      </c>
    </row>
    <row r="3680" spans="1:8">
      <c r="A3680" t="n">
        <v>29543</v>
      </c>
      <c r="B3680" s="63" t="n">
        <v>60</v>
      </c>
      <c r="C3680" s="7" t="n">
        <v>6</v>
      </c>
      <c r="D3680" s="7" t="n">
        <v>-35</v>
      </c>
      <c r="E3680" s="7" t="n">
        <v>0</v>
      </c>
      <c r="F3680" s="7" t="n">
        <v>0</v>
      </c>
      <c r="G3680" s="7" t="n">
        <v>1000</v>
      </c>
      <c r="H3680" s="7" t="n">
        <v>0</v>
      </c>
    </row>
    <row r="3681" spans="1:8">
      <c r="A3681" t="s">
        <v>4</v>
      </c>
      <c r="B3681" s="4" t="s">
        <v>5</v>
      </c>
      <c r="C3681" s="4" t="s">
        <v>10</v>
      </c>
    </row>
    <row r="3682" spans="1:8">
      <c r="A3682" t="n">
        <v>29562</v>
      </c>
      <c r="B3682" s="29" t="n">
        <v>16</v>
      </c>
      <c r="C3682" s="7" t="n">
        <v>50</v>
      </c>
    </row>
    <row r="3683" spans="1:8">
      <c r="A3683" t="s">
        <v>4</v>
      </c>
      <c r="B3683" s="4" t="s">
        <v>5</v>
      </c>
      <c r="C3683" s="4" t="s">
        <v>10</v>
      </c>
      <c r="D3683" s="4" t="s">
        <v>14</v>
      </c>
      <c r="E3683" s="4" t="s">
        <v>20</v>
      </c>
      <c r="F3683" s="4" t="s">
        <v>10</v>
      </c>
    </row>
    <row r="3684" spans="1:8">
      <c r="A3684" t="n">
        <v>29565</v>
      </c>
      <c r="B3684" s="47" t="n">
        <v>59</v>
      </c>
      <c r="C3684" s="7" t="n">
        <v>4</v>
      </c>
      <c r="D3684" s="7" t="n">
        <v>13</v>
      </c>
      <c r="E3684" s="7" t="n">
        <v>0.150000005960464</v>
      </c>
      <c r="F3684" s="7" t="n">
        <v>0</v>
      </c>
    </row>
    <row r="3685" spans="1:8">
      <c r="A3685" t="s">
        <v>4</v>
      </c>
      <c r="B3685" s="4" t="s">
        <v>5</v>
      </c>
      <c r="C3685" s="4" t="s">
        <v>10</v>
      </c>
      <c r="D3685" s="4" t="s">
        <v>20</v>
      </c>
      <c r="E3685" s="4" t="s">
        <v>20</v>
      </c>
      <c r="F3685" s="4" t="s">
        <v>20</v>
      </c>
      <c r="G3685" s="4" t="s">
        <v>10</v>
      </c>
      <c r="H3685" s="4" t="s">
        <v>10</v>
      </c>
    </row>
    <row r="3686" spans="1:8">
      <c r="A3686" t="n">
        <v>29575</v>
      </c>
      <c r="B3686" s="63" t="n">
        <v>60</v>
      </c>
      <c r="C3686" s="7" t="n">
        <v>4</v>
      </c>
      <c r="D3686" s="7" t="n">
        <v>-20</v>
      </c>
      <c r="E3686" s="7" t="n">
        <v>0</v>
      </c>
      <c r="F3686" s="7" t="n">
        <v>0</v>
      </c>
      <c r="G3686" s="7" t="n">
        <v>1000</v>
      </c>
      <c r="H3686" s="7" t="n">
        <v>0</v>
      </c>
    </row>
    <row r="3687" spans="1:8">
      <c r="A3687" t="s">
        <v>4</v>
      </c>
      <c r="B3687" s="4" t="s">
        <v>5</v>
      </c>
      <c r="C3687" s="4" t="s">
        <v>10</v>
      </c>
      <c r="D3687" s="4" t="s">
        <v>14</v>
      </c>
      <c r="E3687" s="4" t="s">
        <v>20</v>
      </c>
      <c r="F3687" s="4" t="s">
        <v>10</v>
      </c>
    </row>
    <row r="3688" spans="1:8">
      <c r="A3688" t="n">
        <v>29594</v>
      </c>
      <c r="B3688" s="47" t="n">
        <v>59</v>
      </c>
      <c r="C3688" s="7" t="n">
        <v>3</v>
      </c>
      <c r="D3688" s="7" t="n">
        <v>13</v>
      </c>
      <c r="E3688" s="7" t="n">
        <v>0.150000005960464</v>
      </c>
      <c r="F3688" s="7" t="n">
        <v>0</v>
      </c>
    </row>
    <row r="3689" spans="1:8">
      <c r="A3689" t="s">
        <v>4</v>
      </c>
      <c r="B3689" s="4" t="s">
        <v>5</v>
      </c>
      <c r="C3689" s="4" t="s">
        <v>10</v>
      </c>
      <c r="D3689" s="4" t="s">
        <v>20</v>
      </c>
      <c r="E3689" s="4" t="s">
        <v>20</v>
      </c>
      <c r="F3689" s="4" t="s">
        <v>20</v>
      </c>
      <c r="G3689" s="4" t="s">
        <v>10</v>
      </c>
      <c r="H3689" s="4" t="s">
        <v>10</v>
      </c>
    </row>
    <row r="3690" spans="1:8">
      <c r="A3690" t="n">
        <v>29604</v>
      </c>
      <c r="B3690" s="63" t="n">
        <v>60</v>
      </c>
      <c r="C3690" s="7" t="n">
        <v>3</v>
      </c>
      <c r="D3690" s="7" t="n">
        <v>-15</v>
      </c>
      <c r="E3690" s="7" t="n">
        <v>0</v>
      </c>
      <c r="F3690" s="7" t="n">
        <v>0</v>
      </c>
      <c r="G3690" s="7" t="n">
        <v>1000</v>
      </c>
      <c r="H3690" s="7" t="n">
        <v>0</v>
      </c>
    </row>
    <row r="3691" spans="1:8">
      <c r="A3691" t="s">
        <v>4</v>
      </c>
      <c r="B3691" s="4" t="s">
        <v>5</v>
      </c>
      <c r="C3691" s="4" t="s">
        <v>10</v>
      </c>
      <c r="D3691" s="4" t="s">
        <v>14</v>
      </c>
      <c r="E3691" s="4" t="s">
        <v>20</v>
      </c>
      <c r="F3691" s="4" t="s">
        <v>10</v>
      </c>
    </row>
    <row r="3692" spans="1:8">
      <c r="A3692" t="n">
        <v>29623</v>
      </c>
      <c r="B3692" s="47" t="n">
        <v>59</v>
      </c>
      <c r="C3692" s="7" t="n">
        <v>5</v>
      </c>
      <c r="D3692" s="7" t="n">
        <v>13</v>
      </c>
      <c r="E3692" s="7" t="n">
        <v>0.150000005960464</v>
      </c>
      <c r="F3692" s="7" t="n">
        <v>0</v>
      </c>
    </row>
    <row r="3693" spans="1:8">
      <c r="A3693" t="s">
        <v>4</v>
      </c>
      <c r="B3693" s="4" t="s">
        <v>5</v>
      </c>
      <c r="C3693" s="4" t="s">
        <v>10</v>
      </c>
      <c r="D3693" s="4" t="s">
        <v>20</v>
      </c>
      <c r="E3693" s="4" t="s">
        <v>20</v>
      </c>
      <c r="F3693" s="4" t="s">
        <v>20</v>
      </c>
      <c r="G3693" s="4" t="s">
        <v>10</v>
      </c>
      <c r="H3693" s="4" t="s">
        <v>10</v>
      </c>
    </row>
    <row r="3694" spans="1:8">
      <c r="A3694" t="n">
        <v>29633</v>
      </c>
      <c r="B3694" s="63" t="n">
        <v>60</v>
      </c>
      <c r="C3694" s="7" t="n">
        <v>5</v>
      </c>
      <c r="D3694" s="7" t="n">
        <v>25</v>
      </c>
      <c r="E3694" s="7" t="n">
        <v>0</v>
      </c>
      <c r="F3694" s="7" t="n">
        <v>0</v>
      </c>
      <c r="G3694" s="7" t="n">
        <v>1000</v>
      </c>
      <c r="H3694" s="7" t="n">
        <v>0</v>
      </c>
    </row>
    <row r="3695" spans="1:8">
      <c r="A3695" t="s">
        <v>4</v>
      </c>
      <c r="B3695" s="4" t="s">
        <v>5</v>
      </c>
      <c r="C3695" s="4" t="s">
        <v>10</v>
      </c>
      <c r="D3695" s="4" t="s">
        <v>14</v>
      </c>
      <c r="E3695" s="4" t="s">
        <v>20</v>
      </c>
      <c r="F3695" s="4" t="s">
        <v>10</v>
      </c>
    </row>
    <row r="3696" spans="1:8">
      <c r="A3696" t="n">
        <v>29652</v>
      </c>
      <c r="B3696" s="47" t="n">
        <v>59</v>
      </c>
      <c r="C3696" s="7" t="n">
        <v>7</v>
      </c>
      <c r="D3696" s="7" t="n">
        <v>13</v>
      </c>
      <c r="E3696" s="7" t="n">
        <v>0.150000005960464</v>
      </c>
      <c r="F3696" s="7" t="n">
        <v>0</v>
      </c>
    </row>
    <row r="3697" spans="1:8">
      <c r="A3697" t="s">
        <v>4</v>
      </c>
      <c r="B3697" s="4" t="s">
        <v>5</v>
      </c>
      <c r="C3697" s="4" t="s">
        <v>10</v>
      </c>
      <c r="D3697" s="4" t="s">
        <v>20</v>
      </c>
      <c r="E3697" s="4" t="s">
        <v>20</v>
      </c>
      <c r="F3697" s="4" t="s">
        <v>20</v>
      </c>
      <c r="G3697" s="4" t="s">
        <v>10</v>
      </c>
      <c r="H3697" s="4" t="s">
        <v>10</v>
      </c>
    </row>
    <row r="3698" spans="1:8">
      <c r="A3698" t="n">
        <v>29662</v>
      </c>
      <c r="B3698" s="63" t="n">
        <v>60</v>
      </c>
      <c r="C3698" s="7" t="n">
        <v>7</v>
      </c>
      <c r="D3698" s="7" t="n">
        <v>-10</v>
      </c>
      <c r="E3698" s="7" t="n">
        <v>0</v>
      </c>
      <c r="F3698" s="7" t="n">
        <v>0</v>
      </c>
      <c r="G3698" s="7" t="n">
        <v>1000</v>
      </c>
      <c r="H3698" s="7" t="n">
        <v>0</v>
      </c>
    </row>
    <row r="3699" spans="1:8">
      <c r="A3699" t="s">
        <v>4</v>
      </c>
      <c r="B3699" s="4" t="s">
        <v>5</v>
      </c>
      <c r="C3699" s="4" t="s">
        <v>10</v>
      </c>
    </row>
    <row r="3700" spans="1:8">
      <c r="A3700" t="n">
        <v>29681</v>
      </c>
      <c r="B3700" s="29" t="n">
        <v>16</v>
      </c>
      <c r="C3700" s="7" t="n">
        <v>50</v>
      </c>
    </row>
    <row r="3701" spans="1:8">
      <c r="A3701" t="s">
        <v>4</v>
      </c>
      <c r="B3701" s="4" t="s">
        <v>5</v>
      </c>
      <c r="C3701" s="4" t="s">
        <v>10</v>
      </c>
      <c r="D3701" s="4" t="s">
        <v>14</v>
      </c>
      <c r="E3701" s="4" t="s">
        <v>20</v>
      </c>
      <c r="F3701" s="4" t="s">
        <v>10</v>
      </c>
    </row>
    <row r="3702" spans="1:8">
      <c r="A3702" t="n">
        <v>29684</v>
      </c>
      <c r="B3702" s="47" t="n">
        <v>59</v>
      </c>
      <c r="C3702" s="7" t="n">
        <v>9</v>
      </c>
      <c r="D3702" s="7" t="n">
        <v>13</v>
      </c>
      <c r="E3702" s="7" t="n">
        <v>0.150000005960464</v>
      </c>
      <c r="F3702" s="7" t="n">
        <v>0</v>
      </c>
    </row>
    <row r="3703" spans="1:8">
      <c r="A3703" t="s">
        <v>4</v>
      </c>
      <c r="B3703" s="4" t="s">
        <v>5</v>
      </c>
      <c r="C3703" s="4" t="s">
        <v>10</v>
      </c>
      <c r="D3703" s="4" t="s">
        <v>20</v>
      </c>
      <c r="E3703" s="4" t="s">
        <v>20</v>
      </c>
      <c r="F3703" s="4" t="s">
        <v>20</v>
      </c>
      <c r="G3703" s="4" t="s">
        <v>10</v>
      </c>
      <c r="H3703" s="4" t="s">
        <v>10</v>
      </c>
    </row>
    <row r="3704" spans="1:8">
      <c r="A3704" t="n">
        <v>29694</v>
      </c>
      <c r="B3704" s="63" t="n">
        <v>60</v>
      </c>
      <c r="C3704" s="7" t="n">
        <v>9</v>
      </c>
      <c r="D3704" s="7" t="n">
        <v>-45</v>
      </c>
      <c r="E3704" s="7" t="n">
        <v>0</v>
      </c>
      <c r="F3704" s="7" t="n">
        <v>0</v>
      </c>
      <c r="G3704" s="7" t="n">
        <v>1000</v>
      </c>
      <c r="H3704" s="7" t="n">
        <v>0</v>
      </c>
    </row>
    <row r="3705" spans="1:8">
      <c r="A3705" t="s">
        <v>4</v>
      </c>
      <c r="B3705" s="4" t="s">
        <v>5</v>
      </c>
      <c r="C3705" s="4" t="s">
        <v>10</v>
      </c>
    </row>
    <row r="3706" spans="1:8">
      <c r="A3706" t="n">
        <v>29713</v>
      </c>
      <c r="B3706" s="29" t="n">
        <v>16</v>
      </c>
      <c r="C3706" s="7" t="n">
        <v>1300</v>
      </c>
    </row>
    <row r="3707" spans="1:8">
      <c r="A3707" t="s">
        <v>4</v>
      </c>
      <c r="B3707" s="4" t="s">
        <v>5</v>
      </c>
      <c r="C3707" s="4" t="s">
        <v>14</v>
      </c>
      <c r="D3707" s="4" t="s">
        <v>10</v>
      </c>
      <c r="E3707" s="4" t="s">
        <v>20</v>
      </c>
    </row>
    <row r="3708" spans="1:8">
      <c r="A3708" t="n">
        <v>29716</v>
      </c>
      <c r="B3708" s="22" t="n">
        <v>58</v>
      </c>
      <c r="C3708" s="7" t="n">
        <v>101</v>
      </c>
      <c r="D3708" s="7" t="n">
        <v>300</v>
      </c>
      <c r="E3708" s="7" t="n">
        <v>1</v>
      </c>
    </row>
    <row r="3709" spans="1:8">
      <c r="A3709" t="s">
        <v>4</v>
      </c>
      <c r="B3709" s="4" t="s">
        <v>5</v>
      </c>
      <c r="C3709" s="4" t="s">
        <v>14</v>
      </c>
      <c r="D3709" s="4" t="s">
        <v>10</v>
      </c>
    </row>
    <row r="3710" spans="1:8">
      <c r="A3710" t="n">
        <v>29724</v>
      </c>
      <c r="B3710" s="22" t="n">
        <v>58</v>
      </c>
      <c r="C3710" s="7" t="n">
        <v>254</v>
      </c>
      <c r="D3710" s="7" t="n">
        <v>0</v>
      </c>
    </row>
    <row r="3711" spans="1:8">
      <c r="A3711" t="s">
        <v>4</v>
      </c>
      <c r="B3711" s="4" t="s">
        <v>5</v>
      </c>
      <c r="C3711" s="4" t="s">
        <v>14</v>
      </c>
      <c r="D3711" s="4" t="s">
        <v>14</v>
      </c>
      <c r="E3711" s="4" t="s">
        <v>20</v>
      </c>
      <c r="F3711" s="4" t="s">
        <v>20</v>
      </c>
      <c r="G3711" s="4" t="s">
        <v>20</v>
      </c>
      <c r="H3711" s="4" t="s">
        <v>10</v>
      </c>
    </row>
    <row r="3712" spans="1:8">
      <c r="A3712" t="n">
        <v>29728</v>
      </c>
      <c r="B3712" s="40" t="n">
        <v>45</v>
      </c>
      <c r="C3712" s="7" t="n">
        <v>2</v>
      </c>
      <c r="D3712" s="7" t="n">
        <v>3</v>
      </c>
      <c r="E3712" s="7" t="n">
        <v>-5.59000015258789</v>
      </c>
      <c r="F3712" s="7" t="n">
        <v>0.889999985694885</v>
      </c>
      <c r="G3712" s="7" t="n">
        <v>0.340000003576279</v>
      </c>
      <c r="H3712" s="7" t="n">
        <v>0</v>
      </c>
    </row>
    <row r="3713" spans="1:8">
      <c r="A3713" t="s">
        <v>4</v>
      </c>
      <c r="B3713" s="4" t="s">
        <v>5</v>
      </c>
      <c r="C3713" s="4" t="s">
        <v>14</v>
      </c>
      <c r="D3713" s="4" t="s">
        <v>14</v>
      </c>
      <c r="E3713" s="4" t="s">
        <v>20</v>
      </c>
      <c r="F3713" s="4" t="s">
        <v>20</v>
      </c>
      <c r="G3713" s="4" t="s">
        <v>20</v>
      </c>
      <c r="H3713" s="4" t="s">
        <v>10</v>
      </c>
      <c r="I3713" s="4" t="s">
        <v>14</v>
      </c>
    </row>
    <row r="3714" spans="1:8">
      <c r="A3714" t="n">
        <v>29745</v>
      </c>
      <c r="B3714" s="40" t="n">
        <v>45</v>
      </c>
      <c r="C3714" s="7" t="n">
        <v>4</v>
      </c>
      <c r="D3714" s="7" t="n">
        <v>3</v>
      </c>
      <c r="E3714" s="7" t="n">
        <v>11.1700000762939</v>
      </c>
      <c r="F3714" s="7" t="n">
        <v>248.410003662109</v>
      </c>
      <c r="G3714" s="7" t="n">
        <v>0</v>
      </c>
      <c r="H3714" s="7" t="n">
        <v>0</v>
      </c>
      <c r="I3714" s="7" t="n">
        <v>1</v>
      </c>
    </row>
    <row r="3715" spans="1:8">
      <c r="A3715" t="s">
        <v>4</v>
      </c>
      <c r="B3715" s="4" t="s">
        <v>5</v>
      </c>
      <c r="C3715" s="4" t="s">
        <v>14</v>
      </c>
      <c r="D3715" s="4" t="s">
        <v>14</v>
      </c>
      <c r="E3715" s="4" t="s">
        <v>20</v>
      </c>
      <c r="F3715" s="4" t="s">
        <v>10</v>
      </c>
    </row>
    <row r="3716" spans="1:8">
      <c r="A3716" t="n">
        <v>29763</v>
      </c>
      <c r="B3716" s="40" t="n">
        <v>45</v>
      </c>
      <c r="C3716" s="7" t="n">
        <v>5</v>
      </c>
      <c r="D3716" s="7" t="n">
        <v>3</v>
      </c>
      <c r="E3716" s="7" t="n">
        <v>14.8000001907349</v>
      </c>
      <c r="F3716" s="7" t="n">
        <v>0</v>
      </c>
    </row>
    <row r="3717" spans="1:8">
      <c r="A3717" t="s">
        <v>4</v>
      </c>
      <c r="B3717" s="4" t="s">
        <v>5</v>
      </c>
      <c r="C3717" s="4" t="s">
        <v>14</v>
      </c>
      <c r="D3717" s="4" t="s">
        <v>14</v>
      </c>
      <c r="E3717" s="4" t="s">
        <v>20</v>
      </c>
      <c r="F3717" s="4" t="s">
        <v>10</v>
      </c>
    </row>
    <row r="3718" spans="1:8">
      <c r="A3718" t="n">
        <v>29772</v>
      </c>
      <c r="B3718" s="40" t="n">
        <v>45</v>
      </c>
      <c r="C3718" s="7" t="n">
        <v>11</v>
      </c>
      <c r="D3718" s="7" t="n">
        <v>3</v>
      </c>
      <c r="E3718" s="7" t="n">
        <v>18.6000003814697</v>
      </c>
      <c r="F3718" s="7" t="n">
        <v>0</v>
      </c>
    </row>
    <row r="3719" spans="1:8">
      <c r="A3719" t="s">
        <v>4</v>
      </c>
      <c r="B3719" s="4" t="s">
        <v>5</v>
      </c>
      <c r="C3719" s="4" t="s">
        <v>14</v>
      </c>
      <c r="D3719" s="4" t="s">
        <v>10</v>
      </c>
    </row>
    <row r="3720" spans="1:8">
      <c r="A3720" t="n">
        <v>29781</v>
      </c>
      <c r="B3720" s="22" t="n">
        <v>58</v>
      </c>
      <c r="C3720" s="7" t="n">
        <v>255</v>
      </c>
      <c r="D3720" s="7" t="n">
        <v>0</v>
      </c>
    </row>
    <row r="3721" spans="1:8">
      <c r="A3721" t="s">
        <v>4</v>
      </c>
      <c r="B3721" s="4" t="s">
        <v>5</v>
      </c>
      <c r="C3721" s="4" t="s">
        <v>14</v>
      </c>
      <c r="D3721" s="4" t="s">
        <v>10</v>
      </c>
      <c r="E3721" s="4" t="s">
        <v>6</v>
      </c>
    </row>
    <row r="3722" spans="1:8">
      <c r="A3722" t="n">
        <v>29785</v>
      </c>
      <c r="B3722" s="33" t="n">
        <v>51</v>
      </c>
      <c r="C3722" s="7" t="n">
        <v>4</v>
      </c>
      <c r="D3722" s="7" t="n">
        <v>8</v>
      </c>
      <c r="E3722" s="7" t="s">
        <v>82</v>
      </c>
    </row>
    <row r="3723" spans="1:8">
      <c r="A3723" t="s">
        <v>4</v>
      </c>
      <c r="B3723" s="4" t="s">
        <v>5</v>
      </c>
      <c r="C3723" s="4" t="s">
        <v>10</v>
      </c>
    </row>
    <row r="3724" spans="1:8">
      <c r="A3724" t="n">
        <v>29799</v>
      </c>
      <c r="B3724" s="29" t="n">
        <v>16</v>
      </c>
      <c r="C3724" s="7" t="n">
        <v>0</v>
      </c>
    </row>
    <row r="3725" spans="1:8">
      <c r="A3725" t="s">
        <v>4</v>
      </c>
      <c r="B3725" s="4" t="s">
        <v>5</v>
      </c>
      <c r="C3725" s="4" t="s">
        <v>10</v>
      </c>
      <c r="D3725" s="4" t="s">
        <v>14</v>
      </c>
      <c r="E3725" s="4" t="s">
        <v>9</v>
      </c>
      <c r="F3725" s="4" t="s">
        <v>83</v>
      </c>
      <c r="G3725" s="4" t="s">
        <v>14</v>
      </c>
      <c r="H3725" s="4" t="s">
        <v>14</v>
      </c>
    </row>
    <row r="3726" spans="1:8">
      <c r="A3726" t="n">
        <v>29802</v>
      </c>
      <c r="B3726" s="44" t="n">
        <v>26</v>
      </c>
      <c r="C3726" s="7" t="n">
        <v>8</v>
      </c>
      <c r="D3726" s="7" t="n">
        <v>17</v>
      </c>
      <c r="E3726" s="7" t="n">
        <v>9381</v>
      </c>
      <c r="F3726" s="7" t="s">
        <v>326</v>
      </c>
      <c r="G3726" s="7" t="n">
        <v>2</v>
      </c>
      <c r="H3726" s="7" t="n">
        <v>0</v>
      </c>
    </row>
    <row r="3727" spans="1:8">
      <c r="A3727" t="s">
        <v>4</v>
      </c>
      <c r="B3727" s="4" t="s">
        <v>5</v>
      </c>
    </row>
    <row r="3728" spans="1:8">
      <c r="A3728" t="n">
        <v>29838</v>
      </c>
      <c r="B3728" s="45" t="n">
        <v>28</v>
      </c>
    </row>
    <row r="3729" spans="1:9">
      <c r="A3729" t="s">
        <v>4</v>
      </c>
      <c r="B3729" s="4" t="s">
        <v>5</v>
      </c>
      <c r="C3729" s="4" t="s">
        <v>14</v>
      </c>
      <c r="D3729" s="4" t="s">
        <v>10</v>
      </c>
      <c r="E3729" s="4" t="s">
        <v>6</v>
      </c>
    </row>
    <row r="3730" spans="1:9">
      <c r="A3730" t="n">
        <v>29839</v>
      </c>
      <c r="B3730" s="33" t="n">
        <v>51</v>
      </c>
      <c r="C3730" s="7" t="n">
        <v>4</v>
      </c>
      <c r="D3730" s="7" t="n">
        <v>3</v>
      </c>
      <c r="E3730" s="7" t="s">
        <v>327</v>
      </c>
    </row>
    <row r="3731" spans="1:9">
      <c r="A3731" t="s">
        <v>4</v>
      </c>
      <c r="B3731" s="4" t="s">
        <v>5</v>
      </c>
      <c r="C3731" s="4" t="s">
        <v>10</v>
      </c>
    </row>
    <row r="3732" spans="1:9">
      <c r="A3732" t="n">
        <v>29852</v>
      </c>
      <c r="B3732" s="29" t="n">
        <v>16</v>
      </c>
      <c r="C3732" s="7" t="n">
        <v>0</v>
      </c>
    </row>
    <row r="3733" spans="1:9">
      <c r="A3733" t="s">
        <v>4</v>
      </c>
      <c r="B3733" s="4" t="s">
        <v>5</v>
      </c>
      <c r="C3733" s="4" t="s">
        <v>10</v>
      </c>
      <c r="D3733" s="4" t="s">
        <v>14</v>
      </c>
      <c r="E3733" s="4" t="s">
        <v>9</v>
      </c>
      <c r="F3733" s="4" t="s">
        <v>83</v>
      </c>
      <c r="G3733" s="4" t="s">
        <v>14</v>
      </c>
      <c r="H3733" s="4" t="s">
        <v>14</v>
      </c>
    </row>
    <row r="3734" spans="1:9">
      <c r="A3734" t="n">
        <v>29855</v>
      </c>
      <c r="B3734" s="44" t="n">
        <v>26</v>
      </c>
      <c r="C3734" s="7" t="n">
        <v>3</v>
      </c>
      <c r="D3734" s="7" t="n">
        <v>17</v>
      </c>
      <c r="E3734" s="7" t="n">
        <v>2408</v>
      </c>
      <c r="F3734" s="7" t="s">
        <v>328</v>
      </c>
      <c r="G3734" s="7" t="n">
        <v>2</v>
      </c>
      <c r="H3734" s="7" t="n">
        <v>0</v>
      </c>
    </row>
    <row r="3735" spans="1:9">
      <c r="A3735" t="s">
        <v>4</v>
      </c>
      <c r="B3735" s="4" t="s">
        <v>5</v>
      </c>
    </row>
    <row r="3736" spans="1:9">
      <c r="A3736" t="n">
        <v>29895</v>
      </c>
      <c r="B3736" s="45" t="n">
        <v>28</v>
      </c>
    </row>
    <row r="3737" spans="1:9">
      <c r="A3737" t="s">
        <v>4</v>
      </c>
      <c r="B3737" s="4" t="s">
        <v>5</v>
      </c>
      <c r="C3737" s="4" t="s">
        <v>14</v>
      </c>
      <c r="D3737" s="4" t="s">
        <v>10</v>
      </c>
      <c r="E3737" s="4" t="s">
        <v>6</v>
      </c>
    </row>
    <row r="3738" spans="1:9">
      <c r="A3738" t="n">
        <v>29896</v>
      </c>
      <c r="B3738" s="33" t="n">
        <v>51</v>
      </c>
      <c r="C3738" s="7" t="n">
        <v>4</v>
      </c>
      <c r="D3738" s="7" t="n">
        <v>7</v>
      </c>
      <c r="E3738" s="7" t="s">
        <v>82</v>
      </c>
    </row>
    <row r="3739" spans="1:9">
      <c r="A3739" t="s">
        <v>4</v>
      </c>
      <c r="B3739" s="4" t="s">
        <v>5</v>
      </c>
      <c r="C3739" s="4" t="s">
        <v>10</v>
      </c>
    </row>
    <row r="3740" spans="1:9">
      <c r="A3740" t="n">
        <v>29910</v>
      </c>
      <c r="B3740" s="29" t="n">
        <v>16</v>
      </c>
      <c r="C3740" s="7" t="n">
        <v>0</v>
      </c>
    </row>
    <row r="3741" spans="1:9">
      <c r="A3741" t="s">
        <v>4</v>
      </c>
      <c r="B3741" s="4" t="s">
        <v>5</v>
      </c>
      <c r="C3741" s="4" t="s">
        <v>10</v>
      </c>
      <c r="D3741" s="4" t="s">
        <v>14</v>
      </c>
      <c r="E3741" s="4" t="s">
        <v>9</v>
      </c>
      <c r="F3741" s="4" t="s">
        <v>83</v>
      </c>
      <c r="G3741" s="4" t="s">
        <v>14</v>
      </c>
      <c r="H3741" s="4" t="s">
        <v>14</v>
      </c>
    </row>
    <row r="3742" spans="1:9">
      <c r="A3742" t="n">
        <v>29913</v>
      </c>
      <c r="B3742" s="44" t="n">
        <v>26</v>
      </c>
      <c r="C3742" s="7" t="n">
        <v>7</v>
      </c>
      <c r="D3742" s="7" t="n">
        <v>17</v>
      </c>
      <c r="E3742" s="7" t="n">
        <v>4421</v>
      </c>
      <c r="F3742" s="7" t="s">
        <v>329</v>
      </c>
      <c r="G3742" s="7" t="n">
        <v>2</v>
      </c>
      <c r="H3742" s="7" t="n">
        <v>0</v>
      </c>
    </row>
    <row r="3743" spans="1:9">
      <c r="A3743" t="s">
        <v>4</v>
      </c>
      <c r="B3743" s="4" t="s">
        <v>5</v>
      </c>
    </row>
    <row r="3744" spans="1:9">
      <c r="A3744" t="n">
        <v>29973</v>
      </c>
      <c r="B3744" s="45" t="n">
        <v>28</v>
      </c>
    </row>
    <row r="3745" spans="1:8">
      <c r="A3745" t="s">
        <v>4</v>
      </c>
      <c r="B3745" s="4" t="s">
        <v>5</v>
      </c>
      <c r="C3745" s="4" t="s">
        <v>14</v>
      </c>
      <c r="D3745" s="4" t="s">
        <v>10</v>
      </c>
      <c r="E3745" s="4" t="s">
        <v>6</v>
      </c>
    </row>
    <row r="3746" spans="1:8">
      <c r="A3746" t="n">
        <v>29974</v>
      </c>
      <c r="B3746" s="33" t="n">
        <v>51</v>
      </c>
      <c r="C3746" s="7" t="n">
        <v>4</v>
      </c>
      <c r="D3746" s="7" t="n">
        <v>4</v>
      </c>
      <c r="E3746" s="7" t="s">
        <v>330</v>
      </c>
    </row>
    <row r="3747" spans="1:8">
      <c r="A3747" t="s">
        <v>4</v>
      </c>
      <c r="B3747" s="4" t="s">
        <v>5</v>
      </c>
      <c r="C3747" s="4" t="s">
        <v>10</v>
      </c>
    </row>
    <row r="3748" spans="1:8">
      <c r="A3748" t="n">
        <v>29987</v>
      </c>
      <c r="B3748" s="29" t="n">
        <v>16</v>
      </c>
      <c r="C3748" s="7" t="n">
        <v>0</v>
      </c>
    </row>
    <row r="3749" spans="1:8">
      <c r="A3749" t="s">
        <v>4</v>
      </c>
      <c r="B3749" s="4" t="s">
        <v>5</v>
      </c>
      <c r="C3749" s="4" t="s">
        <v>10</v>
      </c>
      <c r="D3749" s="4" t="s">
        <v>14</v>
      </c>
      <c r="E3749" s="4" t="s">
        <v>9</v>
      </c>
      <c r="F3749" s="4" t="s">
        <v>83</v>
      </c>
      <c r="G3749" s="4" t="s">
        <v>14</v>
      </c>
      <c r="H3749" s="4" t="s">
        <v>14</v>
      </c>
    </row>
    <row r="3750" spans="1:8">
      <c r="A3750" t="n">
        <v>29990</v>
      </c>
      <c r="B3750" s="44" t="n">
        <v>26</v>
      </c>
      <c r="C3750" s="7" t="n">
        <v>4</v>
      </c>
      <c r="D3750" s="7" t="n">
        <v>17</v>
      </c>
      <c r="E3750" s="7" t="n">
        <v>7428</v>
      </c>
      <c r="F3750" s="7" t="s">
        <v>331</v>
      </c>
      <c r="G3750" s="7" t="n">
        <v>2</v>
      </c>
      <c r="H3750" s="7" t="n">
        <v>0</v>
      </c>
    </row>
    <row r="3751" spans="1:8">
      <c r="A3751" t="s">
        <v>4</v>
      </c>
      <c r="B3751" s="4" t="s">
        <v>5</v>
      </c>
    </row>
    <row r="3752" spans="1:8">
      <c r="A3752" t="n">
        <v>30040</v>
      </c>
      <c r="B3752" s="45" t="n">
        <v>28</v>
      </c>
    </row>
    <row r="3753" spans="1:8">
      <c r="A3753" t="s">
        <v>4</v>
      </c>
      <c r="B3753" s="4" t="s">
        <v>5</v>
      </c>
      <c r="C3753" s="4" t="s">
        <v>10</v>
      </c>
      <c r="D3753" s="4" t="s">
        <v>14</v>
      </c>
    </row>
    <row r="3754" spans="1:8">
      <c r="A3754" t="n">
        <v>30041</v>
      </c>
      <c r="B3754" s="46" t="n">
        <v>89</v>
      </c>
      <c r="C3754" s="7" t="n">
        <v>65533</v>
      </c>
      <c r="D3754" s="7" t="n">
        <v>1</v>
      </c>
    </row>
    <row r="3755" spans="1:8">
      <c r="A3755" t="s">
        <v>4</v>
      </c>
      <c r="B3755" s="4" t="s">
        <v>5</v>
      </c>
      <c r="C3755" s="4" t="s">
        <v>14</v>
      </c>
      <c r="D3755" s="4" t="s">
        <v>10</v>
      </c>
      <c r="E3755" s="4" t="s">
        <v>20</v>
      </c>
    </row>
    <row r="3756" spans="1:8">
      <c r="A3756" t="n">
        <v>30045</v>
      </c>
      <c r="B3756" s="22" t="n">
        <v>58</v>
      </c>
      <c r="C3756" s="7" t="n">
        <v>101</v>
      </c>
      <c r="D3756" s="7" t="n">
        <v>300</v>
      </c>
      <c r="E3756" s="7" t="n">
        <v>1</v>
      </c>
    </row>
    <row r="3757" spans="1:8">
      <c r="A3757" t="s">
        <v>4</v>
      </c>
      <c r="B3757" s="4" t="s">
        <v>5</v>
      </c>
      <c r="C3757" s="4" t="s">
        <v>14</v>
      </c>
      <c r="D3757" s="4" t="s">
        <v>10</v>
      </c>
    </row>
    <row r="3758" spans="1:8">
      <c r="A3758" t="n">
        <v>30053</v>
      </c>
      <c r="B3758" s="22" t="n">
        <v>58</v>
      </c>
      <c r="C3758" s="7" t="n">
        <v>254</v>
      </c>
      <c r="D3758" s="7" t="n">
        <v>0</v>
      </c>
    </row>
    <row r="3759" spans="1:8">
      <c r="A3759" t="s">
        <v>4</v>
      </c>
      <c r="B3759" s="4" t="s">
        <v>5</v>
      </c>
      <c r="C3759" s="4" t="s">
        <v>14</v>
      </c>
      <c r="D3759" s="4" t="s">
        <v>14</v>
      </c>
      <c r="E3759" s="4" t="s">
        <v>20</v>
      </c>
      <c r="F3759" s="4" t="s">
        <v>20</v>
      </c>
      <c r="G3759" s="4" t="s">
        <v>20</v>
      </c>
      <c r="H3759" s="4" t="s">
        <v>10</v>
      </c>
    </row>
    <row r="3760" spans="1:8">
      <c r="A3760" t="n">
        <v>30057</v>
      </c>
      <c r="B3760" s="40" t="n">
        <v>45</v>
      </c>
      <c r="C3760" s="7" t="n">
        <v>2</v>
      </c>
      <c r="D3760" s="7" t="n">
        <v>3</v>
      </c>
      <c r="E3760" s="7" t="n">
        <v>-8.39000034332275</v>
      </c>
      <c r="F3760" s="7" t="n">
        <v>1.24000000953674</v>
      </c>
      <c r="G3760" s="7" t="n">
        <v>0</v>
      </c>
      <c r="H3760" s="7" t="n">
        <v>0</v>
      </c>
    </row>
    <row r="3761" spans="1:8">
      <c r="A3761" t="s">
        <v>4</v>
      </c>
      <c r="B3761" s="4" t="s">
        <v>5</v>
      </c>
      <c r="C3761" s="4" t="s">
        <v>14</v>
      </c>
      <c r="D3761" s="4" t="s">
        <v>14</v>
      </c>
      <c r="E3761" s="4" t="s">
        <v>20</v>
      </c>
      <c r="F3761" s="4" t="s">
        <v>20</v>
      </c>
      <c r="G3761" s="4" t="s">
        <v>20</v>
      </c>
      <c r="H3761" s="4" t="s">
        <v>10</v>
      </c>
      <c r="I3761" s="4" t="s">
        <v>14</v>
      </c>
    </row>
    <row r="3762" spans="1:8">
      <c r="A3762" t="n">
        <v>30074</v>
      </c>
      <c r="B3762" s="40" t="n">
        <v>45</v>
      </c>
      <c r="C3762" s="7" t="n">
        <v>4</v>
      </c>
      <c r="D3762" s="7" t="n">
        <v>3</v>
      </c>
      <c r="E3762" s="7" t="n">
        <v>11.5900001525879</v>
      </c>
      <c r="F3762" s="7" t="n">
        <v>115.819999694824</v>
      </c>
      <c r="G3762" s="7" t="n">
        <v>0</v>
      </c>
      <c r="H3762" s="7" t="n">
        <v>0</v>
      </c>
      <c r="I3762" s="7" t="n">
        <v>0</v>
      </c>
    </row>
    <row r="3763" spans="1:8">
      <c r="A3763" t="s">
        <v>4</v>
      </c>
      <c r="B3763" s="4" t="s">
        <v>5</v>
      </c>
      <c r="C3763" s="4" t="s">
        <v>14</v>
      </c>
      <c r="D3763" s="4" t="s">
        <v>14</v>
      </c>
      <c r="E3763" s="4" t="s">
        <v>20</v>
      </c>
      <c r="F3763" s="4" t="s">
        <v>10</v>
      </c>
    </row>
    <row r="3764" spans="1:8">
      <c r="A3764" t="n">
        <v>30092</v>
      </c>
      <c r="B3764" s="40" t="n">
        <v>45</v>
      </c>
      <c r="C3764" s="7" t="n">
        <v>5</v>
      </c>
      <c r="D3764" s="7" t="n">
        <v>3</v>
      </c>
      <c r="E3764" s="7" t="n">
        <v>5.90000009536743</v>
      </c>
      <c r="F3764" s="7" t="n">
        <v>0</v>
      </c>
    </row>
    <row r="3765" spans="1:8">
      <c r="A3765" t="s">
        <v>4</v>
      </c>
      <c r="B3765" s="4" t="s">
        <v>5</v>
      </c>
      <c r="C3765" s="4" t="s">
        <v>14</v>
      </c>
      <c r="D3765" s="4" t="s">
        <v>14</v>
      </c>
      <c r="E3765" s="4" t="s">
        <v>20</v>
      </c>
      <c r="F3765" s="4" t="s">
        <v>10</v>
      </c>
    </row>
    <row r="3766" spans="1:8">
      <c r="A3766" t="n">
        <v>30101</v>
      </c>
      <c r="B3766" s="40" t="n">
        <v>45</v>
      </c>
      <c r="C3766" s="7" t="n">
        <v>11</v>
      </c>
      <c r="D3766" s="7" t="n">
        <v>3</v>
      </c>
      <c r="E3766" s="7" t="n">
        <v>20.2999992370605</v>
      </c>
      <c r="F3766" s="7" t="n">
        <v>0</v>
      </c>
    </row>
    <row r="3767" spans="1:8">
      <c r="A3767" t="s">
        <v>4</v>
      </c>
      <c r="B3767" s="4" t="s">
        <v>5</v>
      </c>
      <c r="C3767" s="4" t="s">
        <v>14</v>
      </c>
      <c r="D3767" s="4" t="s">
        <v>14</v>
      </c>
      <c r="E3767" s="4" t="s">
        <v>20</v>
      </c>
      <c r="F3767" s="4" t="s">
        <v>20</v>
      </c>
      <c r="G3767" s="4" t="s">
        <v>20</v>
      </c>
      <c r="H3767" s="4" t="s">
        <v>10</v>
      </c>
    </row>
    <row r="3768" spans="1:8">
      <c r="A3768" t="n">
        <v>30110</v>
      </c>
      <c r="B3768" s="40" t="n">
        <v>45</v>
      </c>
      <c r="C3768" s="7" t="n">
        <v>2</v>
      </c>
      <c r="D3768" s="7" t="n">
        <v>3</v>
      </c>
      <c r="E3768" s="7" t="n">
        <v>-8.43000030517578</v>
      </c>
      <c r="F3768" s="7" t="n">
        <v>1.4099999666214</v>
      </c>
      <c r="G3768" s="7" t="n">
        <v>-0.0799999982118607</v>
      </c>
      <c r="H3768" s="7" t="n">
        <v>0</v>
      </c>
    </row>
    <row r="3769" spans="1:8">
      <c r="A3769" t="s">
        <v>4</v>
      </c>
      <c r="B3769" s="4" t="s">
        <v>5</v>
      </c>
      <c r="C3769" s="4" t="s">
        <v>14</v>
      </c>
      <c r="D3769" s="4" t="s">
        <v>14</v>
      </c>
      <c r="E3769" s="4" t="s">
        <v>20</v>
      </c>
      <c r="F3769" s="4" t="s">
        <v>20</v>
      </c>
      <c r="G3769" s="4" t="s">
        <v>20</v>
      </c>
      <c r="H3769" s="4" t="s">
        <v>10</v>
      </c>
      <c r="I3769" s="4" t="s">
        <v>14</v>
      </c>
    </row>
    <row r="3770" spans="1:8">
      <c r="A3770" t="n">
        <v>30127</v>
      </c>
      <c r="B3770" s="40" t="n">
        <v>45</v>
      </c>
      <c r="C3770" s="7" t="n">
        <v>4</v>
      </c>
      <c r="D3770" s="7" t="n">
        <v>3</v>
      </c>
      <c r="E3770" s="7" t="n">
        <v>6.84999990463257</v>
      </c>
      <c r="F3770" s="7" t="n">
        <v>115.819999694824</v>
      </c>
      <c r="G3770" s="7" t="n">
        <v>0</v>
      </c>
      <c r="H3770" s="7" t="n">
        <v>0</v>
      </c>
      <c r="I3770" s="7" t="n">
        <v>0</v>
      </c>
    </row>
    <row r="3771" spans="1:8">
      <c r="A3771" t="s">
        <v>4</v>
      </c>
      <c r="B3771" s="4" t="s">
        <v>5</v>
      </c>
      <c r="C3771" s="4" t="s">
        <v>14</v>
      </c>
      <c r="D3771" s="4" t="s">
        <v>14</v>
      </c>
      <c r="E3771" s="4" t="s">
        <v>20</v>
      </c>
      <c r="F3771" s="4" t="s">
        <v>10</v>
      </c>
    </row>
    <row r="3772" spans="1:8">
      <c r="A3772" t="n">
        <v>30145</v>
      </c>
      <c r="B3772" s="40" t="n">
        <v>45</v>
      </c>
      <c r="C3772" s="7" t="n">
        <v>5</v>
      </c>
      <c r="D3772" s="7" t="n">
        <v>3</v>
      </c>
      <c r="E3772" s="7" t="n">
        <v>5.69999980926514</v>
      </c>
      <c r="F3772" s="7" t="n">
        <v>0</v>
      </c>
    </row>
    <row r="3773" spans="1:8">
      <c r="A3773" t="s">
        <v>4</v>
      </c>
      <c r="B3773" s="4" t="s">
        <v>5</v>
      </c>
      <c r="C3773" s="4" t="s">
        <v>14</v>
      </c>
      <c r="D3773" s="4" t="s">
        <v>14</v>
      </c>
      <c r="E3773" s="4" t="s">
        <v>20</v>
      </c>
      <c r="F3773" s="4" t="s">
        <v>10</v>
      </c>
    </row>
    <row r="3774" spans="1:8">
      <c r="A3774" t="n">
        <v>30154</v>
      </c>
      <c r="B3774" s="40" t="n">
        <v>45</v>
      </c>
      <c r="C3774" s="7" t="n">
        <v>11</v>
      </c>
      <c r="D3774" s="7" t="n">
        <v>3</v>
      </c>
      <c r="E3774" s="7" t="n">
        <v>20.2999992370605</v>
      </c>
      <c r="F3774" s="7" t="n">
        <v>0</v>
      </c>
    </row>
    <row r="3775" spans="1:8">
      <c r="A3775" t="s">
        <v>4</v>
      </c>
      <c r="B3775" s="4" t="s">
        <v>5</v>
      </c>
      <c r="C3775" s="4" t="s">
        <v>14</v>
      </c>
      <c r="D3775" s="4" t="s">
        <v>10</v>
      </c>
      <c r="E3775" s="4" t="s">
        <v>6</v>
      </c>
      <c r="F3775" s="4" t="s">
        <v>6</v>
      </c>
      <c r="G3775" s="4" t="s">
        <v>6</v>
      </c>
      <c r="H3775" s="4" t="s">
        <v>6</v>
      </c>
    </row>
    <row r="3776" spans="1:8">
      <c r="A3776" t="n">
        <v>30163</v>
      </c>
      <c r="B3776" s="33" t="n">
        <v>51</v>
      </c>
      <c r="C3776" s="7" t="n">
        <v>3</v>
      </c>
      <c r="D3776" s="7" t="n">
        <v>7009</v>
      </c>
      <c r="E3776" s="7" t="s">
        <v>332</v>
      </c>
      <c r="F3776" s="7" t="s">
        <v>60</v>
      </c>
      <c r="G3776" s="7" t="s">
        <v>61</v>
      </c>
      <c r="H3776" s="7" t="s">
        <v>62</v>
      </c>
    </row>
    <row r="3777" spans="1:9">
      <c r="A3777" t="s">
        <v>4</v>
      </c>
      <c r="B3777" s="4" t="s">
        <v>5</v>
      </c>
      <c r="C3777" s="4" t="s">
        <v>14</v>
      </c>
      <c r="D3777" s="4" t="s">
        <v>10</v>
      </c>
      <c r="E3777" s="4" t="s">
        <v>6</v>
      </c>
      <c r="F3777" s="4" t="s">
        <v>6</v>
      </c>
      <c r="G3777" s="4" t="s">
        <v>6</v>
      </c>
      <c r="H3777" s="4" t="s">
        <v>6</v>
      </c>
    </row>
    <row r="3778" spans="1:9">
      <c r="A3778" t="n">
        <v>30184</v>
      </c>
      <c r="B3778" s="33" t="n">
        <v>51</v>
      </c>
      <c r="C3778" s="7" t="n">
        <v>3</v>
      </c>
      <c r="D3778" s="7" t="n">
        <v>17</v>
      </c>
      <c r="E3778" s="7" t="s">
        <v>104</v>
      </c>
      <c r="F3778" s="7" t="s">
        <v>60</v>
      </c>
      <c r="G3778" s="7" t="s">
        <v>61</v>
      </c>
      <c r="H3778" s="7" t="s">
        <v>62</v>
      </c>
    </row>
    <row r="3779" spans="1:9">
      <c r="A3779" t="s">
        <v>4</v>
      </c>
      <c r="B3779" s="4" t="s">
        <v>5</v>
      </c>
      <c r="C3779" s="4" t="s">
        <v>14</v>
      </c>
      <c r="D3779" s="4" t="s">
        <v>10</v>
      </c>
      <c r="E3779" s="4" t="s">
        <v>6</v>
      </c>
      <c r="F3779" s="4" t="s">
        <v>6</v>
      </c>
      <c r="G3779" s="4" t="s">
        <v>6</v>
      </c>
      <c r="H3779" s="4" t="s">
        <v>6</v>
      </c>
    </row>
    <row r="3780" spans="1:9">
      <c r="A3780" t="n">
        <v>30205</v>
      </c>
      <c r="B3780" s="33" t="n">
        <v>51</v>
      </c>
      <c r="C3780" s="7" t="n">
        <v>3</v>
      </c>
      <c r="D3780" s="7" t="n">
        <v>7010</v>
      </c>
      <c r="E3780" s="7" t="s">
        <v>332</v>
      </c>
      <c r="F3780" s="7" t="s">
        <v>60</v>
      </c>
      <c r="G3780" s="7" t="s">
        <v>61</v>
      </c>
      <c r="H3780" s="7" t="s">
        <v>62</v>
      </c>
    </row>
    <row r="3781" spans="1:9">
      <c r="A3781" t="s">
        <v>4</v>
      </c>
      <c r="B3781" s="4" t="s">
        <v>5</v>
      </c>
      <c r="C3781" s="4" t="s">
        <v>14</v>
      </c>
      <c r="D3781" s="4" t="s">
        <v>10</v>
      </c>
      <c r="E3781" s="4" t="s">
        <v>6</v>
      </c>
      <c r="F3781" s="4" t="s">
        <v>6</v>
      </c>
      <c r="G3781" s="4" t="s">
        <v>6</v>
      </c>
      <c r="H3781" s="4" t="s">
        <v>6</v>
      </c>
    </row>
    <row r="3782" spans="1:9">
      <c r="A3782" t="n">
        <v>30226</v>
      </c>
      <c r="B3782" s="33" t="n">
        <v>51</v>
      </c>
      <c r="C3782" s="7" t="n">
        <v>3</v>
      </c>
      <c r="D3782" s="7" t="n">
        <v>7011</v>
      </c>
      <c r="E3782" s="7" t="s">
        <v>104</v>
      </c>
      <c r="F3782" s="7" t="s">
        <v>60</v>
      </c>
      <c r="G3782" s="7" t="s">
        <v>61</v>
      </c>
      <c r="H3782" s="7" t="s">
        <v>62</v>
      </c>
    </row>
    <row r="3783" spans="1:9">
      <c r="A3783" t="s">
        <v>4</v>
      </c>
      <c r="B3783" s="4" t="s">
        <v>5</v>
      </c>
      <c r="C3783" s="4" t="s">
        <v>10</v>
      </c>
      <c r="D3783" s="4" t="s">
        <v>20</v>
      </c>
      <c r="E3783" s="4" t="s">
        <v>20</v>
      </c>
      <c r="F3783" s="4" t="s">
        <v>20</v>
      </c>
      <c r="G3783" s="4" t="s">
        <v>10</v>
      </c>
      <c r="H3783" s="4" t="s">
        <v>10</v>
      </c>
    </row>
    <row r="3784" spans="1:9">
      <c r="A3784" t="n">
        <v>30247</v>
      </c>
      <c r="B3784" s="63" t="n">
        <v>60</v>
      </c>
      <c r="C3784" s="7" t="n">
        <v>0</v>
      </c>
      <c r="D3784" s="7" t="n">
        <v>0</v>
      </c>
      <c r="E3784" s="7" t="n">
        <v>0</v>
      </c>
      <c r="F3784" s="7" t="n">
        <v>0</v>
      </c>
      <c r="G3784" s="7" t="n">
        <v>1000</v>
      </c>
      <c r="H3784" s="7" t="n">
        <v>0</v>
      </c>
    </row>
    <row r="3785" spans="1:9">
      <c r="A3785" t="s">
        <v>4</v>
      </c>
      <c r="B3785" s="4" t="s">
        <v>5</v>
      </c>
      <c r="C3785" s="4" t="s">
        <v>10</v>
      </c>
      <c r="D3785" s="4" t="s">
        <v>20</v>
      </c>
      <c r="E3785" s="4" t="s">
        <v>20</v>
      </c>
      <c r="F3785" s="4" t="s">
        <v>20</v>
      </c>
      <c r="G3785" s="4" t="s">
        <v>10</v>
      </c>
      <c r="H3785" s="4" t="s">
        <v>10</v>
      </c>
    </row>
    <row r="3786" spans="1:9">
      <c r="A3786" t="n">
        <v>30266</v>
      </c>
      <c r="B3786" s="63" t="n">
        <v>60</v>
      </c>
      <c r="C3786" s="7" t="n">
        <v>1</v>
      </c>
      <c r="D3786" s="7" t="n">
        <v>0</v>
      </c>
      <c r="E3786" s="7" t="n">
        <v>0</v>
      </c>
      <c r="F3786" s="7" t="n">
        <v>0</v>
      </c>
      <c r="G3786" s="7" t="n">
        <v>1000</v>
      </c>
      <c r="H3786" s="7" t="n">
        <v>0</v>
      </c>
    </row>
    <row r="3787" spans="1:9">
      <c r="A3787" t="s">
        <v>4</v>
      </c>
      <c r="B3787" s="4" t="s">
        <v>5</v>
      </c>
      <c r="C3787" s="4" t="s">
        <v>10</v>
      </c>
      <c r="D3787" s="4" t="s">
        <v>20</v>
      </c>
      <c r="E3787" s="4" t="s">
        <v>20</v>
      </c>
      <c r="F3787" s="4" t="s">
        <v>20</v>
      </c>
      <c r="G3787" s="4" t="s">
        <v>10</v>
      </c>
      <c r="H3787" s="4" t="s">
        <v>10</v>
      </c>
    </row>
    <row r="3788" spans="1:9">
      <c r="A3788" t="n">
        <v>30285</v>
      </c>
      <c r="B3788" s="63" t="n">
        <v>60</v>
      </c>
      <c r="C3788" s="7" t="n">
        <v>11</v>
      </c>
      <c r="D3788" s="7" t="n">
        <v>0</v>
      </c>
      <c r="E3788" s="7" t="n">
        <v>0</v>
      </c>
      <c r="F3788" s="7" t="n">
        <v>0</v>
      </c>
      <c r="G3788" s="7" t="n">
        <v>1000</v>
      </c>
      <c r="H3788" s="7" t="n">
        <v>0</v>
      </c>
    </row>
    <row r="3789" spans="1:9">
      <c r="A3789" t="s">
        <v>4</v>
      </c>
      <c r="B3789" s="4" t="s">
        <v>5</v>
      </c>
      <c r="C3789" s="4" t="s">
        <v>10</v>
      </c>
      <c r="D3789" s="4" t="s">
        <v>20</v>
      </c>
      <c r="E3789" s="4" t="s">
        <v>20</v>
      </c>
      <c r="F3789" s="4" t="s">
        <v>20</v>
      </c>
      <c r="G3789" s="4" t="s">
        <v>10</v>
      </c>
      <c r="H3789" s="4" t="s">
        <v>10</v>
      </c>
    </row>
    <row r="3790" spans="1:9">
      <c r="A3790" t="n">
        <v>30304</v>
      </c>
      <c r="B3790" s="63" t="n">
        <v>60</v>
      </c>
      <c r="C3790" s="7" t="n">
        <v>8</v>
      </c>
      <c r="D3790" s="7" t="n">
        <v>0</v>
      </c>
      <c r="E3790" s="7" t="n">
        <v>0</v>
      </c>
      <c r="F3790" s="7" t="n">
        <v>0</v>
      </c>
      <c r="G3790" s="7" t="n">
        <v>1000</v>
      </c>
      <c r="H3790" s="7" t="n">
        <v>0</v>
      </c>
    </row>
    <row r="3791" spans="1:9">
      <c r="A3791" t="s">
        <v>4</v>
      </c>
      <c r="B3791" s="4" t="s">
        <v>5</v>
      </c>
      <c r="C3791" s="4" t="s">
        <v>10</v>
      </c>
      <c r="D3791" s="4" t="s">
        <v>20</v>
      </c>
      <c r="E3791" s="4" t="s">
        <v>20</v>
      </c>
      <c r="F3791" s="4" t="s">
        <v>20</v>
      </c>
      <c r="G3791" s="4" t="s">
        <v>10</v>
      </c>
      <c r="H3791" s="4" t="s">
        <v>10</v>
      </c>
    </row>
    <row r="3792" spans="1:9">
      <c r="A3792" t="n">
        <v>30323</v>
      </c>
      <c r="B3792" s="63" t="n">
        <v>60</v>
      </c>
      <c r="C3792" s="7" t="n">
        <v>2</v>
      </c>
      <c r="D3792" s="7" t="n">
        <v>0</v>
      </c>
      <c r="E3792" s="7" t="n">
        <v>0</v>
      </c>
      <c r="F3792" s="7" t="n">
        <v>0</v>
      </c>
      <c r="G3792" s="7" t="n">
        <v>1000</v>
      </c>
      <c r="H3792" s="7" t="n">
        <v>0</v>
      </c>
    </row>
    <row r="3793" spans="1:8">
      <c r="A3793" t="s">
        <v>4</v>
      </c>
      <c r="B3793" s="4" t="s">
        <v>5</v>
      </c>
      <c r="C3793" s="4" t="s">
        <v>10</v>
      </c>
      <c r="D3793" s="4" t="s">
        <v>20</v>
      </c>
      <c r="E3793" s="4" t="s">
        <v>20</v>
      </c>
      <c r="F3793" s="4" t="s">
        <v>20</v>
      </c>
      <c r="G3793" s="4" t="s">
        <v>10</v>
      </c>
      <c r="H3793" s="4" t="s">
        <v>10</v>
      </c>
    </row>
    <row r="3794" spans="1:8">
      <c r="A3794" t="n">
        <v>30342</v>
      </c>
      <c r="B3794" s="63" t="n">
        <v>60</v>
      </c>
      <c r="C3794" s="7" t="n">
        <v>6</v>
      </c>
      <c r="D3794" s="7" t="n">
        <v>0</v>
      </c>
      <c r="E3794" s="7" t="n">
        <v>0</v>
      </c>
      <c r="F3794" s="7" t="n">
        <v>0</v>
      </c>
      <c r="G3794" s="7" t="n">
        <v>1000</v>
      </c>
      <c r="H3794" s="7" t="n">
        <v>0</v>
      </c>
    </row>
    <row r="3795" spans="1:8">
      <c r="A3795" t="s">
        <v>4</v>
      </c>
      <c r="B3795" s="4" t="s">
        <v>5</v>
      </c>
      <c r="C3795" s="4" t="s">
        <v>10</v>
      </c>
      <c r="D3795" s="4" t="s">
        <v>20</v>
      </c>
      <c r="E3795" s="4" t="s">
        <v>20</v>
      </c>
      <c r="F3795" s="4" t="s">
        <v>20</v>
      </c>
      <c r="G3795" s="4" t="s">
        <v>10</v>
      </c>
      <c r="H3795" s="4" t="s">
        <v>10</v>
      </c>
    </row>
    <row r="3796" spans="1:8">
      <c r="A3796" t="n">
        <v>30361</v>
      </c>
      <c r="B3796" s="63" t="n">
        <v>60</v>
      </c>
      <c r="C3796" s="7" t="n">
        <v>4</v>
      </c>
      <c r="D3796" s="7" t="n">
        <v>0</v>
      </c>
      <c r="E3796" s="7" t="n">
        <v>0</v>
      </c>
      <c r="F3796" s="7" t="n">
        <v>0</v>
      </c>
      <c r="G3796" s="7" t="n">
        <v>1000</v>
      </c>
      <c r="H3796" s="7" t="n">
        <v>0</v>
      </c>
    </row>
    <row r="3797" spans="1:8">
      <c r="A3797" t="s">
        <v>4</v>
      </c>
      <c r="B3797" s="4" t="s">
        <v>5</v>
      </c>
      <c r="C3797" s="4" t="s">
        <v>10</v>
      </c>
      <c r="D3797" s="4" t="s">
        <v>20</v>
      </c>
      <c r="E3797" s="4" t="s">
        <v>20</v>
      </c>
      <c r="F3797" s="4" t="s">
        <v>20</v>
      </c>
      <c r="G3797" s="4" t="s">
        <v>10</v>
      </c>
      <c r="H3797" s="4" t="s">
        <v>10</v>
      </c>
    </row>
    <row r="3798" spans="1:8">
      <c r="A3798" t="n">
        <v>30380</v>
      </c>
      <c r="B3798" s="63" t="n">
        <v>60</v>
      </c>
      <c r="C3798" s="7" t="n">
        <v>3</v>
      </c>
      <c r="D3798" s="7" t="n">
        <v>0</v>
      </c>
      <c r="E3798" s="7" t="n">
        <v>0</v>
      </c>
      <c r="F3798" s="7" t="n">
        <v>0</v>
      </c>
      <c r="G3798" s="7" t="n">
        <v>1000</v>
      </c>
      <c r="H3798" s="7" t="n">
        <v>0</v>
      </c>
    </row>
    <row r="3799" spans="1:8">
      <c r="A3799" t="s">
        <v>4</v>
      </c>
      <c r="B3799" s="4" t="s">
        <v>5</v>
      </c>
      <c r="C3799" s="4" t="s">
        <v>10</v>
      </c>
      <c r="D3799" s="4" t="s">
        <v>20</v>
      </c>
      <c r="E3799" s="4" t="s">
        <v>20</v>
      </c>
      <c r="F3799" s="4" t="s">
        <v>20</v>
      </c>
      <c r="G3799" s="4" t="s">
        <v>10</v>
      </c>
      <c r="H3799" s="4" t="s">
        <v>10</v>
      </c>
    </row>
    <row r="3800" spans="1:8">
      <c r="A3800" t="n">
        <v>30399</v>
      </c>
      <c r="B3800" s="63" t="n">
        <v>60</v>
      </c>
      <c r="C3800" s="7" t="n">
        <v>5</v>
      </c>
      <c r="D3800" s="7" t="n">
        <v>0</v>
      </c>
      <c r="E3800" s="7" t="n">
        <v>0</v>
      </c>
      <c r="F3800" s="7" t="n">
        <v>0</v>
      </c>
      <c r="G3800" s="7" t="n">
        <v>1000</v>
      </c>
      <c r="H3800" s="7" t="n">
        <v>0</v>
      </c>
    </row>
    <row r="3801" spans="1:8">
      <c r="A3801" t="s">
        <v>4</v>
      </c>
      <c r="B3801" s="4" t="s">
        <v>5</v>
      </c>
      <c r="C3801" s="4" t="s">
        <v>10</v>
      </c>
      <c r="D3801" s="4" t="s">
        <v>20</v>
      </c>
      <c r="E3801" s="4" t="s">
        <v>20</v>
      </c>
      <c r="F3801" s="4" t="s">
        <v>20</v>
      </c>
      <c r="G3801" s="4" t="s">
        <v>10</v>
      </c>
      <c r="H3801" s="4" t="s">
        <v>10</v>
      </c>
    </row>
    <row r="3802" spans="1:8">
      <c r="A3802" t="n">
        <v>30418</v>
      </c>
      <c r="B3802" s="63" t="n">
        <v>60</v>
      </c>
      <c r="C3802" s="7" t="n">
        <v>7</v>
      </c>
      <c r="D3802" s="7" t="n">
        <v>0</v>
      </c>
      <c r="E3802" s="7" t="n">
        <v>0</v>
      </c>
      <c r="F3802" s="7" t="n">
        <v>0</v>
      </c>
      <c r="G3802" s="7" t="n">
        <v>1000</v>
      </c>
      <c r="H3802" s="7" t="n">
        <v>0</v>
      </c>
    </row>
    <row r="3803" spans="1:8">
      <c r="A3803" t="s">
        <v>4</v>
      </c>
      <c r="B3803" s="4" t="s">
        <v>5</v>
      </c>
      <c r="C3803" s="4" t="s">
        <v>10</v>
      </c>
      <c r="D3803" s="4" t="s">
        <v>20</v>
      </c>
      <c r="E3803" s="4" t="s">
        <v>20</v>
      </c>
      <c r="F3803" s="4" t="s">
        <v>20</v>
      </c>
      <c r="G3803" s="4" t="s">
        <v>10</v>
      </c>
      <c r="H3803" s="4" t="s">
        <v>10</v>
      </c>
    </row>
    <row r="3804" spans="1:8">
      <c r="A3804" t="n">
        <v>30437</v>
      </c>
      <c r="B3804" s="63" t="n">
        <v>60</v>
      </c>
      <c r="C3804" s="7" t="n">
        <v>9</v>
      </c>
      <c r="D3804" s="7" t="n">
        <v>0</v>
      </c>
      <c r="E3804" s="7" t="n">
        <v>0</v>
      </c>
      <c r="F3804" s="7" t="n">
        <v>0</v>
      </c>
      <c r="G3804" s="7" t="n">
        <v>1000</v>
      </c>
      <c r="H3804" s="7" t="n">
        <v>0</v>
      </c>
    </row>
    <row r="3805" spans="1:8">
      <c r="A3805" t="s">
        <v>4</v>
      </c>
      <c r="B3805" s="4" t="s">
        <v>5</v>
      </c>
      <c r="C3805" s="4" t="s">
        <v>14</v>
      </c>
      <c r="D3805" s="4" t="s">
        <v>10</v>
      </c>
    </row>
    <row r="3806" spans="1:8">
      <c r="A3806" t="n">
        <v>30456</v>
      </c>
      <c r="B3806" s="22" t="n">
        <v>58</v>
      </c>
      <c r="C3806" s="7" t="n">
        <v>255</v>
      </c>
      <c r="D3806" s="7" t="n">
        <v>0</v>
      </c>
    </row>
    <row r="3807" spans="1:8">
      <c r="A3807" t="s">
        <v>4</v>
      </c>
      <c r="B3807" s="4" t="s">
        <v>5</v>
      </c>
      <c r="C3807" s="4" t="s">
        <v>14</v>
      </c>
      <c r="D3807" s="4" t="s">
        <v>10</v>
      </c>
      <c r="E3807" s="4" t="s">
        <v>6</v>
      </c>
    </row>
    <row r="3808" spans="1:8">
      <c r="A3808" t="n">
        <v>30460</v>
      </c>
      <c r="B3808" s="33" t="n">
        <v>51</v>
      </c>
      <c r="C3808" s="7" t="n">
        <v>4</v>
      </c>
      <c r="D3808" s="7" t="n">
        <v>17</v>
      </c>
      <c r="E3808" s="7" t="s">
        <v>147</v>
      </c>
    </row>
    <row r="3809" spans="1:8">
      <c r="A3809" t="s">
        <v>4</v>
      </c>
      <c r="B3809" s="4" t="s">
        <v>5</v>
      </c>
      <c r="C3809" s="4" t="s">
        <v>10</v>
      </c>
    </row>
    <row r="3810" spans="1:8">
      <c r="A3810" t="n">
        <v>30474</v>
      </c>
      <c r="B3810" s="29" t="n">
        <v>16</v>
      </c>
      <c r="C3810" s="7" t="n">
        <v>0</v>
      </c>
    </row>
    <row r="3811" spans="1:8">
      <c r="A3811" t="s">
        <v>4</v>
      </c>
      <c r="B3811" s="4" t="s">
        <v>5</v>
      </c>
      <c r="C3811" s="4" t="s">
        <v>10</v>
      </c>
      <c r="D3811" s="4" t="s">
        <v>14</v>
      </c>
      <c r="E3811" s="4" t="s">
        <v>9</v>
      </c>
      <c r="F3811" s="4" t="s">
        <v>83</v>
      </c>
      <c r="G3811" s="4" t="s">
        <v>14</v>
      </c>
      <c r="H3811" s="4" t="s">
        <v>14</v>
      </c>
    </row>
    <row r="3812" spans="1:8">
      <c r="A3812" t="n">
        <v>30477</v>
      </c>
      <c r="B3812" s="44" t="n">
        <v>26</v>
      </c>
      <c r="C3812" s="7" t="n">
        <v>17</v>
      </c>
      <c r="D3812" s="7" t="n">
        <v>17</v>
      </c>
      <c r="E3812" s="7" t="n">
        <v>16417</v>
      </c>
      <c r="F3812" s="7" t="s">
        <v>333</v>
      </c>
      <c r="G3812" s="7" t="n">
        <v>2</v>
      </c>
      <c r="H3812" s="7" t="n">
        <v>0</v>
      </c>
    </row>
    <row r="3813" spans="1:8">
      <c r="A3813" t="s">
        <v>4</v>
      </c>
      <c r="B3813" s="4" t="s">
        <v>5</v>
      </c>
    </row>
    <row r="3814" spans="1:8">
      <c r="A3814" t="n">
        <v>30496</v>
      </c>
      <c r="B3814" s="45" t="n">
        <v>28</v>
      </c>
    </row>
    <row r="3815" spans="1:8">
      <c r="A3815" t="s">
        <v>4</v>
      </c>
      <c r="B3815" s="4" t="s">
        <v>5</v>
      </c>
      <c r="C3815" s="4" t="s">
        <v>14</v>
      </c>
      <c r="D3815" s="4" t="s">
        <v>10</v>
      </c>
      <c r="E3815" s="4" t="s">
        <v>6</v>
      </c>
    </row>
    <row r="3816" spans="1:8">
      <c r="A3816" t="n">
        <v>30497</v>
      </c>
      <c r="B3816" s="33" t="n">
        <v>51</v>
      </c>
      <c r="C3816" s="7" t="n">
        <v>4</v>
      </c>
      <c r="D3816" s="7" t="n">
        <v>7009</v>
      </c>
      <c r="E3816" s="7" t="s">
        <v>196</v>
      </c>
    </row>
    <row r="3817" spans="1:8">
      <c r="A3817" t="s">
        <v>4</v>
      </c>
      <c r="B3817" s="4" t="s">
        <v>5</v>
      </c>
      <c r="C3817" s="4" t="s">
        <v>10</v>
      </c>
    </row>
    <row r="3818" spans="1:8">
      <c r="A3818" t="n">
        <v>30511</v>
      </c>
      <c r="B3818" s="29" t="n">
        <v>16</v>
      </c>
      <c r="C3818" s="7" t="n">
        <v>0</v>
      </c>
    </row>
    <row r="3819" spans="1:8">
      <c r="A3819" t="s">
        <v>4</v>
      </c>
      <c r="B3819" s="4" t="s">
        <v>5</v>
      </c>
      <c r="C3819" s="4" t="s">
        <v>10</v>
      </c>
      <c r="D3819" s="4" t="s">
        <v>14</v>
      </c>
      <c r="E3819" s="4" t="s">
        <v>9</v>
      </c>
      <c r="F3819" s="4" t="s">
        <v>83</v>
      </c>
      <c r="G3819" s="4" t="s">
        <v>14</v>
      </c>
      <c r="H3819" s="4" t="s">
        <v>14</v>
      </c>
      <c r="I3819" s="4" t="s">
        <v>14</v>
      </c>
      <c r="J3819" s="4" t="s">
        <v>9</v>
      </c>
      <c r="K3819" s="4" t="s">
        <v>83</v>
      </c>
      <c r="L3819" s="4" t="s">
        <v>14</v>
      </c>
      <c r="M3819" s="4" t="s">
        <v>14</v>
      </c>
    </row>
    <row r="3820" spans="1:8">
      <c r="A3820" t="n">
        <v>30514</v>
      </c>
      <c r="B3820" s="44" t="n">
        <v>26</v>
      </c>
      <c r="C3820" s="7" t="n">
        <v>7009</v>
      </c>
      <c r="D3820" s="7" t="n">
        <v>17</v>
      </c>
      <c r="E3820" s="7" t="n">
        <v>64858</v>
      </c>
      <c r="F3820" s="7" t="s">
        <v>334</v>
      </c>
      <c r="G3820" s="7" t="n">
        <v>2</v>
      </c>
      <c r="H3820" s="7" t="n">
        <v>3</v>
      </c>
      <c r="I3820" s="7" t="n">
        <v>17</v>
      </c>
      <c r="J3820" s="7" t="n">
        <v>64859</v>
      </c>
      <c r="K3820" s="7" t="s">
        <v>335</v>
      </c>
      <c r="L3820" s="7" t="n">
        <v>2</v>
      </c>
      <c r="M3820" s="7" t="n">
        <v>0</v>
      </c>
    </row>
    <row r="3821" spans="1:8">
      <c r="A3821" t="s">
        <v>4</v>
      </c>
      <c r="B3821" s="4" t="s">
        <v>5</v>
      </c>
    </row>
    <row r="3822" spans="1:8">
      <c r="A3822" t="n">
        <v>30675</v>
      </c>
      <c r="B3822" s="45" t="n">
        <v>28</v>
      </c>
    </row>
    <row r="3823" spans="1:8">
      <c r="A3823" t="s">
        <v>4</v>
      </c>
      <c r="B3823" s="4" t="s">
        <v>5</v>
      </c>
      <c r="C3823" s="4" t="s">
        <v>14</v>
      </c>
      <c r="D3823" s="4" t="s">
        <v>10</v>
      </c>
      <c r="E3823" s="4" t="s">
        <v>6</v>
      </c>
    </row>
    <row r="3824" spans="1:8">
      <c r="A3824" t="n">
        <v>30676</v>
      </c>
      <c r="B3824" s="33" t="n">
        <v>51</v>
      </c>
      <c r="C3824" s="7" t="n">
        <v>4</v>
      </c>
      <c r="D3824" s="7" t="n">
        <v>0</v>
      </c>
      <c r="E3824" s="7" t="s">
        <v>144</v>
      </c>
    </row>
    <row r="3825" spans="1:13">
      <c r="A3825" t="s">
        <v>4</v>
      </c>
      <c r="B3825" s="4" t="s">
        <v>5</v>
      </c>
      <c r="C3825" s="4" t="s">
        <v>10</v>
      </c>
    </row>
    <row r="3826" spans="1:13">
      <c r="A3826" t="n">
        <v>30689</v>
      </c>
      <c r="B3826" s="29" t="n">
        <v>16</v>
      </c>
      <c r="C3826" s="7" t="n">
        <v>0</v>
      </c>
    </row>
    <row r="3827" spans="1:13">
      <c r="A3827" t="s">
        <v>4</v>
      </c>
      <c r="B3827" s="4" t="s">
        <v>5</v>
      </c>
      <c r="C3827" s="4" t="s">
        <v>10</v>
      </c>
      <c r="D3827" s="4" t="s">
        <v>14</v>
      </c>
      <c r="E3827" s="4" t="s">
        <v>9</v>
      </c>
      <c r="F3827" s="4" t="s">
        <v>83</v>
      </c>
      <c r="G3827" s="4" t="s">
        <v>14</v>
      </c>
      <c r="H3827" s="4" t="s">
        <v>14</v>
      </c>
    </row>
    <row r="3828" spans="1:13">
      <c r="A3828" t="n">
        <v>30692</v>
      </c>
      <c r="B3828" s="44" t="n">
        <v>26</v>
      </c>
      <c r="C3828" s="7" t="n">
        <v>0</v>
      </c>
      <c r="D3828" s="7" t="n">
        <v>17</v>
      </c>
      <c r="E3828" s="7" t="n">
        <v>52995</v>
      </c>
      <c r="F3828" s="7" t="s">
        <v>336</v>
      </c>
      <c r="G3828" s="7" t="n">
        <v>2</v>
      </c>
      <c r="H3828" s="7" t="n">
        <v>0</v>
      </c>
    </row>
    <row r="3829" spans="1:13">
      <c r="A3829" t="s">
        <v>4</v>
      </c>
      <c r="B3829" s="4" t="s">
        <v>5</v>
      </c>
    </row>
    <row r="3830" spans="1:13">
      <c r="A3830" t="n">
        <v>30716</v>
      </c>
      <c r="B3830" s="45" t="n">
        <v>28</v>
      </c>
    </row>
    <row r="3831" spans="1:13">
      <c r="A3831" t="s">
        <v>4</v>
      </c>
      <c r="B3831" s="4" t="s">
        <v>5</v>
      </c>
      <c r="C3831" s="4" t="s">
        <v>14</v>
      </c>
      <c r="D3831" s="4" t="s">
        <v>10</v>
      </c>
      <c r="E3831" s="4" t="s">
        <v>6</v>
      </c>
    </row>
    <row r="3832" spans="1:13">
      <c r="A3832" t="n">
        <v>30717</v>
      </c>
      <c r="B3832" s="33" t="n">
        <v>51</v>
      </c>
      <c r="C3832" s="7" t="n">
        <v>4</v>
      </c>
      <c r="D3832" s="7" t="n">
        <v>11</v>
      </c>
      <c r="E3832" s="7" t="s">
        <v>164</v>
      </c>
    </row>
    <row r="3833" spans="1:13">
      <c r="A3833" t="s">
        <v>4</v>
      </c>
      <c r="B3833" s="4" t="s">
        <v>5</v>
      </c>
      <c r="C3833" s="4" t="s">
        <v>10</v>
      </c>
    </row>
    <row r="3834" spans="1:13">
      <c r="A3834" t="n">
        <v>30730</v>
      </c>
      <c r="B3834" s="29" t="n">
        <v>16</v>
      </c>
      <c r="C3834" s="7" t="n">
        <v>0</v>
      </c>
    </row>
    <row r="3835" spans="1:13">
      <c r="A3835" t="s">
        <v>4</v>
      </c>
      <c r="B3835" s="4" t="s">
        <v>5</v>
      </c>
      <c r="C3835" s="4" t="s">
        <v>10</v>
      </c>
      <c r="D3835" s="4" t="s">
        <v>14</v>
      </c>
      <c r="E3835" s="4" t="s">
        <v>9</v>
      </c>
      <c r="F3835" s="4" t="s">
        <v>83</v>
      </c>
      <c r="G3835" s="4" t="s">
        <v>14</v>
      </c>
      <c r="H3835" s="4" t="s">
        <v>14</v>
      </c>
    </row>
    <row r="3836" spans="1:13">
      <c r="A3836" t="n">
        <v>30733</v>
      </c>
      <c r="B3836" s="44" t="n">
        <v>26</v>
      </c>
      <c r="C3836" s="7" t="n">
        <v>11</v>
      </c>
      <c r="D3836" s="7" t="n">
        <v>17</v>
      </c>
      <c r="E3836" s="7" t="n">
        <v>10399</v>
      </c>
      <c r="F3836" s="7" t="s">
        <v>337</v>
      </c>
      <c r="G3836" s="7" t="n">
        <v>2</v>
      </c>
      <c r="H3836" s="7" t="n">
        <v>0</v>
      </c>
    </row>
    <row r="3837" spans="1:13">
      <c r="A3837" t="s">
        <v>4</v>
      </c>
      <c r="B3837" s="4" t="s">
        <v>5</v>
      </c>
    </row>
    <row r="3838" spans="1:13">
      <c r="A3838" t="n">
        <v>30777</v>
      </c>
      <c r="B3838" s="45" t="n">
        <v>28</v>
      </c>
    </row>
    <row r="3839" spans="1:13">
      <c r="A3839" t="s">
        <v>4</v>
      </c>
      <c r="B3839" s="4" t="s">
        <v>5</v>
      </c>
      <c r="C3839" s="4" t="s">
        <v>14</v>
      </c>
      <c r="D3839" s="4" t="s">
        <v>10</v>
      </c>
      <c r="E3839" s="4" t="s">
        <v>14</v>
      </c>
    </row>
    <row r="3840" spans="1:13">
      <c r="A3840" t="n">
        <v>30778</v>
      </c>
      <c r="B3840" s="17" t="n">
        <v>49</v>
      </c>
      <c r="C3840" s="7" t="n">
        <v>1</v>
      </c>
      <c r="D3840" s="7" t="n">
        <v>3000</v>
      </c>
      <c r="E3840" s="7" t="n">
        <v>0</v>
      </c>
    </row>
    <row r="3841" spans="1:8">
      <c r="A3841" t="s">
        <v>4</v>
      </c>
      <c r="B3841" s="4" t="s">
        <v>5</v>
      </c>
      <c r="C3841" s="4" t="s">
        <v>10</v>
      </c>
    </row>
    <row r="3842" spans="1:8">
      <c r="A3842" t="n">
        <v>30783</v>
      </c>
      <c r="B3842" s="29" t="n">
        <v>16</v>
      </c>
      <c r="C3842" s="7" t="n">
        <v>300</v>
      </c>
    </row>
    <row r="3843" spans="1:8">
      <c r="A3843" t="s">
        <v>4</v>
      </c>
      <c r="B3843" s="4" t="s">
        <v>5</v>
      </c>
      <c r="C3843" s="4" t="s">
        <v>14</v>
      </c>
      <c r="D3843" s="4" t="s">
        <v>10</v>
      </c>
      <c r="E3843" s="4" t="s">
        <v>10</v>
      </c>
      <c r="F3843" s="4" t="s">
        <v>14</v>
      </c>
    </row>
    <row r="3844" spans="1:8">
      <c r="A3844" t="n">
        <v>30786</v>
      </c>
      <c r="B3844" s="42" t="n">
        <v>25</v>
      </c>
      <c r="C3844" s="7" t="n">
        <v>1</v>
      </c>
      <c r="D3844" s="7" t="n">
        <v>720</v>
      </c>
      <c r="E3844" s="7" t="n">
        <v>80</v>
      </c>
      <c r="F3844" s="7" t="n">
        <v>0</v>
      </c>
    </row>
    <row r="3845" spans="1:8">
      <c r="A3845" t="s">
        <v>4</v>
      </c>
      <c r="B3845" s="4" t="s">
        <v>5</v>
      </c>
      <c r="C3845" s="4" t="s">
        <v>6</v>
      </c>
      <c r="D3845" s="4" t="s">
        <v>10</v>
      </c>
    </row>
    <row r="3846" spans="1:8">
      <c r="A3846" t="n">
        <v>30793</v>
      </c>
      <c r="B3846" s="43" t="n">
        <v>29</v>
      </c>
      <c r="C3846" s="7" t="s">
        <v>81</v>
      </c>
      <c r="D3846" s="7" t="n">
        <v>65533</v>
      </c>
    </row>
    <row r="3847" spans="1:8">
      <c r="A3847" t="s">
        <v>4</v>
      </c>
      <c r="B3847" s="4" t="s">
        <v>5</v>
      </c>
      <c r="C3847" s="4" t="s">
        <v>14</v>
      </c>
      <c r="D3847" s="4" t="s">
        <v>10</v>
      </c>
      <c r="E3847" s="4" t="s">
        <v>6</v>
      </c>
    </row>
    <row r="3848" spans="1:8">
      <c r="A3848" t="n">
        <v>30809</v>
      </c>
      <c r="B3848" s="33" t="n">
        <v>51</v>
      </c>
      <c r="C3848" s="7" t="n">
        <v>4</v>
      </c>
      <c r="D3848" s="7" t="n">
        <v>22</v>
      </c>
      <c r="E3848" s="7" t="s">
        <v>135</v>
      </c>
    </row>
    <row r="3849" spans="1:8">
      <c r="A3849" t="s">
        <v>4</v>
      </c>
      <c r="B3849" s="4" t="s">
        <v>5</v>
      </c>
      <c r="C3849" s="4" t="s">
        <v>10</v>
      </c>
    </row>
    <row r="3850" spans="1:8">
      <c r="A3850" t="n">
        <v>30822</v>
      </c>
      <c r="B3850" s="29" t="n">
        <v>16</v>
      </c>
      <c r="C3850" s="7" t="n">
        <v>0</v>
      </c>
    </row>
    <row r="3851" spans="1:8">
      <c r="A3851" t="s">
        <v>4</v>
      </c>
      <c r="B3851" s="4" t="s">
        <v>5</v>
      </c>
      <c r="C3851" s="4" t="s">
        <v>10</v>
      </c>
      <c r="D3851" s="4" t="s">
        <v>14</v>
      </c>
      <c r="E3851" s="4" t="s">
        <v>9</v>
      </c>
      <c r="F3851" s="4" t="s">
        <v>83</v>
      </c>
      <c r="G3851" s="4" t="s">
        <v>14</v>
      </c>
      <c r="H3851" s="4" t="s">
        <v>14</v>
      </c>
    </row>
    <row r="3852" spans="1:8">
      <c r="A3852" t="n">
        <v>30825</v>
      </c>
      <c r="B3852" s="44" t="n">
        <v>26</v>
      </c>
      <c r="C3852" s="7" t="n">
        <v>22</v>
      </c>
      <c r="D3852" s="7" t="n">
        <v>17</v>
      </c>
      <c r="E3852" s="7" t="n">
        <v>30398</v>
      </c>
      <c r="F3852" s="7" t="s">
        <v>338</v>
      </c>
      <c r="G3852" s="7" t="n">
        <v>2</v>
      </c>
      <c r="H3852" s="7" t="n">
        <v>0</v>
      </c>
    </row>
    <row r="3853" spans="1:8">
      <c r="A3853" t="s">
        <v>4</v>
      </c>
      <c r="B3853" s="4" t="s">
        <v>5</v>
      </c>
    </row>
    <row r="3854" spans="1:8">
      <c r="A3854" t="n">
        <v>30911</v>
      </c>
      <c r="B3854" s="45" t="n">
        <v>28</v>
      </c>
    </row>
    <row r="3855" spans="1:8">
      <c r="A3855" t="s">
        <v>4</v>
      </c>
      <c r="B3855" s="4" t="s">
        <v>5</v>
      </c>
      <c r="C3855" s="4" t="s">
        <v>10</v>
      </c>
      <c r="D3855" s="4" t="s">
        <v>14</v>
      </c>
    </row>
    <row r="3856" spans="1:8">
      <c r="A3856" t="n">
        <v>30912</v>
      </c>
      <c r="B3856" s="46" t="n">
        <v>89</v>
      </c>
      <c r="C3856" s="7" t="n">
        <v>65533</v>
      </c>
      <c r="D3856" s="7" t="n">
        <v>1</v>
      </c>
    </row>
    <row r="3857" spans="1:8">
      <c r="A3857" t="s">
        <v>4</v>
      </c>
      <c r="B3857" s="4" t="s">
        <v>5</v>
      </c>
      <c r="C3857" s="4" t="s">
        <v>14</v>
      </c>
      <c r="D3857" s="4" t="s">
        <v>10</v>
      </c>
      <c r="E3857" s="4" t="s">
        <v>10</v>
      </c>
      <c r="F3857" s="4" t="s">
        <v>14</v>
      </c>
    </row>
    <row r="3858" spans="1:8">
      <c r="A3858" t="n">
        <v>30916</v>
      </c>
      <c r="B3858" s="42" t="n">
        <v>25</v>
      </c>
      <c r="C3858" s="7" t="n">
        <v>1</v>
      </c>
      <c r="D3858" s="7" t="n">
        <v>65535</v>
      </c>
      <c r="E3858" s="7" t="n">
        <v>65535</v>
      </c>
      <c r="F3858" s="7" t="n">
        <v>0</v>
      </c>
    </row>
    <row r="3859" spans="1:8">
      <c r="A3859" t="s">
        <v>4</v>
      </c>
      <c r="B3859" s="4" t="s">
        <v>5</v>
      </c>
      <c r="C3859" s="4" t="s">
        <v>6</v>
      </c>
      <c r="D3859" s="4" t="s">
        <v>10</v>
      </c>
    </row>
    <row r="3860" spans="1:8">
      <c r="A3860" t="n">
        <v>30923</v>
      </c>
      <c r="B3860" s="43" t="n">
        <v>29</v>
      </c>
      <c r="C3860" s="7" t="s">
        <v>13</v>
      </c>
      <c r="D3860" s="7" t="n">
        <v>65533</v>
      </c>
    </row>
    <row r="3861" spans="1:8">
      <c r="A3861" t="s">
        <v>4</v>
      </c>
      <c r="B3861" s="4" t="s">
        <v>5</v>
      </c>
      <c r="C3861" s="4" t="s">
        <v>10</v>
      </c>
      <c r="D3861" s="4" t="s">
        <v>14</v>
      </c>
      <c r="E3861" s="4" t="s">
        <v>20</v>
      </c>
      <c r="F3861" s="4" t="s">
        <v>10</v>
      </c>
    </row>
    <row r="3862" spans="1:8">
      <c r="A3862" t="n">
        <v>30927</v>
      </c>
      <c r="B3862" s="47" t="n">
        <v>59</v>
      </c>
      <c r="C3862" s="7" t="n">
        <v>0</v>
      </c>
      <c r="D3862" s="7" t="n">
        <v>20</v>
      </c>
      <c r="E3862" s="7" t="n">
        <v>0.150000005960464</v>
      </c>
      <c r="F3862" s="7" t="n">
        <v>0</v>
      </c>
    </row>
    <row r="3863" spans="1:8">
      <c r="A3863" t="s">
        <v>4</v>
      </c>
      <c r="B3863" s="4" t="s">
        <v>5</v>
      </c>
      <c r="C3863" s="4" t="s">
        <v>10</v>
      </c>
      <c r="D3863" s="4" t="s">
        <v>14</v>
      </c>
      <c r="E3863" s="4" t="s">
        <v>20</v>
      </c>
      <c r="F3863" s="4" t="s">
        <v>10</v>
      </c>
    </row>
    <row r="3864" spans="1:8">
      <c r="A3864" t="n">
        <v>30937</v>
      </c>
      <c r="B3864" s="47" t="n">
        <v>59</v>
      </c>
      <c r="C3864" s="7" t="n">
        <v>1</v>
      </c>
      <c r="D3864" s="7" t="n">
        <v>20</v>
      </c>
      <c r="E3864" s="7" t="n">
        <v>0.150000005960464</v>
      </c>
      <c r="F3864" s="7" t="n">
        <v>0</v>
      </c>
    </row>
    <row r="3865" spans="1:8">
      <c r="A3865" t="s">
        <v>4</v>
      </c>
      <c r="B3865" s="4" t="s">
        <v>5</v>
      </c>
      <c r="C3865" s="4" t="s">
        <v>10</v>
      </c>
    </row>
    <row r="3866" spans="1:8">
      <c r="A3866" t="n">
        <v>30947</v>
      </c>
      <c r="B3866" s="29" t="n">
        <v>16</v>
      </c>
      <c r="C3866" s="7" t="n">
        <v>50</v>
      </c>
    </row>
    <row r="3867" spans="1:8">
      <c r="A3867" t="s">
        <v>4</v>
      </c>
      <c r="B3867" s="4" t="s">
        <v>5</v>
      </c>
      <c r="C3867" s="4" t="s">
        <v>10</v>
      </c>
      <c r="D3867" s="4" t="s">
        <v>14</v>
      </c>
      <c r="E3867" s="4" t="s">
        <v>20</v>
      </c>
      <c r="F3867" s="4" t="s">
        <v>10</v>
      </c>
    </row>
    <row r="3868" spans="1:8">
      <c r="A3868" t="n">
        <v>30950</v>
      </c>
      <c r="B3868" s="47" t="n">
        <v>59</v>
      </c>
      <c r="C3868" s="7" t="n">
        <v>11</v>
      </c>
      <c r="D3868" s="7" t="n">
        <v>20</v>
      </c>
      <c r="E3868" s="7" t="n">
        <v>0.150000005960464</v>
      </c>
      <c r="F3868" s="7" t="n">
        <v>0</v>
      </c>
    </row>
    <row r="3869" spans="1:8">
      <c r="A3869" t="s">
        <v>4</v>
      </c>
      <c r="B3869" s="4" t="s">
        <v>5</v>
      </c>
      <c r="C3869" s="4" t="s">
        <v>14</v>
      </c>
      <c r="D3869" s="4" t="s">
        <v>10</v>
      </c>
      <c r="E3869" s="4" t="s">
        <v>6</v>
      </c>
      <c r="F3869" s="4" t="s">
        <v>6</v>
      </c>
      <c r="G3869" s="4" t="s">
        <v>6</v>
      </c>
      <c r="H3869" s="4" t="s">
        <v>6</v>
      </c>
    </row>
    <row r="3870" spans="1:8">
      <c r="A3870" t="n">
        <v>30960</v>
      </c>
      <c r="B3870" s="33" t="n">
        <v>51</v>
      </c>
      <c r="C3870" s="7" t="n">
        <v>3</v>
      </c>
      <c r="D3870" s="7" t="n">
        <v>11</v>
      </c>
      <c r="E3870" s="7" t="s">
        <v>88</v>
      </c>
      <c r="F3870" s="7" t="s">
        <v>60</v>
      </c>
      <c r="G3870" s="7" t="s">
        <v>61</v>
      </c>
      <c r="H3870" s="7" t="s">
        <v>62</v>
      </c>
    </row>
    <row r="3871" spans="1:8">
      <c r="A3871" t="s">
        <v>4</v>
      </c>
      <c r="B3871" s="4" t="s">
        <v>5</v>
      </c>
      <c r="C3871" s="4" t="s">
        <v>10</v>
      </c>
      <c r="D3871" s="4" t="s">
        <v>14</v>
      </c>
      <c r="E3871" s="4" t="s">
        <v>20</v>
      </c>
      <c r="F3871" s="4" t="s">
        <v>10</v>
      </c>
    </row>
    <row r="3872" spans="1:8">
      <c r="A3872" t="n">
        <v>30973</v>
      </c>
      <c r="B3872" s="47" t="n">
        <v>59</v>
      </c>
      <c r="C3872" s="7" t="n">
        <v>8</v>
      </c>
      <c r="D3872" s="7" t="n">
        <v>20</v>
      </c>
      <c r="E3872" s="7" t="n">
        <v>0.150000005960464</v>
      </c>
      <c r="F3872" s="7" t="n">
        <v>0</v>
      </c>
    </row>
    <row r="3873" spans="1:8">
      <c r="A3873" t="s">
        <v>4</v>
      </c>
      <c r="B3873" s="4" t="s">
        <v>5</v>
      </c>
      <c r="C3873" s="4" t="s">
        <v>10</v>
      </c>
      <c r="D3873" s="4" t="s">
        <v>14</v>
      </c>
      <c r="E3873" s="4" t="s">
        <v>20</v>
      </c>
      <c r="F3873" s="4" t="s">
        <v>10</v>
      </c>
    </row>
    <row r="3874" spans="1:8">
      <c r="A3874" t="n">
        <v>30983</v>
      </c>
      <c r="B3874" s="47" t="n">
        <v>59</v>
      </c>
      <c r="C3874" s="7" t="n">
        <v>2</v>
      </c>
      <c r="D3874" s="7" t="n">
        <v>20</v>
      </c>
      <c r="E3874" s="7" t="n">
        <v>0.150000005960464</v>
      </c>
      <c r="F3874" s="7" t="n">
        <v>0</v>
      </c>
    </row>
    <row r="3875" spans="1:8">
      <c r="A3875" t="s">
        <v>4</v>
      </c>
      <c r="B3875" s="4" t="s">
        <v>5</v>
      </c>
      <c r="C3875" s="4" t="s">
        <v>10</v>
      </c>
      <c r="D3875" s="4" t="s">
        <v>14</v>
      </c>
      <c r="E3875" s="4" t="s">
        <v>20</v>
      </c>
      <c r="F3875" s="4" t="s">
        <v>10</v>
      </c>
    </row>
    <row r="3876" spans="1:8">
      <c r="A3876" t="n">
        <v>30993</v>
      </c>
      <c r="B3876" s="47" t="n">
        <v>59</v>
      </c>
      <c r="C3876" s="7" t="n">
        <v>6</v>
      </c>
      <c r="D3876" s="7" t="n">
        <v>20</v>
      </c>
      <c r="E3876" s="7" t="n">
        <v>0.150000005960464</v>
      </c>
      <c r="F3876" s="7" t="n">
        <v>0</v>
      </c>
    </row>
    <row r="3877" spans="1:8">
      <c r="A3877" t="s">
        <v>4</v>
      </c>
      <c r="B3877" s="4" t="s">
        <v>5</v>
      </c>
      <c r="C3877" s="4" t="s">
        <v>10</v>
      </c>
    </row>
    <row r="3878" spans="1:8">
      <c r="A3878" t="n">
        <v>31003</v>
      </c>
      <c r="B3878" s="29" t="n">
        <v>16</v>
      </c>
      <c r="C3878" s="7" t="n">
        <v>50</v>
      </c>
    </row>
    <row r="3879" spans="1:8">
      <c r="A3879" t="s">
        <v>4</v>
      </c>
      <c r="B3879" s="4" t="s">
        <v>5</v>
      </c>
      <c r="C3879" s="4" t="s">
        <v>10</v>
      </c>
      <c r="D3879" s="4" t="s">
        <v>14</v>
      </c>
      <c r="E3879" s="4" t="s">
        <v>20</v>
      </c>
      <c r="F3879" s="4" t="s">
        <v>10</v>
      </c>
    </row>
    <row r="3880" spans="1:8">
      <c r="A3880" t="n">
        <v>31006</v>
      </c>
      <c r="B3880" s="47" t="n">
        <v>59</v>
      </c>
      <c r="C3880" s="7" t="n">
        <v>4</v>
      </c>
      <c r="D3880" s="7" t="n">
        <v>20</v>
      </c>
      <c r="E3880" s="7" t="n">
        <v>0.150000005960464</v>
      </c>
      <c r="F3880" s="7" t="n">
        <v>0</v>
      </c>
    </row>
    <row r="3881" spans="1:8">
      <c r="A3881" t="s">
        <v>4</v>
      </c>
      <c r="B3881" s="4" t="s">
        <v>5</v>
      </c>
      <c r="C3881" s="4" t="s">
        <v>10</v>
      </c>
      <c r="D3881" s="4" t="s">
        <v>14</v>
      </c>
      <c r="E3881" s="4" t="s">
        <v>20</v>
      </c>
      <c r="F3881" s="4" t="s">
        <v>10</v>
      </c>
    </row>
    <row r="3882" spans="1:8">
      <c r="A3882" t="n">
        <v>31016</v>
      </c>
      <c r="B3882" s="47" t="n">
        <v>59</v>
      </c>
      <c r="C3882" s="7" t="n">
        <v>3</v>
      </c>
      <c r="D3882" s="7" t="n">
        <v>20</v>
      </c>
      <c r="E3882" s="7" t="n">
        <v>0.150000005960464</v>
      </c>
      <c r="F3882" s="7" t="n">
        <v>0</v>
      </c>
    </row>
    <row r="3883" spans="1:8">
      <c r="A3883" t="s">
        <v>4</v>
      </c>
      <c r="B3883" s="4" t="s">
        <v>5</v>
      </c>
      <c r="C3883" s="4" t="s">
        <v>10</v>
      </c>
      <c r="D3883" s="4" t="s">
        <v>14</v>
      </c>
      <c r="E3883" s="4" t="s">
        <v>20</v>
      </c>
      <c r="F3883" s="4" t="s">
        <v>10</v>
      </c>
    </row>
    <row r="3884" spans="1:8">
      <c r="A3884" t="n">
        <v>31026</v>
      </c>
      <c r="B3884" s="47" t="n">
        <v>59</v>
      </c>
      <c r="C3884" s="7" t="n">
        <v>5</v>
      </c>
      <c r="D3884" s="7" t="n">
        <v>20</v>
      </c>
      <c r="E3884" s="7" t="n">
        <v>0.150000005960464</v>
      </c>
      <c r="F3884" s="7" t="n">
        <v>0</v>
      </c>
    </row>
    <row r="3885" spans="1:8">
      <c r="A3885" t="s">
        <v>4</v>
      </c>
      <c r="B3885" s="4" t="s">
        <v>5</v>
      </c>
      <c r="C3885" s="4" t="s">
        <v>10</v>
      </c>
    </row>
    <row r="3886" spans="1:8">
      <c r="A3886" t="n">
        <v>31036</v>
      </c>
      <c r="B3886" s="29" t="n">
        <v>16</v>
      </c>
      <c r="C3886" s="7" t="n">
        <v>50</v>
      </c>
    </row>
    <row r="3887" spans="1:8">
      <c r="A3887" t="s">
        <v>4</v>
      </c>
      <c r="B3887" s="4" t="s">
        <v>5</v>
      </c>
      <c r="C3887" s="4" t="s">
        <v>10</v>
      </c>
      <c r="D3887" s="4" t="s">
        <v>14</v>
      </c>
      <c r="E3887" s="4" t="s">
        <v>20</v>
      </c>
      <c r="F3887" s="4" t="s">
        <v>10</v>
      </c>
    </row>
    <row r="3888" spans="1:8">
      <c r="A3888" t="n">
        <v>31039</v>
      </c>
      <c r="B3888" s="47" t="n">
        <v>59</v>
      </c>
      <c r="C3888" s="7" t="n">
        <v>7</v>
      </c>
      <c r="D3888" s="7" t="n">
        <v>20</v>
      </c>
      <c r="E3888" s="7" t="n">
        <v>0.150000005960464</v>
      </c>
      <c r="F3888" s="7" t="n">
        <v>0</v>
      </c>
    </row>
    <row r="3889" spans="1:6">
      <c r="A3889" t="s">
        <v>4</v>
      </c>
      <c r="B3889" s="4" t="s">
        <v>5</v>
      </c>
      <c r="C3889" s="4" t="s">
        <v>10</v>
      </c>
      <c r="D3889" s="4" t="s">
        <v>14</v>
      </c>
      <c r="E3889" s="4" t="s">
        <v>20</v>
      </c>
      <c r="F3889" s="4" t="s">
        <v>10</v>
      </c>
    </row>
    <row r="3890" spans="1:6">
      <c r="A3890" t="n">
        <v>31049</v>
      </c>
      <c r="B3890" s="47" t="n">
        <v>59</v>
      </c>
      <c r="C3890" s="7" t="n">
        <v>9</v>
      </c>
      <c r="D3890" s="7" t="n">
        <v>20</v>
      </c>
      <c r="E3890" s="7" t="n">
        <v>0.150000005960464</v>
      </c>
      <c r="F3890" s="7" t="n">
        <v>0</v>
      </c>
    </row>
    <row r="3891" spans="1:6">
      <c r="A3891" t="s">
        <v>4</v>
      </c>
      <c r="B3891" s="4" t="s">
        <v>5</v>
      </c>
      <c r="C3891" s="4" t="s">
        <v>10</v>
      </c>
      <c r="D3891" s="4" t="s">
        <v>14</v>
      </c>
      <c r="E3891" s="4" t="s">
        <v>20</v>
      </c>
      <c r="F3891" s="4" t="s">
        <v>10</v>
      </c>
    </row>
    <row r="3892" spans="1:6">
      <c r="A3892" t="n">
        <v>31059</v>
      </c>
      <c r="B3892" s="47" t="n">
        <v>59</v>
      </c>
      <c r="C3892" s="7" t="n">
        <v>7010</v>
      </c>
      <c r="D3892" s="7" t="n">
        <v>20</v>
      </c>
      <c r="E3892" s="7" t="n">
        <v>0.150000005960464</v>
      </c>
      <c r="F3892" s="7" t="n">
        <v>0</v>
      </c>
    </row>
    <row r="3893" spans="1:6">
      <c r="A3893" t="s">
        <v>4</v>
      </c>
      <c r="B3893" s="4" t="s">
        <v>5</v>
      </c>
      <c r="C3893" s="4" t="s">
        <v>10</v>
      </c>
      <c r="D3893" s="4" t="s">
        <v>14</v>
      </c>
      <c r="E3893" s="4" t="s">
        <v>20</v>
      </c>
      <c r="F3893" s="4" t="s">
        <v>10</v>
      </c>
    </row>
    <row r="3894" spans="1:6">
      <c r="A3894" t="n">
        <v>31069</v>
      </c>
      <c r="B3894" s="47" t="n">
        <v>59</v>
      </c>
      <c r="C3894" s="7" t="n">
        <v>7011</v>
      </c>
      <c r="D3894" s="7" t="n">
        <v>20</v>
      </c>
      <c r="E3894" s="7" t="n">
        <v>0.150000005960464</v>
      </c>
      <c r="F3894" s="7" t="n">
        <v>0</v>
      </c>
    </row>
    <row r="3895" spans="1:6">
      <c r="A3895" t="s">
        <v>4</v>
      </c>
      <c r="B3895" s="4" t="s">
        <v>5</v>
      </c>
      <c r="C3895" s="4" t="s">
        <v>14</v>
      </c>
      <c r="D3895" s="4" t="s">
        <v>10</v>
      </c>
      <c r="E3895" s="4" t="s">
        <v>6</v>
      </c>
      <c r="F3895" s="4" t="s">
        <v>6</v>
      </c>
      <c r="G3895" s="4" t="s">
        <v>6</v>
      </c>
      <c r="H3895" s="4" t="s">
        <v>6</v>
      </c>
    </row>
    <row r="3896" spans="1:6">
      <c r="A3896" t="n">
        <v>31079</v>
      </c>
      <c r="B3896" s="33" t="n">
        <v>51</v>
      </c>
      <c r="C3896" s="7" t="n">
        <v>3</v>
      </c>
      <c r="D3896" s="7" t="n">
        <v>7010</v>
      </c>
      <c r="E3896" s="7" t="s">
        <v>88</v>
      </c>
      <c r="F3896" s="7" t="s">
        <v>60</v>
      </c>
      <c r="G3896" s="7" t="s">
        <v>61</v>
      </c>
      <c r="H3896" s="7" t="s">
        <v>62</v>
      </c>
    </row>
    <row r="3897" spans="1:6">
      <c r="A3897" t="s">
        <v>4</v>
      </c>
      <c r="B3897" s="4" t="s">
        <v>5</v>
      </c>
      <c r="C3897" s="4" t="s">
        <v>14</v>
      </c>
      <c r="D3897" s="4" t="s">
        <v>10</v>
      </c>
      <c r="E3897" s="4" t="s">
        <v>6</v>
      </c>
      <c r="F3897" s="4" t="s">
        <v>6</v>
      </c>
      <c r="G3897" s="4" t="s">
        <v>6</v>
      </c>
      <c r="H3897" s="4" t="s">
        <v>6</v>
      </c>
    </row>
    <row r="3898" spans="1:6">
      <c r="A3898" t="n">
        <v>31092</v>
      </c>
      <c r="B3898" s="33" t="n">
        <v>51</v>
      </c>
      <c r="C3898" s="7" t="n">
        <v>3</v>
      </c>
      <c r="D3898" s="7" t="n">
        <v>7011</v>
      </c>
      <c r="E3898" s="7" t="s">
        <v>88</v>
      </c>
      <c r="F3898" s="7" t="s">
        <v>60</v>
      </c>
      <c r="G3898" s="7" t="s">
        <v>61</v>
      </c>
      <c r="H3898" s="7" t="s">
        <v>62</v>
      </c>
    </row>
    <row r="3899" spans="1:6">
      <c r="A3899" t="s">
        <v>4</v>
      </c>
      <c r="B3899" s="4" t="s">
        <v>5</v>
      </c>
      <c r="C3899" s="4" t="s">
        <v>10</v>
      </c>
    </row>
    <row r="3900" spans="1:6">
      <c r="A3900" t="n">
        <v>31105</v>
      </c>
      <c r="B3900" s="29" t="n">
        <v>16</v>
      </c>
      <c r="C3900" s="7" t="n">
        <v>50</v>
      </c>
    </row>
    <row r="3901" spans="1:6">
      <c r="A3901" t="s">
        <v>4</v>
      </c>
      <c r="B3901" s="4" t="s">
        <v>5</v>
      </c>
      <c r="C3901" s="4" t="s">
        <v>10</v>
      </c>
      <c r="D3901" s="4" t="s">
        <v>14</v>
      </c>
      <c r="E3901" s="4" t="s">
        <v>20</v>
      </c>
      <c r="F3901" s="4" t="s">
        <v>10</v>
      </c>
    </row>
    <row r="3902" spans="1:6">
      <c r="A3902" t="n">
        <v>31108</v>
      </c>
      <c r="B3902" s="47" t="n">
        <v>59</v>
      </c>
      <c r="C3902" s="7" t="n">
        <v>7009</v>
      </c>
      <c r="D3902" s="7" t="n">
        <v>20</v>
      </c>
      <c r="E3902" s="7" t="n">
        <v>0.150000005960464</v>
      </c>
      <c r="F3902" s="7" t="n">
        <v>0</v>
      </c>
    </row>
    <row r="3903" spans="1:6">
      <c r="A3903" t="s">
        <v>4</v>
      </c>
      <c r="B3903" s="4" t="s">
        <v>5</v>
      </c>
      <c r="C3903" s="4" t="s">
        <v>14</v>
      </c>
      <c r="D3903" s="4" t="s">
        <v>10</v>
      </c>
      <c r="E3903" s="4" t="s">
        <v>6</v>
      </c>
      <c r="F3903" s="4" t="s">
        <v>6</v>
      </c>
      <c r="G3903" s="4" t="s">
        <v>6</v>
      </c>
      <c r="H3903" s="4" t="s">
        <v>6</v>
      </c>
    </row>
    <row r="3904" spans="1:6">
      <c r="A3904" t="n">
        <v>31118</v>
      </c>
      <c r="B3904" s="33" t="n">
        <v>51</v>
      </c>
      <c r="C3904" s="7" t="n">
        <v>3</v>
      </c>
      <c r="D3904" s="7" t="n">
        <v>7009</v>
      </c>
      <c r="E3904" s="7" t="s">
        <v>88</v>
      </c>
      <c r="F3904" s="7" t="s">
        <v>60</v>
      </c>
      <c r="G3904" s="7" t="s">
        <v>61</v>
      </c>
      <c r="H3904" s="7" t="s">
        <v>62</v>
      </c>
    </row>
    <row r="3905" spans="1:8">
      <c r="A3905" t="s">
        <v>4</v>
      </c>
      <c r="B3905" s="4" t="s">
        <v>5</v>
      </c>
      <c r="C3905" s="4" t="s">
        <v>10</v>
      </c>
      <c r="D3905" s="4" t="s">
        <v>14</v>
      </c>
      <c r="E3905" s="4" t="s">
        <v>20</v>
      </c>
      <c r="F3905" s="4" t="s">
        <v>10</v>
      </c>
    </row>
    <row r="3906" spans="1:8">
      <c r="A3906" t="n">
        <v>31131</v>
      </c>
      <c r="B3906" s="47" t="n">
        <v>59</v>
      </c>
      <c r="C3906" s="7" t="n">
        <v>17</v>
      </c>
      <c r="D3906" s="7" t="n">
        <v>20</v>
      </c>
      <c r="E3906" s="7" t="n">
        <v>0.150000005960464</v>
      </c>
      <c r="F3906" s="7" t="n">
        <v>0</v>
      </c>
    </row>
    <row r="3907" spans="1:8">
      <c r="A3907" t="s">
        <v>4</v>
      </c>
      <c r="B3907" s="4" t="s">
        <v>5</v>
      </c>
      <c r="C3907" s="4" t="s">
        <v>14</v>
      </c>
      <c r="D3907" s="4" t="s">
        <v>10</v>
      </c>
      <c r="E3907" s="4" t="s">
        <v>6</v>
      </c>
      <c r="F3907" s="4" t="s">
        <v>6</v>
      </c>
      <c r="G3907" s="4" t="s">
        <v>6</v>
      </c>
      <c r="H3907" s="4" t="s">
        <v>6</v>
      </c>
    </row>
    <row r="3908" spans="1:8">
      <c r="A3908" t="n">
        <v>31141</v>
      </c>
      <c r="B3908" s="33" t="n">
        <v>51</v>
      </c>
      <c r="C3908" s="7" t="n">
        <v>3</v>
      </c>
      <c r="D3908" s="7" t="n">
        <v>17</v>
      </c>
      <c r="E3908" s="7" t="s">
        <v>88</v>
      </c>
      <c r="F3908" s="7" t="s">
        <v>60</v>
      </c>
      <c r="G3908" s="7" t="s">
        <v>61</v>
      </c>
      <c r="H3908" s="7" t="s">
        <v>62</v>
      </c>
    </row>
    <row r="3909" spans="1:8">
      <c r="A3909" t="s">
        <v>4</v>
      </c>
      <c r="B3909" s="4" t="s">
        <v>5</v>
      </c>
      <c r="C3909" s="4" t="s">
        <v>10</v>
      </c>
    </row>
    <row r="3910" spans="1:8">
      <c r="A3910" t="n">
        <v>31154</v>
      </c>
      <c r="B3910" s="29" t="n">
        <v>16</v>
      </c>
      <c r="C3910" s="7" t="n">
        <v>1000</v>
      </c>
    </row>
    <row r="3911" spans="1:8">
      <c r="A3911" t="s">
        <v>4</v>
      </c>
      <c r="B3911" s="4" t="s">
        <v>5</v>
      </c>
      <c r="C3911" s="4" t="s">
        <v>10</v>
      </c>
      <c r="D3911" s="4" t="s">
        <v>10</v>
      </c>
      <c r="E3911" s="4" t="s">
        <v>20</v>
      </c>
      <c r="F3911" s="4" t="s">
        <v>14</v>
      </c>
    </row>
    <row r="3912" spans="1:8">
      <c r="A3912" t="n">
        <v>31157</v>
      </c>
      <c r="B3912" s="64" t="n">
        <v>53</v>
      </c>
      <c r="C3912" s="7" t="n">
        <v>0</v>
      </c>
      <c r="D3912" s="7" t="n">
        <v>22</v>
      </c>
      <c r="E3912" s="7" t="n">
        <v>5</v>
      </c>
      <c r="F3912" s="7" t="n">
        <v>0</v>
      </c>
    </row>
    <row r="3913" spans="1:8">
      <c r="A3913" t="s">
        <v>4</v>
      </c>
      <c r="B3913" s="4" t="s">
        <v>5</v>
      </c>
      <c r="C3913" s="4" t="s">
        <v>10</v>
      </c>
      <c r="D3913" s="4" t="s">
        <v>10</v>
      </c>
      <c r="E3913" s="4" t="s">
        <v>20</v>
      </c>
      <c r="F3913" s="4" t="s">
        <v>14</v>
      </c>
    </row>
    <row r="3914" spans="1:8">
      <c r="A3914" t="n">
        <v>31167</v>
      </c>
      <c r="B3914" s="64" t="n">
        <v>53</v>
      </c>
      <c r="C3914" s="7" t="n">
        <v>1</v>
      </c>
      <c r="D3914" s="7" t="n">
        <v>22</v>
      </c>
      <c r="E3914" s="7" t="n">
        <v>5</v>
      </c>
      <c r="F3914" s="7" t="n">
        <v>0</v>
      </c>
    </row>
    <row r="3915" spans="1:8">
      <c r="A3915" t="s">
        <v>4</v>
      </c>
      <c r="B3915" s="4" t="s">
        <v>5</v>
      </c>
      <c r="C3915" s="4" t="s">
        <v>10</v>
      </c>
      <c r="D3915" s="4" t="s">
        <v>10</v>
      </c>
      <c r="E3915" s="4" t="s">
        <v>10</v>
      </c>
    </row>
    <row r="3916" spans="1:8">
      <c r="A3916" t="n">
        <v>31177</v>
      </c>
      <c r="B3916" s="51" t="n">
        <v>61</v>
      </c>
      <c r="C3916" s="7" t="n">
        <v>0</v>
      </c>
      <c r="D3916" s="7" t="n">
        <v>22</v>
      </c>
      <c r="E3916" s="7" t="n">
        <v>1000</v>
      </c>
    </row>
    <row r="3917" spans="1:8">
      <c r="A3917" t="s">
        <v>4</v>
      </c>
      <c r="B3917" s="4" t="s">
        <v>5</v>
      </c>
      <c r="C3917" s="4" t="s">
        <v>10</v>
      </c>
      <c r="D3917" s="4" t="s">
        <v>10</v>
      </c>
      <c r="E3917" s="4" t="s">
        <v>10</v>
      </c>
    </row>
    <row r="3918" spans="1:8">
      <c r="A3918" t="n">
        <v>31184</v>
      </c>
      <c r="B3918" s="51" t="n">
        <v>61</v>
      </c>
      <c r="C3918" s="7" t="n">
        <v>1</v>
      </c>
      <c r="D3918" s="7" t="n">
        <v>22</v>
      </c>
      <c r="E3918" s="7" t="n">
        <v>1000</v>
      </c>
    </row>
    <row r="3919" spans="1:8">
      <c r="A3919" t="s">
        <v>4</v>
      </c>
      <c r="B3919" s="4" t="s">
        <v>5</v>
      </c>
      <c r="C3919" s="4" t="s">
        <v>10</v>
      </c>
      <c r="D3919" s="4" t="s">
        <v>10</v>
      </c>
      <c r="E3919" s="4" t="s">
        <v>20</v>
      </c>
      <c r="F3919" s="4" t="s">
        <v>14</v>
      </c>
    </row>
    <row r="3920" spans="1:8">
      <c r="A3920" t="n">
        <v>31191</v>
      </c>
      <c r="B3920" s="64" t="n">
        <v>53</v>
      </c>
      <c r="C3920" s="7" t="n">
        <v>11</v>
      </c>
      <c r="D3920" s="7" t="n">
        <v>22</v>
      </c>
      <c r="E3920" s="7" t="n">
        <v>5</v>
      </c>
      <c r="F3920" s="7" t="n">
        <v>0</v>
      </c>
    </row>
    <row r="3921" spans="1:8">
      <c r="A3921" t="s">
        <v>4</v>
      </c>
      <c r="B3921" s="4" t="s">
        <v>5</v>
      </c>
      <c r="C3921" s="4" t="s">
        <v>10</v>
      </c>
      <c r="D3921" s="4" t="s">
        <v>10</v>
      </c>
      <c r="E3921" s="4" t="s">
        <v>10</v>
      </c>
    </row>
    <row r="3922" spans="1:8">
      <c r="A3922" t="n">
        <v>31201</v>
      </c>
      <c r="B3922" s="51" t="n">
        <v>61</v>
      </c>
      <c r="C3922" s="7" t="n">
        <v>11</v>
      </c>
      <c r="D3922" s="7" t="n">
        <v>22</v>
      </c>
      <c r="E3922" s="7" t="n">
        <v>1000</v>
      </c>
    </row>
    <row r="3923" spans="1:8">
      <c r="A3923" t="s">
        <v>4</v>
      </c>
      <c r="B3923" s="4" t="s">
        <v>5</v>
      </c>
      <c r="C3923" s="4" t="s">
        <v>10</v>
      </c>
      <c r="D3923" s="4" t="s">
        <v>10</v>
      </c>
      <c r="E3923" s="4" t="s">
        <v>20</v>
      </c>
      <c r="F3923" s="4" t="s">
        <v>14</v>
      </c>
    </row>
    <row r="3924" spans="1:8">
      <c r="A3924" t="n">
        <v>31208</v>
      </c>
      <c r="B3924" s="64" t="n">
        <v>53</v>
      </c>
      <c r="C3924" s="7" t="n">
        <v>8</v>
      </c>
      <c r="D3924" s="7" t="n">
        <v>22</v>
      </c>
      <c r="E3924" s="7" t="n">
        <v>5</v>
      </c>
      <c r="F3924" s="7" t="n">
        <v>0</v>
      </c>
    </row>
    <row r="3925" spans="1:8">
      <c r="A3925" t="s">
        <v>4</v>
      </c>
      <c r="B3925" s="4" t="s">
        <v>5</v>
      </c>
      <c r="C3925" s="4" t="s">
        <v>10</v>
      </c>
      <c r="D3925" s="4" t="s">
        <v>10</v>
      </c>
      <c r="E3925" s="4" t="s">
        <v>20</v>
      </c>
      <c r="F3925" s="4" t="s">
        <v>14</v>
      </c>
    </row>
    <row r="3926" spans="1:8">
      <c r="A3926" t="n">
        <v>31218</v>
      </c>
      <c r="B3926" s="64" t="n">
        <v>53</v>
      </c>
      <c r="C3926" s="7" t="n">
        <v>2</v>
      </c>
      <c r="D3926" s="7" t="n">
        <v>22</v>
      </c>
      <c r="E3926" s="7" t="n">
        <v>5</v>
      </c>
      <c r="F3926" s="7" t="n">
        <v>0</v>
      </c>
    </row>
    <row r="3927" spans="1:8">
      <c r="A3927" t="s">
        <v>4</v>
      </c>
      <c r="B3927" s="4" t="s">
        <v>5</v>
      </c>
      <c r="C3927" s="4" t="s">
        <v>10</v>
      </c>
      <c r="D3927" s="4" t="s">
        <v>10</v>
      </c>
      <c r="E3927" s="4" t="s">
        <v>10</v>
      </c>
    </row>
    <row r="3928" spans="1:8">
      <c r="A3928" t="n">
        <v>31228</v>
      </c>
      <c r="B3928" s="51" t="n">
        <v>61</v>
      </c>
      <c r="C3928" s="7" t="n">
        <v>8</v>
      </c>
      <c r="D3928" s="7" t="n">
        <v>22</v>
      </c>
      <c r="E3928" s="7" t="n">
        <v>1000</v>
      </c>
    </row>
    <row r="3929" spans="1:8">
      <c r="A3929" t="s">
        <v>4</v>
      </c>
      <c r="B3929" s="4" t="s">
        <v>5</v>
      </c>
      <c r="C3929" s="4" t="s">
        <v>10</v>
      </c>
      <c r="D3929" s="4" t="s">
        <v>10</v>
      </c>
      <c r="E3929" s="4" t="s">
        <v>10</v>
      </c>
    </row>
    <row r="3930" spans="1:8">
      <c r="A3930" t="n">
        <v>31235</v>
      </c>
      <c r="B3930" s="51" t="n">
        <v>61</v>
      </c>
      <c r="C3930" s="7" t="n">
        <v>2</v>
      </c>
      <c r="D3930" s="7" t="n">
        <v>22</v>
      </c>
      <c r="E3930" s="7" t="n">
        <v>1000</v>
      </c>
    </row>
    <row r="3931" spans="1:8">
      <c r="A3931" t="s">
        <v>4</v>
      </c>
      <c r="B3931" s="4" t="s">
        <v>5</v>
      </c>
      <c r="C3931" s="4" t="s">
        <v>10</v>
      </c>
      <c r="D3931" s="4" t="s">
        <v>10</v>
      </c>
      <c r="E3931" s="4" t="s">
        <v>20</v>
      </c>
      <c r="F3931" s="4" t="s">
        <v>14</v>
      </c>
    </row>
    <row r="3932" spans="1:8">
      <c r="A3932" t="n">
        <v>31242</v>
      </c>
      <c r="B3932" s="64" t="n">
        <v>53</v>
      </c>
      <c r="C3932" s="7" t="n">
        <v>6</v>
      </c>
      <c r="D3932" s="7" t="n">
        <v>22</v>
      </c>
      <c r="E3932" s="7" t="n">
        <v>5</v>
      </c>
      <c r="F3932" s="7" t="n">
        <v>0</v>
      </c>
    </row>
    <row r="3933" spans="1:8">
      <c r="A3933" t="s">
        <v>4</v>
      </c>
      <c r="B3933" s="4" t="s">
        <v>5</v>
      </c>
      <c r="C3933" s="4" t="s">
        <v>10</v>
      </c>
      <c r="D3933" s="4" t="s">
        <v>10</v>
      </c>
      <c r="E3933" s="4" t="s">
        <v>20</v>
      </c>
      <c r="F3933" s="4" t="s">
        <v>14</v>
      </c>
    </row>
    <row r="3934" spans="1:8">
      <c r="A3934" t="n">
        <v>31252</v>
      </c>
      <c r="B3934" s="64" t="n">
        <v>53</v>
      </c>
      <c r="C3934" s="7" t="n">
        <v>4</v>
      </c>
      <c r="D3934" s="7" t="n">
        <v>22</v>
      </c>
      <c r="E3934" s="7" t="n">
        <v>5</v>
      </c>
      <c r="F3934" s="7" t="n">
        <v>0</v>
      </c>
    </row>
    <row r="3935" spans="1:8">
      <c r="A3935" t="s">
        <v>4</v>
      </c>
      <c r="B3935" s="4" t="s">
        <v>5</v>
      </c>
      <c r="C3935" s="4" t="s">
        <v>10</v>
      </c>
      <c r="D3935" s="4" t="s">
        <v>10</v>
      </c>
      <c r="E3935" s="4" t="s">
        <v>10</v>
      </c>
    </row>
    <row r="3936" spans="1:8">
      <c r="A3936" t="n">
        <v>31262</v>
      </c>
      <c r="B3936" s="51" t="n">
        <v>61</v>
      </c>
      <c r="C3936" s="7" t="n">
        <v>6</v>
      </c>
      <c r="D3936" s="7" t="n">
        <v>22</v>
      </c>
      <c r="E3936" s="7" t="n">
        <v>1000</v>
      </c>
    </row>
    <row r="3937" spans="1:6">
      <c r="A3937" t="s">
        <v>4</v>
      </c>
      <c r="B3937" s="4" t="s">
        <v>5</v>
      </c>
      <c r="C3937" s="4" t="s">
        <v>10</v>
      </c>
      <c r="D3937" s="4" t="s">
        <v>10</v>
      </c>
      <c r="E3937" s="4" t="s">
        <v>10</v>
      </c>
    </row>
    <row r="3938" spans="1:6">
      <c r="A3938" t="n">
        <v>31269</v>
      </c>
      <c r="B3938" s="51" t="n">
        <v>61</v>
      </c>
      <c r="C3938" s="7" t="n">
        <v>4</v>
      </c>
      <c r="D3938" s="7" t="n">
        <v>22</v>
      </c>
      <c r="E3938" s="7" t="n">
        <v>1000</v>
      </c>
    </row>
    <row r="3939" spans="1:6">
      <c r="A3939" t="s">
        <v>4</v>
      </c>
      <c r="B3939" s="4" t="s">
        <v>5</v>
      </c>
      <c r="C3939" s="4" t="s">
        <v>10</v>
      </c>
      <c r="D3939" s="4" t="s">
        <v>10</v>
      </c>
      <c r="E3939" s="4" t="s">
        <v>20</v>
      </c>
      <c r="F3939" s="4" t="s">
        <v>14</v>
      </c>
    </row>
    <row r="3940" spans="1:6">
      <c r="A3940" t="n">
        <v>31276</v>
      </c>
      <c r="B3940" s="64" t="n">
        <v>53</v>
      </c>
      <c r="C3940" s="7" t="n">
        <v>3</v>
      </c>
      <c r="D3940" s="7" t="n">
        <v>22</v>
      </c>
      <c r="E3940" s="7" t="n">
        <v>5</v>
      </c>
      <c r="F3940" s="7" t="n">
        <v>0</v>
      </c>
    </row>
    <row r="3941" spans="1:6">
      <c r="A3941" t="s">
        <v>4</v>
      </c>
      <c r="B3941" s="4" t="s">
        <v>5</v>
      </c>
      <c r="C3941" s="4" t="s">
        <v>10</v>
      </c>
      <c r="D3941" s="4" t="s">
        <v>10</v>
      </c>
      <c r="E3941" s="4" t="s">
        <v>20</v>
      </c>
      <c r="F3941" s="4" t="s">
        <v>14</v>
      </c>
    </row>
    <row r="3942" spans="1:6">
      <c r="A3942" t="n">
        <v>31286</v>
      </c>
      <c r="B3942" s="64" t="n">
        <v>53</v>
      </c>
      <c r="C3942" s="7" t="n">
        <v>5</v>
      </c>
      <c r="D3942" s="7" t="n">
        <v>22</v>
      </c>
      <c r="E3942" s="7" t="n">
        <v>5</v>
      </c>
      <c r="F3942" s="7" t="n">
        <v>0</v>
      </c>
    </row>
    <row r="3943" spans="1:6">
      <c r="A3943" t="s">
        <v>4</v>
      </c>
      <c r="B3943" s="4" t="s">
        <v>5</v>
      </c>
      <c r="C3943" s="4" t="s">
        <v>10</v>
      </c>
      <c r="D3943" s="4" t="s">
        <v>10</v>
      </c>
      <c r="E3943" s="4" t="s">
        <v>10</v>
      </c>
    </row>
    <row r="3944" spans="1:6">
      <c r="A3944" t="n">
        <v>31296</v>
      </c>
      <c r="B3944" s="51" t="n">
        <v>61</v>
      </c>
      <c r="C3944" s="7" t="n">
        <v>3</v>
      </c>
      <c r="D3944" s="7" t="n">
        <v>22</v>
      </c>
      <c r="E3944" s="7" t="n">
        <v>1000</v>
      </c>
    </row>
    <row r="3945" spans="1:6">
      <c r="A3945" t="s">
        <v>4</v>
      </c>
      <c r="B3945" s="4" t="s">
        <v>5</v>
      </c>
      <c r="C3945" s="4" t="s">
        <v>10</v>
      </c>
      <c r="D3945" s="4" t="s">
        <v>10</v>
      </c>
      <c r="E3945" s="4" t="s">
        <v>10</v>
      </c>
    </row>
    <row r="3946" spans="1:6">
      <c r="A3946" t="n">
        <v>31303</v>
      </c>
      <c r="B3946" s="51" t="n">
        <v>61</v>
      </c>
      <c r="C3946" s="7" t="n">
        <v>5</v>
      </c>
      <c r="D3946" s="7" t="n">
        <v>22</v>
      </c>
      <c r="E3946" s="7" t="n">
        <v>1000</v>
      </c>
    </row>
    <row r="3947" spans="1:6">
      <c r="A3947" t="s">
        <v>4</v>
      </c>
      <c r="B3947" s="4" t="s">
        <v>5</v>
      </c>
      <c r="C3947" s="4" t="s">
        <v>10</v>
      </c>
      <c r="D3947" s="4" t="s">
        <v>10</v>
      </c>
      <c r="E3947" s="4" t="s">
        <v>20</v>
      </c>
      <c r="F3947" s="4" t="s">
        <v>14</v>
      </c>
    </row>
    <row r="3948" spans="1:6">
      <c r="A3948" t="n">
        <v>31310</v>
      </c>
      <c r="B3948" s="64" t="n">
        <v>53</v>
      </c>
      <c r="C3948" s="7" t="n">
        <v>7</v>
      </c>
      <c r="D3948" s="7" t="n">
        <v>22</v>
      </c>
      <c r="E3948" s="7" t="n">
        <v>5</v>
      </c>
      <c r="F3948" s="7" t="n">
        <v>0</v>
      </c>
    </row>
    <row r="3949" spans="1:6">
      <c r="A3949" t="s">
        <v>4</v>
      </c>
      <c r="B3949" s="4" t="s">
        <v>5</v>
      </c>
      <c r="C3949" s="4" t="s">
        <v>10</v>
      </c>
      <c r="D3949" s="4" t="s">
        <v>10</v>
      </c>
      <c r="E3949" s="4" t="s">
        <v>20</v>
      </c>
      <c r="F3949" s="4" t="s">
        <v>14</v>
      </c>
    </row>
    <row r="3950" spans="1:6">
      <c r="A3950" t="n">
        <v>31320</v>
      </c>
      <c r="B3950" s="64" t="n">
        <v>53</v>
      </c>
      <c r="C3950" s="7" t="n">
        <v>9</v>
      </c>
      <c r="D3950" s="7" t="n">
        <v>22</v>
      </c>
      <c r="E3950" s="7" t="n">
        <v>5</v>
      </c>
      <c r="F3950" s="7" t="n">
        <v>0</v>
      </c>
    </row>
    <row r="3951" spans="1:6">
      <c r="A3951" t="s">
        <v>4</v>
      </c>
      <c r="B3951" s="4" t="s">
        <v>5</v>
      </c>
      <c r="C3951" s="4" t="s">
        <v>10</v>
      </c>
      <c r="D3951" s="4" t="s">
        <v>10</v>
      </c>
      <c r="E3951" s="4" t="s">
        <v>10</v>
      </c>
    </row>
    <row r="3952" spans="1:6">
      <c r="A3952" t="n">
        <v>31330</v>
      </c>
      <c r="B3952" s="51" t="n">
        <v>61</v>
      </c>
      <c r="C3952" s="7" t="n">
        <v>7</v>
      </c>
      <c r="D3952" s="7" t="n">
        <v>22</v>
      </c>
      <c r="E3952" s="7" t="n">
        <v>1000</v>
      </c>
    </row>
    <row r="3953" spans="1:6">
      <c r="A3953" t="s">
        <v>4</v>
      </c>
      <c r="B3953" s="4" t="s">
        <v>5</v>
      </c>
      <c r="C3953" s="4" t="s">
        <v>10</v>
      </c>
      <c r="D3953" s="4" t="s">
        <v>10</v>
      </c>
      <c r="E3953" s="4" t="s">
        <v>10</v>
      </c>
    </row>
    <row r="3954" spans="1:6">
      <c r="A3954" t="n">
        <v>31337</v>
      </c>
      <c r="B3954" s="51" t="n">
        <v>61</v>
      </c>
      <c r="C3954" s="7" t="n">
        <v>9</v>
      </c>
      <c r="D3954" s="7" t="n">
        <v>22</v>
      </c>
      <c r="E3954" s="7" t="n">
        <v>1000</v>
      </c>
    </row>
    <row r="3955" spans="1:6">
      <c r="A3955" t="s">
        <v>4</v>
      </c>
      <c r="B3955" s="4" t="s">
        <v>5</v>
      </c>
      <c r="C3955" s="4" t="s">
        <v>10</v>
      </c>
      <c r="D3955" s="4" t="s">
        <v>10</v>
      </c>
      <c r="E3955" s="4" t="s">
        <v>20</v>
      </c>
      <c r="F3955" s="4" t="s">
        <v>14</v>
      </c>
    </row>
    <row r="3956" spans="1:6">
      <c r="A3956" t="n">
        <v>31344</v>
      </c>
      <c r="B3956" s="64" t="n">
        <v>53</v>
      </c>
      <c r="C3956" s="7" t="n">
        <v>7010</v>
      </c>
      <c r="D3956" s="7" t="n">
        <v>22</v>
      </c>
      <c r="E3956" s="7" t="n">
        <v>5</v>
      </c>
      <c r="F3956" s="7" t="n">
        <v>0</v>
      </c>
    </row>
    <row r="3957" spans="1:6">
      <c r="A3957" t="s">
        <v>4</v>
      </c>
      <c r="B3957" s="4" t="s">
        <v>5</v>
      </c>
      <c r="C3957" s="4" t="s">
        <v>10</v>
      </c>
      <c r="D3957" s="4" t="s">
        <v>10</v>
      </c>
      <c r="E3957" s="4" t="s">
        <v>20</v>
      </c>
      <c r="F3957" s="4" t="s">
        <v>14</v>
      </c>
    </row>
    <row r="3958" spans="1:6">
      <c r="A3958" t="n">
        <v>31354</v>
      </c>
      <c r="B3958" s="64" t="n">
        <v>53</v>
      </c>
      <c r="C3958" s="7" t="n">
        <v>7011</v>
      </c>
      <c r="D3958" s="7" t="n">
        <v>22</v>
      </c>
      <c r="E3958" s="7" t="n">
        <v>5</v>
      </c>
      <c r="F3958" s="7" t="n">
        <v>0</v>
      </c>
    </row>
    <row r="3959" spans="1:6">
      <c r="A3959" t="s">
        <v>4</v>
      </c>
      <c r="B3959" s="4" t="s">
        <v>5</v>
      </c>
      <c r="C3959" s="4" t="s">
        <v>10</v>
      </c>
      <c r="D3959" s="4" t="s">
        <v>10</v>
      </c>
      <c r="E3959" s="4" t="s">
        <v>10</v>
      </c>
    </row>
    <row r="3960" spans="1:6">
      <c r="A3960" t="n">
        <v>31364</v>
      </c>
      <c r="B3960" s="51" t="n">
        <v>61</v>
      </c>
      <c r="C3960" s="7" t="n">
        <v>7010</v>
      </c>
      <c r="D3960" s="7" t="n">
        <v>22</v>
      </c>
      <c r="E3960" s="7" t="n">
        <v>1000</v>
      </c>
    </row>
    <row r="3961" spans="1:6">
      <c r="A3961" t="s">
        <v>4</v>
      </c>
      <c r="B3961" s="4" t="s">
        <v>5</v>
      </c>
      <c r="C3961" s="4" t="s">
        <v>10</v>
      </c>
      <c r="D3961" s="4" t="s">
        <v>10</v>
      </c>
      <c r="E3961" s="4" t="s">
        <v>10</v>
      </c>
    </row>
    <row r="3962" spans="1:6">
      <c r="A3962" t="n">
        <v>31371</v>
      </c>
      <c r="B3962" s="51" t="n">
        <v>61</v>
      </c>
      <c r="C3962" s="7" t="n">
        <v>7011</v>
      </c>
      <c r="D3962" s="7" t="n">
        <v>22</v>
      </c>
      <c r="E3962" s="7" t="n">
        <v>1000</v>
      </c>
    </row>
    <row r="3963" spans="1:6">
      <c r="A3963" t="s">
        <v>4</v>
      </c>
      <c r="B3963" s="4" t="s">
        <v>5</v>
      </c>
      <c r="C3963" s="4" t="s">
        <v>10</v>
      </c>
      <c r="D3963" s="4" t="s">
        <v>10</v>
      </c>
      <c r="E3963" s="4" t="s">
        <v>20</v>
      </c>
      <c r="F3963" s="4" t="s">
        <v>14</v>
      </c>
    </row>
    <row r="3964" spans="1:6">
      <c r="A3964" t="n">
        <v>31378</v>
      </c>
      <c r="B3964" s="64" t="n">
        <v>53</v>
      </c>
      <c r="C3964" s="7" t="n">
        <v>7009</v>
      </c>
      <c r="D3964" s="7" t="n">
        <v>22</v>
      </c>
      <c r="E3964" s="7" t="n">
        <v>5</v>
      </c>
      <c r="F3964" s="7" t="n">
        <v>0</v>
      </c>
    </row>
    <row r="3965" spans="1:6">
      <c r="A3965" t="s">
        <v>4</v>
      </c>
      <c r="B3965" s="4" t="s">
        <v>5</v>
      </c>
      <c r="C3965" s="4" t="s">
        <v>10</v>
      </c>
      <c r="D3965" s="4" t="s">
        <v>10</v>
      </c>
      <c r="E3965" s="4" t="s">
        <v>20</v>
      </c>
      <c r="F3965" s="4" t="s">
        <v>14</v>
      </c>
    </row>
    <row r="3966" spans="1:6">
      <c r="A3966" t="n">
        <v>31388</v>
      </c>
      <c r="B3966" s="64" t="n">
        <v>53</v>
      </c>
      <c r="C3966" s="7" t="n">
        <v>17</v>
      </c>
      <c r="D3966" s="7" t="n">
        <v>22</v>
      </c>
      <c r="E3966" s="7" t="n">
        <v>5</v>
      </c>
      <c r="F3966" s="7" t="n">
        <v>0</v>
      </c>
    </row>
    <row r="3967" spans="1:6">
      <c r="A3967" t="s">
        <v>4</v>
      </c>
      <c r="B3967" s="4" t="s">
        <v>5</v>
      </c>
      <c r="C3967" s="4" t="s">
        <v>10</v>
      </c>
      <c r="D3967" s="4" t="s">
        <v>10</v>
      </c>
      <c r="E3967" s="4" t="s">
        <v>10</v>
      </c>
    </row>
    <row r="3968" spans="1:6">
      <c r="A3968" t="n">
        <v>31398</v>
      </c>
      <c r="B3968" s="51" t="n">
        <v>61</v>
      </c>
      <c r="C3968" s="7" t="n">
        <v>7009</v>
      </c>
      <c r="D3968" s="7" t="n">
        <v>22</v>
      </c>
      <c r="E3968" s="7" t="n">
        <v>1000</v>
      </c>
    </row>
    <row r="3969" spans="1:6">
      <c r="A3969" t="s">
        <v>4</v>
      </c>
      <c r="B3969" s="4" t="s">
        <v>5</v>
      </c>
      <c r="C3969" s="4" t="s">
        <v>10</v>
      </c>
      <c r="D3969" s="4" t="s">
        <v>10</v>
      </c>
      <c r="E3969" s="4" t="s">
        <v>10</v>
      </c>
    </row>
    <row r="3970" spans="1:6">
      <c r="A3970" t="n">
        <v>31405</v>
      </c>
      <c r="B3970" s="51" t="n">
        <v>61</v>
      </c>
      <c r="C3970" s="7" t="n">
        <v>17</v>
      </c>
      <c r="D3970" s="7" t="n">
        <v>22</v>
      </c>
      <c r="E3970" s="7" t="n">
        <v>1000</v>
      </c>
    </row>
    <row r="3971" spans="1:6">
      <c r="A3971" t="s">
        <v>4</v>
      </c>
      <c r="B3971" s="4" t="s">
        <v>5</v>
      </c>
      <c r="C3971" s="4" t="s">
        <v>10</v>
      </c>
    </row>
    <row r="3972" spans="1:6">
      <c r="A3972" t="n">
        <v>31412</v>
      </c>
      <c r="B3972" s="29" t="n">
        <v>16</v>
      </c>
      <c r="C3972" s="7" t="n">
        <v>500</v>
      </c>
    </row>
    <row r="3973" spans="1:6">
      <c r="A3973" t="s">
        <v>4</v>
      </c>
      <c r="B3973" s="4" t="s">
        <v>5</v>
      </c>
      <c r="C3973" s="4" t="s">
        <v>14</v>
      </c>
      <c r="D3973" s="4" t="s">
        <v>14</v>
      </c>
    </row>
    <row r="3974" spans="1:6">
      <c r="A3974" t="n">
        <v>31415</v>
      </c>
      <c r="B3974" s="17" t="n">
        <v>49</v>
      </c>
      <c r="C3974" s="7" t="n">
        <v>2</v>
      </c>
      <c r="D3974" s="7" t="n">
        <v>0</v>
      </c>
    </row>
    <row r="3975" spans="1:6">
      <c r="A3975" t="s">
        <v>4</v>
      </c>
      <c r="B3975" s="4" t="s">
        <v>5</v>
      </c>
      <c r="C3975" s="4" t="s">
        <v>14</v>
      </c>
      <c r="D3975" s="4" t="s">
        <v>10</v>
      </c>
      <c r="E3975" s="4" t="s">
        <v>9</v>
      </c>
      <c r="F3975" s="4" t="s">
        <v>10</v>
      </c>
      <c r="G3975" s="4" t="s">
        <v>9</v>
      </c>
      <c r="H3975" s="4" t="s">
        <v>14</v>
      </c>
    </row>
    <row r="3976" spans="1:6">
      <c r="A3976" t="n">
        <v>31418</v>
      </c>
      <c r="B3976" s="17" t="n">
        <v>49</v>
      </c>
      <c r="C3976" s="7" t="n">
        <v>0</v>
      </c>
      <c r="D3976" s="7" t="n">
        <v>558</v>
      </c>
      <c r="E3976" s="7" t="n">
        <v>1060320051</v>
      </c>
      <c r="F3976" s="7" t="n">
        <v>0</v>
      </c>
      <c r="G3976" s="7" t="n">
        <v>0</v>
      </c>
      <c r="H3976" s="7" t="n">
        <v>0</v>
      </c>
    </row>
    <row r="3977" spans="1:6">
      <c r="A3977" t="s">
        <v>4</v>
      </c>
      <c r="B3977" s="4" t="s">
        <v>5</v>
      </c>
      <c r="C3977" s="4" t="s">
        <v>14</v>
      </c>
      <c r="D3977" s="4" t="s">
        <v>10</v>
      </c>
      <c r="E3977" s="4" t="s">
        <v>20</v>
      </c>
    </row>
    <row r="3978" spans="1:6">
      <c r="A3978" t="n">
        <v>31433</v>
      </c>
      <c r="B3978" s="22" t="n">
        <v>58</v>
      </c>
      <c r="C3978" s="7" t="n">
        <v>101</v>
      </c>
      <c r="D3978" s="7" t="n">
        <v>300</v>
      </c>
      <c r="E3978" s="7" t="n">
        <v>1</v>
      </c>
    </row>
    <row r="3979" spans="1:6">
      <c r="A3979" t="s">
        <v>4</v>
      </c>
      <c r="B3979" s="4" t="s">
        <v>5</v>
      </c>
      <c r="C3979" s="4" t="s">
        <v>14</v>
      </c>
      <c r="D3979" s="4" t="s">
        <v>10</v>
      </c>
    </row>
    <row r="3980" spans="1:6">
      <c r="A3980" t="n">
        <v>31441</v>
      </c>
      <c r="B3980" s="22" t="n">
        <v>58</v>
      </c>
      <c r="C3980" s="7" t="n">
        <v>254</v>
      </c>
      <c r="D3980" s="7" t="n">
        <v>0</v>
      </c>
    </row>
    <row r="3981" spans="1:6">
      <c r="A3981" t="s">
        <v>4</v>
      </c>
      <c r="B3981" s="4" t="s">
        <v>5</v>
      </c>
      <c r="C3981" s="4" t="s">
        <v>14</v>
      </c>
      <c r="D3981" s="4" t="s">
        <v>14</v>
      </c>
      <c r="E3981" s="4" t="s">
        <v>20</v>
      </c>
      <c r="F3981" s="4" t="s">
        <v>20</v>
      </c>
      <c r="G3981" s="4" t="s">
        <v>20</v>
      </c>
      <c r="H3981" s="4" t="s">
        <v>10</v>
      </c>
    </row>
    <row r="3982" spans="1:6">
      <c r="A3982" t="n">
        <v>31445</v>
      </c>
      <c r="B3982" s="40" t="n">
        <v>45</v>
      </c>
      <c r="C3982" s="7" t="n">
        <v>2</v>
      </c>
      <c r="D3982" s="7" t="n">
        <v>3</v>
      </c>
      <c r="E3982" s="7" t="n">
        <v>-7.09000015258789</v>
      </c>
      <c r="F3982" s="7" t="n">
        <v>3.63000011444092</v>
      </c>
      <c r="G3982" s="7" t="n">
        <v>-3.4300000667572</v>
      </c>
      <c r="H3982" s="7" t="n">
        <v>0</v>
      </c>
    </row>
    <row r="3983" spans="1:6">
      <c r="A3983" t="s">
        <v>4</v>
      </c>
      <c r="B3983" s="4" t="s">
        <v>5</v>
      </c>
      <c r="C3983" s="4" t="s">
        <v>14</v>
      </c>
      <c r="D3983" s="4" t="s">
        <v>14</v>
      </c>
      <c r="E3983" s="4" t="s">
        <v>20</v>
      </c>
      <c r="F3983" s="4" t="s">
        <v>20</v>
      </c>
      <c r="G3983" s="4" t="s">
        <v>20</v>
      </c>
      <c r="H3983" s="4" t="s">
        <v>10</v>
      </c>
      <c r="I3983" s="4" t="s">
        <v>14</v>
      </c>
    </row>
    <row r="3984" spans="1:6">
      <c r="A3984" t="n">
        <v>31462</v>
      </c>
      <c r="B3984" s="40" t="n">
        <v>45</v>
      </c>
      <c r="C3984" s="7" t="n">
        <v>4</v>
      </c>
      <c r="D3984" s="7" t="n">
        <v>3</v>
      </c>
      <c r="E3984" s="7" t="n">
        <v>342.859985351563</v>
      </c>
      <c r="F3984" s="7" t="n">
        <v>353.380004882813</v>
      </c>
      <c r="G3984" s="7" t="n">
        <v>-10</v>
      </c>
      <c r="H3984" s="7" t="n">
        <v>0</v>
      </c>
      <c r="I3984" s="7" t="n">
        <v>1</v>
      </c>
    </row>
    <row r="3985" spans="1:9">
      <c r="A3985" t="s">
        <v>4</v>
      </c>
      <c r="B3985" s="4" t="s">
        <v>5</v>
      </c>
      <c r="C3985" s="4" t="s">
        <v>14</v>
      </c>
      <c r="D3985" s="4" t="s">
        <v>14</v>
      </c>
      <c r="E3985" s="4" t="s">
        <v>20</v>
      </c>
      <c r="F3985" s="4" t="s">
        <v>10</v>
      </c>
    </row>
    <row r="3986" spans="1:9">
      <c r="A3986" t="n">
        <v>31480</v>
      </c>
      <c r="B3986" s="40" t="n">
        <v>45</v>
      </c>
      <c r="C3986" s="7" t="n">
        <v>5</v>
      </c>
      <c r="D3986" s="7" t="n">
        <v>3</v>
      </c>
      <c r="E3986" s="7" t="n">
        <v>18.7999992370605</v>
      </c>
      <c r="F3986" s="7" t="n">
        <v>0</v>
      </c>
    </row>
    <row r="3987" spans="1:9">
      <c r="A3987" t="s">
        <v>4</v>
      </c>
      <c r="B3987" s="4" t="s">
        <v>5</v>
      </c>
      <c r="C3987" s="4" t="s">
        <v>14</v>
      </c>
      <c r="D3987" s="4" t="s">
        <v>14</v>
      </c>
      <c r="E3987" s="4" t="s">
        <v>20</v>
      </c>
      <c r="F3987" s="4" t="s">
        <v>10</v>
      </c>
    </row>
    <row r="3988" spans="1:9">
      <c r="A3988" t="n">
        <v>31489</v>
      </c>
      <c r="B3988" s="40" t="n">
        <v>45</v>
      </c>
      <c r="C3988" s="7" t="n">
        <v>11</v>
      </c>
      <c r="D3988" s="7" t="n">
        <v>3</v>
      </c>
      <c r="E3988" s="7" t="n">
        <v>11.6999998092651</v>
      </c>
      <c r="F3988" s="7" t="n">
        <v>0</v>
      </c>
    </row>
    <row r="3989" spans="1:9">
      <c r="A3989" t="s">
        <v>4</v>
      </c>
      <c r="B3989" s="4" t="s">
        <v>5</v>
      </c>
      <c r="C3989" s="4" t="s">
        <v>14</v>
      </c>
    </row>
    <row r="3990" spans="1:9">
      <c r="A3990" t="n">
        <v>31498</v>
      </c>
      <c r="B3990" s="37" t="n">
        <v>116</v>
      </c>
      <c r="C3990" s="7" t="n">
        <v>0</v>
      </c>
    </row>
    <row r="3991" spans="1:9">
      <c r="A3991" t="s">
        <v>4</v>
      </c>
      <c r="B3991" s="4" t="s">
        <v>5</v>
      </c>
      <c r="C3991" s="4" t="s">
        <v>14</v>
      </c>
      <c r="D3991" s="4" t="s">
        <v>10</v>
      </c>
    </row>
    <row r="3992" spans="1:9">
      <c r="A3992" t="n">
        <v>31500</v>
      </c>
      <c r="B3992" s="37" t="n">
        <v>116</v>
      </c>
      <c r="C3992" s="7" t="n">
        <v>2</v>
      </c>
      <c r="D3992" s="7" t="n">
        <v>1</v>
      </c>
    </row>
    <row r="3993" spans="1:9">
      <c r="A3993" t="s">
        <v>4</v>
      </c>
      <c r="B3993" s="4" t="s">
        <v>5</v>
      </c>
      <c r="C3993" s="4" t="s">
        <v>14</v>
      </c>
      <c r="D3993" s="4" t="s">
        <v>9</v>
      </c>
    </row>
    <row r="3994" spans="1:9">
      <c r="A3994" t="n">
        <v>31504</v>
      </c>
      <c r="B3994" s="37" t="n">
        <v>116</v>
      </c>
      <c r="C3994" s="7" t="n">
        <v>5</v>
      </c>
      <c r="D3994" s="7" t="n">
        <v>1112014848</v>
      </c>
    </row>
    <row r="3995" spans="1:9">
      <c r="A3995" t="s">
        <v>4</v>
      </c>
      <c r="B3995" s="4" t="s">
        <v>5</v>
      </c>
      <c r="C3995" s="4" t="s">
        <v>14</v>
      </c>
      <c r="D3995" s="4" t="s">
        <v>10</v>
      </c>
    </row>
    <row r="3996" spans="1:9">
      <c r="A3996" t="n">
        <v>31510</v>
      </c>
      <c r="B3996" s="37" t="n">
        <v>116</v>
      </c>
      <c r="C3996" s="7" t="n">
        <v>6</v>
      </c>
      <c r="D3996" s="7" t="n">
        <v>1</v>
      </c>
    </row>
    <row r="3997" spans="1:9">
      <c r="A3997" t="s">
        <v>4</v>
      </c>
      <c r="B3997" s="4" t="s">
        <v>5</v>
      </c>
      <c r="C3997" s="4" t="s">
        <v>14</v>
      </c>
      <c r="D3997" s="4" t="s">
        <v>10</v>
      </c>
      <c r="E3997" s="4" t="s">
        <v>10</v>
      </c>
      <c r="F3997" s="4" t="s">
        <v>6</v>
      </c>
      <c r="G3997" s="4" t="s">
        <v>6</v>
      </c>
    </row>
    <row r="3998" spans="1:9">
      <c r="A3998" t="n">
        <v>31514</v>
      </c>
      <c r="B3998" s="35" t="n">
        <v>128</v>
      </c>
      <c r="C3998" s="7" t="n">
        <v>1</v>
      </c>
      <c r="D3998" s="7" t="n">
        <v>22</v>
      </c>
      <c r="E3998" s="7" t="n">
        <v>7031</v>
      </c>
      <c r="F3998" s="7" t="s">
        <v>13</v>
      </c>
      <c r="G3998" s="7" t="s">
        <v>13</v>
      </c>
    </row>
    <row r="3999" spans="1:9">
      <c r="A3999" t="s">
        <v>4</v>
      </c>
      <c r="B3999" s="4" t="s">
        <v>5</v>
      </c>
      <c r="C3999" s="4" t="s">
        <v>10</v>
      </c>
      <c r="D3999" s="4" t="s">
        <v>20</v>
      </c>
      <c r="E3999" s="4" t="s">
        <v>20</v>
      </c>
      <c r="F3999" s="4" t="s">
        <v>20</v>
      </c>
      <c r="G3999" s="4" t="s">
        <v>20</v>
      </c>
    </row>
    <row r="4000" spans="1:9">
      <c r="A4000" t="n">
        <v>31522</v>
      </c>
      <c r="B4000" s="39" t="n">
        <v>46</v>
      </c>
      <c r="C4000" s="7" t="n">
        <v>22</v>
      </c>
      <c r="D4000" s="7" t="n">
        <v>-5.21000003814697</v>
      </c>
      <c r="E4000" s="7" t="n">
        <v>8.5</v>
      </c>
      <c r="F4000" s="7" t="n">
        <v>-19.5</v>
      </c>
      <c r="G4000" s="7" t="n">
        <v>0</v>
      </c>
    </row>
    <row r="4001" spans="1:7">
      <c r="A4001" t="s">
        <v>4</v>
      </c>
      <c r="B4001" s="4" t="s">
        <v>5</v>
      </c>
      <c r="C4001" s="4" t="s">
        <v>10</v>
      </c>
      <c r="D4001" s="4" t="s">
        <v>20</v>
      </c>
      <c r="E4001" s="4" t="s">
        <v>20</v>
      </c>
      <c r="F4001" s="4" t="s">
        <v>20</v>
      </c>
      <c r="G4001" s="4" t="s">
        <v>20</v>
      </c>
    </row>
    <row r="4002" spans="1:7">
      <c r="A4002" t="n">
        <v>31541</v>
      </c>
      <c r="B4002" s="39" t="n">
        <v>46</v>
      </c>
      <c r="C4002" s="7" t="n">
        <v>7031</v>
      </c>
      <c r="D4002" s="7" t="n">
        <v>-5.21000003814697</v>
      </c>
      <c r="E4002" s="7" t="n">
        <v>8.5</v>
      </c>
      <c r="F4002" s="7" t="n">
        <v>-20.5</v>
      </c>
      <c r="G4002" s="7" t="n">
        <v>0</v>
      </c>
    </row>
    <row r="4003" spans="1:7">
      <c r="A4003" t="s">
        <v>4</v>
      </c>
      <c r="B4003" s="4" t="s">
        <v>5</v>
      </c>
      <c r="C4003" s="4" t="s">
        <v>10</v>
      </c>
      <c r="D4003" s="4" t="s">
        <v>14</v>
      </c>
      <c r="E4003" s="4" t="s">
        <v>6</v>
      </c>
      <c r="F4003" s="4" t="s">
        <v>20</v>
      </c>
      <c r="G4003" s="4" t="s">
        <v>20</v>
      </c>
      <c r="H4003" s="4" t="s">
        <v>20</v>
      </c>
    </row>
    <row r="4004" spans="1:7">
      <c r="A4004" t="n">
        <v>31560</v>
      </c>
      <c r="B4004" s="36" t="n">
        <v>48</v>
      </c>
      <c r="C4004" s="7" t="n">
        <v>22</v>
      </c>
      <c r="D4004" s="7" t="n">
        <v>0</v>
      </c>
      <c r="E4004" s="7" t="s">
        <v>33</v>
      </c>
      <c r="F4004" s="7" t="n">
        <v>0</v>
      </c>
      <c r="G4004" s="7" t="n">
        <v>1</v>
      </c>
      <c r="H4004" s="7" t="n">
        <v>0</v>
      </c>
    </row>
    <row r="4005" spans="1:7">
      <c r="A4005" t="s">
        <v>4</v>
      </c>
      <c r="B4005" s="4" t="s">
        <v>5</v>
      </c>
      <c r="C4005" s="4" t="s">
        <v>10</v>
      </c>
      <c r="D4005" s="4" t="s">
        <v>14</v>
      </c>
      <c r="E4005" s="4" t="s">
        <v>6</v>
      </c>
      <c r="F4005" s="4" t="s">
        <v>20</v>
      </c>
      <c r="G4005" s="4" t="s">
        <v>20</v>
      </c>
      <c r="H4005" s="4" t="s">
        <v>20</v>
      </c>
    </row>
    <row r="4006" spans="1:7">
      <c r="A4006" t="n">
        <v>31584</v>
      </c>
      <c r="B4006" s="36" t="n">
        <v>48</v>
      </c>
      <c r="C4006" s="7" t="n">
        <v>7031</v>
      </c>
      <c r="D4006" s="7" t="n">
        <v>0</v>
      </c>
      <c r="E4006" s="7" t="s">
        <v>33</v>
      </c>
      <c r="F4006" s="7" t="n">
        <v>0</v>
      </c>
      <c r="G4006" s="7" t="n">
        <v>1</v>
      </c>
      <c r="H4006" s="7" t="n">
        <v>0</v>
      </c>
    </row>
    <row r="4007" spans="1:7">
      <c r="A4007" t="s">
        <v>4</v>
      </c>
      <c r="B4007" s="4" t="s">
        <v>5</v>
      </c>
      <c r="C4007" s="4" t="s">
        <v>14</v>
      </c>
      <c r="D4007" s="4" t="s">
        <v>10</v>
      </c>
    </row>
    <row r="4008" spans="1:7">
      <c r="A4008" t="n">
        <v>31608</v>
      </c>
      <c r="B4008" s="22" t="n">
        <v>58</v>
      </c>
      <c r="C4008" s="7" t="n">
        <v>255</v>
      </c>
      <c r="D4008" s="7" t="n">
        <v>0</v>
      </c>
    </row>
    <row r="4009" spans="1:7">
      <c r="A4009" t="s">
        <v>4</v>
      </c>
      <c r="B4009" s="4" t="s">
        <v>5</v>
      </c>
      <c r="C4009" s="4" t="s">
        <v>10</v>
      </c>
    </row>
    <row r="4010" spans="1:7">
      <c r="A4010" t="n">
        <v>31612</v>
      </c>
      <c r="B4010" s="29" t="n">
        <v>16</v>
      </c>
      <c r="C4010" s="7" t="n">
        <v>500</v>
      </c>
    </row>
    <row r="4011" spans="1:7">
      <c r="A4011" t="s">
        <v>4</v>
      </c>
      <c r="B4011" s="4" t="s">
        <v>5</v>
      </c>
      <c r="C4011" s="4" t="s">
        <v>14</v>
      </c>
      <c r="D4011" s="4" t="s">
        <v>10</v>
      </c>
      <c r="E4011" s="4" t="s">
        <v>6</v>
      </c>
    </row>
    <row r="4012" spans="1:7">
      <c r="A4012" t="n">
        <v>31615</v>
      </c>
      <c r="B4012" s="33" t="n">
        <v>51</v>
      </c>
      <c r="C4012" s="7" t="n">
        <v>4</v>
      </c>
      <c r="D4012" s="7" t="n">
        <v>0</v>
      </c>
      <c r="E4012" s="7" t="s">
        <v>129</v>
      </c>
    </row>
    <row r="4013" spans="1:7">
      <c r="A4013" t="s">
        <v>4</v>
      </c>
      <c r="B4013" s="4" t="s">
        <v>5</v>
      </c>
      <c r="C4013" s="4" t="s">
        <v>10</v>
      </c>
    </row>
    <row r="4014" spans="1:7">
      <c r="A4014" t="n">
        <v>31628</v>
      </c>
      <c r="B4014" s="29" t="n">
        <v>16</v>
      </c>
      <c r="C4014" s="7" t="n">
        <v>0</v>
      </c>
    </row>
    <row r="4015" spans="1:7">
      <c r="A4015" t="s">
        <v>4</v>
      </c>
      <c r="B4015" s="4" t="s">
        <v>5</v>
      </c>
      <c r="C4015" s="4" t="s">
        <v>10</v>
      </c>
      <c r="D4015" s="4" t="s">
        <v>14</v>
      </c>
      <c r="E4015" s="4" t="s">
        <v>9</v>
      </c>
      <c r="F4015" s="4" t="s">
        <v>83</v>
      </c>
      <c r="G4015" s="4" t="s">
        <v>14</v>
      </c>
      <c r="H4015" s="4" t="s">
        <v>14</v>
      </c>
    </row>
    <row r="4016" spans="1:7">
      <c r="A4016" t="n">
        <v>31631</v>
      </c>
      <c r="B4016" s="44" t="n">
        <v>26</v>
      </c>
      <c r="C4016" s="7" t="n">
        <v>0</v>
      </c>
      <c r="D4016" s="7" t="n">
        <v>17</v>
      </c>
      <c r="E4016" s="7" t="n">
        <v>52996</v>
      </c>
      <c r="F4016" s="7" t="s">
        <v>339</v>
      </c>
      <c r="G4016" s="7" t="n">
        <v>2</v>
      </c>
      <c r="H4016" s="7" t="n">
        <v>0</v>
      </c>
    </row>
    <row r="4017" spans="1:8">
      <c r="A4017" t="s">
        <v>4</v>
      </c>
      <c r="B4017" s="4" t="s">
        <v>5</v>
      </c>
    </row>
    <row r="4018" spans="1:8">
      <c r="A4018" t="n">
        <v>31670</v>
      </c>
      <c r="B4018" s="45" t="n">
        <v>28</v>
      </c>
    </row>
    <row r="4019" spans="1:8">
      <c r="A4019" t="s">
        <v>4</v>
      </c>
      <c r="B4019" s="4" t="s">
        <v>5</v>
      </c>
      <c r="C4019" s="4" t="s">
        <v>14</v>
      </c>
      <c r="D4019" s="4" t="s">
        <v>10</v>
      </c>
      <c r="E4019" s="4" t="s">
        <v>6</v>
      </c>
    </row>
    <row r="4020" spans="1:8">
      <c r="A4020" t="n">
        <v>31671</v>
      </c>
      <c r="B4020" s="33" t="n">
        <v>51</v>
      </c>
      <c r="C4020" s="7" t="n">
        <v>4</v>
      </c>
      <c r="D4020" s="7" t="n">
        <v>17</v>
      </c>
      <c r="E4020" s="7" t="s">
        <v>113</v>
      </c>
    </row>
    <row r="4021" spans="1:8">
      <c r="A4021" t="s">
        <v>4</v>
      </c>
      <c r="B4021" s="4" t="s">
        <v>5</v>
      </c>
      <c r="C4021" s="4" t="s">
        <v>10</v>
      </c>
    </row>
    <row r="4022" spans="1:8">
      <c r="A4022" t="n">
        <v>31684</v>
      </c>
      <c r="B4022" s="29" t="n">
        <v>16</v>
      </c>
      <c r="C4022" s="7" t="n">
        <v>0</v>
      </c>
    </row>
    <row r="4023" spans="1:8">
      <c r="A4023" t="s">
        <v>4</v>
      </c>
      <c r="B4023" s="4" t="s">
        <v>5</v>
      </c>
      <c r="C4023" s="4" t="s">
        <v>10</v>
      </c>
      <c r="D4023" s="4" t="s">
        <v>14</v>
      </c>
      <c r="E4023" s="4" t="s">
        <v>9</v>
      </c>
      <c r="F4023" s="4" t="s">
        <v>83</v>
      </c>
      <c r="G4023" s="4" t="s">
        <v>14</v>
      </c>
      <c r="H4023" s="4" t="s">
        <v>14</v>
      </c>
    </row>
    <row r="4024" spans="1:8">
      <c r="A4024" t="n">
        <v>31687</v>
      </c>
      <c r="B4024" s="44" t="n">
        <v>26</v>
      </c>
      <c r="C4024" s="7" t="n">
        <v>17</v>
      </c>
      <c r="D4024" s="7" t="n">
        <v>17</v>
      </c>
      <c r="E4024" s="7" t="n">
        <v>16418</v>
      </c>
      <c r="F4024" s="7" t="s">
        <v>340</v>
      </c>
      <c r="G4024" s="7" t="n">
        <v>2</v>
      </c>
      <c r="H4024" s="7" t="n">
        <v>0</v>
      </c>
    </row>
    <row r="4025" spans="1:8">
      <c r="A4025" t="s">
        <v>4</v>
      </c>
      <c r="B4025" s="4" t="s">
        <v>5</v>
      </c>
    </row>
    <row r="4026" spans="1:8">
      <c r="A4026" t="n">
        <v>31760</v>
      </c>
      <c r="B4026" s="45" t="n">
        <v>28</v>
      </c>
    </row>
    <row r="4027" spans="1:8">
      <c r="A4027" t="s">
        <v>4</v>
      </c>
      <c r="B4027" s="4" t="s">
        <v>5</v>
      </c>
      <c r="C4027" s="4" t="s">
        <v>10</v>
      </c>
      <c r="D4027" s="4" t="s">
        <v>14</v>
      </c>
    </row>
    <row r="4028" spans="1:8">
      <c r="A4028" t="n">
        <v>31761</v>
      </c>
      <c r="B4028" s="46" t="n">
        <v>89</v>
      </c>
      <c r="C4028" s="7" t="n">
        <v>65533</v>
      </c>
      <c r="D4028" s="7" t="n">
        <v>1</v>
      </c>
    </row>
    <row r="4029" spans="1:8">
      <c r="A4029" t="s">
        <v>4</v>
      </c>
      <c r="B4029" s="4" t="s">
        <v>5</v>
      </c>
      <c r="C4029" s="4" t="s">
        <v>14</v>
      </c>
      <c r="D4029" s="4" t="s">
        <v>10</v>
      </c>
      <c r="E4029" s="4" t="s">
        <v>20</v>
      </c>
    </row>
    <row r="4030" spans="1:8">
      <c r="A4030" t="n">
        <v>31765</v>
      </c>
      <c r="B4030" s="22" t="n">
        <v>58</v>
      </c>
      <c r="C4030" s="7" t="n">
        <v>101</v>
      </c>
      <c r="D4030" s="7" t="n">
        <v>300</v>
      </c>
      <c r="E4030" s="7" t="n">
        <v>1</v>
      </c>
    </row>
    <row r="4031" spans="1:8">
      <c r="A4031" t="s">
        <v>4</v>
      </c>
      <c r="B4031" s="4" t="s">
        <v>5</v>
      </c>
      <c r="C4031" s="4" t="s">
        <v>14</v>
      </c>
      <c r="D4031" s="4" t="s">
        <v>10</v>
      </c>
    </row>
    <row r="4032" spans="1:8">
      <c r="A4032" t="n">
        <v>31773</v>
      </c>
      <c r="B4032" s="22" t="n">
        <v>58</v>
      </c>
      <c r="C4032" s="7" t="n">
        <v>254</v>
      </c>
      <c r="D4032" s="7" t="n">
        <v>0</v>
      </c>
    </row>
    <row r="4033" spans="1:8">
      <c r="A4033" t="s">
        <v>4</v>
      </c>
      <c r="B4033" s="4" t="s">
        <v>5</v>
      </c>
      <c r="C4033" s="4" t="s">
        <v>14</v>
      </c>
      <c r="D4033" s="4" t="s">
        <v>14</v>
      </c>
      <c r="E4033" s="4" t="s">
        <v>20</v>
      </c>
      <c r="F4033" s="4" t="s">
        <v>20</v>
      </c>
      <c r="G4033" s="4" t="s">
        <v>20</v>
      </c>
      <c r="H4033" s="4" t="s">
        <v>10</v>
      </c>
    </row>
    <row r="4034" spans="1:8">
      <c r="A4034" t="n">
        <v>31777</v>
      </c>
      <c r="B4034" s="40" t="n">
        <v>45</v>
      </c>
      <c r="C4034" s="7" t="n">
        <v>2</v>
      </c>
      <c r="D4034" s="7" t="n">
        <v>3</v>
      </c>
      <c r="E4034" s="7" t="n">
        <v>-5.17000007629395</v>
      </c>
      <c r="F4034" s="7" t="n">
        <v>9.71000003814697</v>
      </c>
      <c r="G4034" s="7" t="n">
        <v>-19.5400009155273</v>
      </c>
      <c r="H4034" s="7" t="n">
        <v>0</v>
      </c>
    </row>
    <row r="4035" spans="1:8">
      <c r="A4035" t="s">
        <v>4</v>
      </c>
      <c r="B4035" s="4" t="s">
        <v>5</v>
      </c>
      <c r="C4035" s="4" t="s">
        <v>14</v>
      </c>
      <c r="D4035" s="4" t="s">
        <v>14</v>
      </c>
      <c r="E4035" s="4" t="s">
        <v>20</v>
      </c>
      <c r="F4035" s="4" t="s">
        <v>20</v>
      </c>
      <c r="G4035" s="4" t="s">
        <v>20</v>
      </c>
      <c r="H4035" s="4" t="s">
        <v>10</v>
      </c>
      <c r="I4035" s="4" t="s">
        <v>14</v>
      </c>
    </row>
    <row r="4036" spans="1:8">
      <c r="A4036" t="n">
        <v>31794</v>
      </c>
      <c r="B4036" s="40" t="n">
        <v>45</v>
      </c>
      <c r="C4036" s="7" t="n">
        <v>4</v>
      </c>
      <c r="D4036" s="7" t="n">
        <v>3</v>
      </c>
      <c r="E4036" s="7" t="n">
        <v>343.239990234375</v>
      </c>
      <c r="F4036" s="7" t="n">
        <v>350.559997558594</v>
      </c>
      <c r="G4036" s="7" t="n">
        <v>0</v>
      </c>
      <c r="H4036" s="7" t="n">
        <v>0</v>
      </c>
      <c r="I4036" s="7" t="n">
        <v>1</v>
      </c>
    </row>
    <row r="4037" spans="1:8">
      <c r="A4037" t="s">
        <v>4</v>
      </c>
      <c r="B4037" s="4" t="s">
        <v>5</v>
      </c>
      <c r="C4037" s="4" t="s">
        <v>14</v>
      </c>
      <c r="D4037" s="4" t="s">
        <v>14</v>
      </c>
      <c r="E4037" s="4" t="s">
        <v>20</v>
      </c>
      <c r="F4037" s="4" t="s">
        <v>10</v>
      </c>
    </row>
    <row r="4038" spans="1:8">
      <c r="A4038" t="n">
        <v>31812</v>
      </c>
      <c r="B4038" s="40" t="n">
        <v>45</v>
      </c>
      <c r="C4038" s="7" t="n">
        <v>5</v>
      </c>
      <c r="D4038" s="7" t="n">
        <v>3</v>
      </c>
      <c r="E4038" s="7" t="n">
        <v>5.09999990463257</v>
      </c>
      <c r="F4038" s="7" t="n">
        <v>0</v>
      </c>
    </row>
    <row r="4039" spans="1:8">
      <c r="A4039" t="s">
        <v>4</v>
      </c>
      <c r="B4039" s="4" t="s">
        <v>5</v>
      </c>
      <c r="C4039" s="4" t="s">
        <v>14</v>
      </c>
      <c r="D4039" s="4" t="s">
        <v>14</v>
      </c>
      <c r="E4039" s="4" t="s">
        <v>20</v>
      </c>
      <c r="F4039" s="4" t="s">
        <v>10</v>
      </c>
    </row>
    <row r="4040" spans="1:8">
      <c r="A4040" t="n">
        <v>31821</v>
      </c>
      <c r="B4040" s="40" t="n">
        <v>45</v>
      </c>
      <c r="C4040" s="7" t="n">
        <v>11</v>
      </c>
      <c r="D4040" s="7" t="n">
        <v>3</v>
      </c>
      <c r="E4040" s="7" t="n">
        <v>15.1000003814697</v>
      </c>
      <c r="F4040" s="7" t="n">
        <v>0</v>
      </c>
    </row>
    <row r="4041" spans="1:8">
      <c r="A4041" t="s">
        <v>4</v>
      </c>
      <c r="B4041" s="4" t="s">
        <v>5</v>
      </c>
      <c r="C4041" s="4" t="s">
        <v>14</v>
      </c>
      <c r="D4041" s="4" t="s">
        <v>14</v>
      </c>
      <c r="E4041" s="4" t="s">
        <v>20</v>
      </c>
      <c r="F4041" s="4" t="s">
        <v>20</v>
      </c>
      <c r="G4041" s="4" t="s">
        <v>20</v>
      </c>
      <c r="H4041" s="4" t="s">
        <v>10</v>
      </c>
      <c r="I4041" s="4" t="s">
        <v>14</v>
      </c>
    </row>
    <row r="4042" spans="1:8">
      <c r="A4042" t="n">
        <v>31830</v>
      </c>
      <c r="B4042" s="40" t="n">
        <v>45</v>
      </c>
      <c r="C4042" s="7" t="n">
        <v>4</v>
      </c>
      <c r="D4042" s="7" t="n">
        <v>3</v>
      </c>
      <c r="E4042" s="7" t="n">
        <v>343.239990234375</v>
      </c>
      <c r="F4042" s="7" t="n">
        <v>3.57999992370605</v>
      </c>
      <c r="G4042" s="7" t="n">
        <v>0</v>
      </c>
      <c r="H4042" s="7" t="n">
        <v>15000</v>
      </c>
      <c r="I4042" s="7" t="n">
        <v>1</v>
      </c>
    </row>
    <row r="4043" spans="1:8">
      <c r="A4043" t="s">
        <v>4</v>
      </c>
      <c r="B4043" s="4" t="s">
        <v>5</v>
      </c>
      <c r="C4043" s="4" t="s">
        <v>14</v>
      </c>
      <c r="D4043" s="4" t="s">
        <v>10</v>
      </c>
    </row>
    <row r="4044" spans="1:8">
      <c r="A4044" t="n">
        <v>31848</v>
      </c>
      <c r="B4044" s="22" t="n">
        <v>58</v>
      </c>
      <c r="C4044" s="7" t="n">
        <v>255</v>
      </c>
      <c r="D4044" s="7" t="n">
        <v>0</v>
      </c>
    </row>
    <row r="4045" spans="1:8">
      <c r="A4045" t="s">
        <v>4</v>
      </c>
      <c r="B4045" s="4" t="s">
        <v>5</v>
      </c>
      <c r="C4045" s="4" t="s">
        <v>14</v>
      </c>
      <c r="D4045" s="4" t="s">
        <v>10</v>
      </c>
      <c r="E4045" s="4" t="s">
        <v>6</v>
      </c>
    </row>
    <row r="4046" spans="1:8">
      <c r="A4046" t="n">
        <v>31852</v>
      </c>
      <c r="B4046" s="33" t="n">
        <v>51</v>
      </c>
      <c r="C4046" s="7" t="n">
        <v>4</v>
      </c>
      <c r="D4046" s="7" t="n">
        <v>22</v>
      </c>
      <c r="E4046" s="7" t="s">
        <v>152</v>
      </c>
    </row>
    <row r="4047" spans="1:8">
      <c r="A4047" t="s">
        <v>4</v>
      </c>
      <c r="B4047" s="4" t="s">
        <v>5</v>
      </c>
      <c r="C4047" s="4" t="s">
        <v>10</v>
      </c>
    </row>
    <row r="4048" spans="1:8">
      <c r="A4048" t="n">
        <v>31865</v>
      </c>
      <c r="B4048" s="29" t="n">
        <v>16</v>
      </c>
      <c r="C4048" s="7" t="n">
        <v>0</v>
      </c>
    </row>
    <row r="4049" spans="1:9">
      <c r="A4049" t="s">
        <v>4</v>
      </c>
      <c r="B4049" s="4" t="s">
        <v>5</v>
      </c>
      <c r="C4049" s="4" t="s">
        <v>10</v>
      </c>
      <c r="D4049" s="4" t="s">
        <v>14</v>
      </c>
      <c r="E4049" s="4" t="s">
        <v>9</v>
      </c>
      <c r="F4049" s="4" t="s">
        <v>83</v>
      </c>
      <c r="G4049" s="4" t="s">
        <v>14</v>
      </c>
      <c r="H4049" s="4" t="s">
        <v>14</v>
      </c>
      <c r="I4049" s="4" t="s">
        <v>14</v>
      </c>
      <c r="J4049" s="4" t="s">
        <v>9</v>
      </c>
      <c r="K4049" s="4" t="s">
        <v>83</v>
      </c>
      <c r="L4049" s="4" t="s">
        <v>14</v>
      </c>
      <c r="M4049" s="4" t="s">
        <v>14</v>
      </c>
    </row>
    <row r="4050" spans="1:9">
      <c r="A4050" t="n">
        <v>31868</v>
      </c>
      <c r="B4050" s="44" t="n">
        <v>26</v>
      </c>
      <c r="C4050" s="7" t="n">
        <v>22</v>
      </c>
      <c r="D4050" s="7" t="n">
        <v>17</v>
      </c>
      <c r="E4050" s="7" t="n">
        <v>30399</v>
      </c>
      <c r="F4050" s="7" t="s">
        <v>341</v>
      </c>
      <c r="G4050" s="7" t="n">
        <v>2</v>
      </c>
      <c r="H4050" s="7" t="n">
        <v>3</v>
      </c>
      <c r="I4050" s="7" t="n">
        <v>17</v>
      </c>
      <c r="J4050" s="7" t="n">
        <v>30400</v>
      </c>
      <c r="K4050" s="7" t="s">
        <v>342</v>
      </c>
      <c r="L4050" s="7" t="n">
        <v>2</v>
      </c>
      <c r="M4050" s="7" t="n">
        <v>0</v>
      </c>
    </row>
    <row r="4051" spans="1:9">
      <c r="A4051" t="s">
        <v>4</v>
      </c>
      <c r="B4051" s="4" t="s">
        <v>5</v>
      </c>
    </row>
    <row r="4052" spans="1:9">
      <c r="A4052" t="n">
        <v>32021</v>
      </c>
      <c r="B4052" s="45" t="n">
        <v>28</v>
      </c>
    </row>
    <row r="4053" spans="1:9">
      <c r="A4053" t="s">
        <v>4</v>
      </c>
      <c r="B4053" s="4" t="s">
        <v>5</v>
      </c>
      <c r="C4053" s="4" t="s">
        <v>10</v>
      </c>
      <c r="D4053" s="4" t="s">
        <v>14</v>
      </c>
    </row>
    <row r="4054" spans="1:9">
      <c r="A4054" t="n">
        <v>32022</v>
      </c>
      <c r="B4054" s="46" t="n">
        <v>89</v>
      </c>
      <c r="C4054" s="7" t="n">
        <v>65533</v>
      </c>
      <c r="D4054" s="7" t="n">
        <v>1</v>
      </c>
    </row>
    <row r="4055" spans="1:9">
      <c r="A4055" t="s">
        <v>4</v>
      </c>
      <c r="B4055" s="4" t="s">
        <v>5</v>
      </c>
      <c r="C4055" s="4" t="s">
        <v>14</v>
      </c>
      <c r="D4055" s="4" t="s">
        <v>10</v>
      </c>
      <c r="E4055" s="4" t="s">
        <v>20</v>
      </c>
    </row>
    <row r="4056" spans="1:9">
      <c r="A4056" t="n">
        <v>32026</v>
      </c>
      <c r="B4056" s="22" t="n">
        <v>58</v>
      </c>
      <c r="C4056" s="7" t="n">
        <v>101</v>
      </c>
      <c r="D4056" s="7" t="n">
        <v>300</v>
      </c>
      <c r="E4056" s="7" t="n">
        <v>1</v>
      </c>
    </row>
    <row r="4057" spans="1:9">
      <c r="A4057" t="s">
        <v>4</v>
      </c>
      <c r="B4057" s="4" t="s">
        <v>5</v>
      </c>
      <c r="C4057" s="4" t="s">
        <v>14</v>
      </c>
      <c r="D4057" s="4" t="s">
        <v>10</v>
      </c>
    </row>
    <row r="4058" spans="1:9">
      <c r="A4058" t="n">
        <v>32034</v>
      </c>
      <c r="B4058" s="22" t="n">
        <v>58</v>
      </c>
      <c r="C4058" s="7" t="n">
        <v>254</v>
      </c>
      <c r="D4058" s="7" t="n">
        <v>0</v>
      </c>
    </row>
    <row r="4059" spans="1:9">
      <c r="A4059" t="s">
        <v>4</v>
      </c>
      <c r="B4059" s="4" t="s">
        <v>5</v>
      </c>
      <c r="C4059" s="4" t="s">
        <v>14</v>
      </c>
      <c r="D4059" s="4" t="s">
        <v>14</v>
      </c>
      <c r="E4059" s="4" t="s">
        <v>20</v>
      </c>
      <c r="F4059" s="4" t="s">
        <v>20</v>
      </c>
      <c r="G4059" s="4" t="s">
        <v>20</v>
      </c>
      <c r="H4059" s="4" t="s">
        <v>10</v>
      </c>
    </row>
    <row r="4060" spans="1:9">
      <c r="A4060" t="n">
        <v>32038</v>
      </c>
      <c r="B4060" s="40" t="n">
        <v>45</v>
      </c>
      <c r="C4060" s="7" t="n">
        <v>2</v>
      </c>
      <c r="D4060" s="7" t="n">
        <v>3</v>
      </c>
      <c r="E4060" s="7" t="n">
        <v>-8.81999969482422</v>
      </c>
      <c r="F4060" s="7" t="n">
        <v>1.64999997615814</v>
      </c>
      <c r="G4060" s="7" t="n">
        <v>0.479999989271164</v>
      </c>
      <c r="H4060" s="7" t="n">
        <v>0</v>
      </c>
    </row>
    <row r="4061" spans="1:9">
      <c r="A4061" t="s">
        <v>4</v>
      </c>
      <c r="B4061" s="4" t="s">
        <v>5</v>
      </c>
      <c r="C4061" s="4" t="s">
        <v>14</v>
      </c>
      <c r="D4061" s="4" t="s">
        <v>14</v>
      </c>
      <c r="E4061" s="4" t="s">
        <v>20</v>
      </c>
      <c r="F4061" s="4" t="s">
        <v>20</v>
      </c>
      <c r="G4061" s="4" t="s">
        <v>20</v>
      </c>
      <c r="H4061" s="4" t="s">
        <v>10</v>
      </c>
      <c r="I4061" s="4" t="s">
        <v>14</v>
      </c>
    </row>
    <row r="4062" spans="1:9">
      <c r="A4062" t="n">
        <v>32055</v>
      </c>
      <c r="B4062" s="40" t="n">
        <v>45</v>
      </c>
      <c r="C4062" s="7" t="n">
        <v>4</v>
      </c>
      <c r="D4062" s="7" t="n">
        <v>3</v>
      </c>
      <c r="E4062" s="7" t="n">
        <v>9.82999992370605</v>
      </c>
      <c r="F4062" s="7" t="n">
        <v>141.479995727539</v>
      </c>
      <c r="G4062" s="7" t="n">
        <v>0</v>
      </c>
      <c r="H4062" s="7" t="n">
        <v>0</v>
      </c>
      <c r="I4062" s="7" t="n">
        <v>1</v>
      </c>
    </row>
    <row r="4063" spans="1:9">
      <c r="A4063" t="s">
        <v>4</v>
      </c>
      <c r="B4063" s="4" t="s">
        <v>5</v>
      </c>
      <c r="C4063" s="4" t="s">
        <v>14</v>
      </c>
      <c r="D4063" s="4" t="s">
        <v>14</v>
      </c>
      <c r="E4063" s="4" t="s">
        <v>20</v>
      </c>
      <c r="F4063" s="4" t="s">
        <v>10</v>
      </c>
    </row>
    <row r="4064" spans="1:9">
      <c r="A4064" t="n">
        <v>32073</v>
      </c>
      <c r="B4064" s="40" t="n">
        <v>45</v>
      </c>
      <c r="C4064" s="7" t="n">
        <v>5</v>
      </c>
      <c r="D4064" s="7" t="n">
        <v>3</v>
      </c>
      <c r="E4064" s="7" t="n">
        <v>4.90000009536743</v>
      </c>
      <c r="F4064" s="7" t="n">
        <v>0</v>
      </c>
    </row>
    <row r="4065" spans="1:13">
      <c r="A4065" t="s">
        <v>4</v>
      </c>
      <c r="B4065" s="4" t="s">
        <v>5</v>
      </c>
      <c r="C4065" s="4" t="s">
        <v>14</v>
      </c>
      <c r="D4065" s="4" t="s">
        <v>14</v>
      </c>
      <c r="E4065" s="4" t="s">
        <v>20</v>
      </c>
      <c r="F4065" s="4" t="s">
        <v>10</v>
      </c>
    </row>
    <row r="4066" spans="1:13">
      <c r="A4066" t="n">
        <v>32082</v>
      </c>
      <c r="B4066" s="40" t="n">
        <v>45</v>
      </c>
      <c r="C4066" s="7" t="n">
        <v>11</v>
      </c>
      <c r="D4066" s="7" t="n">
        <v>3</v>
      </c>
      <c r="E4066" s="7" t="n">
        <v>14.5</v>
      </c>
      <c r="F4066" s="7" t="n">
        <v>0</v>
      </c>
    </row>
    <row r="4067" spans="1:13">
      <c r="A4067" t="s">
        <v>4</v>
      </c>
      <c r="B4067" s="4" t="s">
        <v>5</v>
      </c>
      <c r="C4067" s="4" t="s">
        <v>14</v>
      </c>
      <c r="D4067" s="4" t="s">
        <v>14</v>
      </c>
      <c r="E4067" s="4" t="s">
        <v>20</v>
      </c>
      <c r="F4067" s="4" t="s">
        <v>20</v>
      </c>
      <c r="G4067" s="4" t="s">
        <v>20</v>
      </c>
      <c r="H4067" s="4" t="s">
        <v>10</v>
      </c>
      <c r="I4067" s="4" t="s">
        <v>14</v>
      </c>
    </row>
    <row r="4068" spans="1:13">
      <c r="A4068" t="n">
        <v>32091</v>
      </c>
      <c r="B4068" s="40" t="n">
        <v>45</v>
      </c>
      <c r="C4068" s="7" t="n">
        <v>4</v>
      </c>
      <c r="D4068" s="7" t="n">
        <v>3</v>
      </c>
      <c r="E4068" s="7" t="n">
        <v>12.6800003051758</v>
      </c>
      <c r="F4068" s="7" t="n">
        <v>136.710006713867</v>
      </c>
      <c r="G4068" s="7" t="n">
        <v>6</v>
      </c>
      <c r="H4068" s="7" t="n">
        <v>15000</v>
      </c>
      <c r="I4068" s="7" t="n">
        <v>1</v>
      </c>
    </row>
    <row r="4069" spans="1:13">
      <c r="A4069" t="s">
        <v>4</v>
      </c>
      <c r="B4069" s="4" t="s">
        <v>5</v>
      </c>
      <c r="C4069" s="4" t="s">
        <v>14</v>
      </c>
      <c r="D4069" s="4" t="s">
        <v>14</v>
      </c>
      <c r="E4069" s="4" t="s">
        <v>20</v>
      </c>
      <c r="F4069" s="4" t="s">
        <v>10</v>
      </c>
    </row>
    <row r="4070" spans="1:13">
      <c r="A4070" t="n">
        <v>32109</v>
      </c>
      <c r="B4070" s="40" t="n">
        <v>45</v>
      </c>
      <c r="C4070" s="7" t="n">
        <v>5</v>
      </c>
      <c r="D4070" s="7" t="n">
        <v>3</v>
      </c>
      <c r="E4070" s="7" t="n">
        <v>4.40000009536743</v>
      </c>
      <c r="F4070" s="7" t="n">
        <v>5000</v>
      </c>
    </row>
    <row r="4071" spans="1:13">
      <c r="A4071" t="s">
        <v>4</v>
      </c>
      <c r="B4071" s="4" t="s">
        <v>5</v>
      </c>
      <c r="C4071" s="4" t="s">
        <v>14</v>
      </c>
    </row>
    <row r="4072" spans="1:13">
      <c r="A4072" t="n">
        <v>32118</v>
      </c>
      <c r="B4072" s="37" t="n">
        <v>116</v>
      </c>
      <c r="C4072" s="7" t="n">
        <v>0</v>
      </c>
    </row>
    <row r="4073" spans="1:13">
      <c r="A4073" t="s">
        <v>4</v>
      </c>
      <c r="B4073" s="4" t="s">
        <v>5</v>
      </c>
      <c r="C4073" s="4" t="s">
        <v>14</v>
      </c>
      <c r="D4073" s="4" t="s">
        <v>10</v>
      </c>
    </row>
    <row r="4074" spans="1:13">
      <c r="A4074" t="n">
        <v>32120</v>
      </c>
      <c r="B4074" s="37" t="n">
        <v>116</v>
      </c>
      <c r="C4074" s="7" t="n">
        <v>2</v>
      </c>
      <c r="D4074" s="7" t="n">
        <v>1</v>
      </c>
    </row>
    <row r="4075" spans="1:13">
      <c r="A4075" t="s">
        <v>4</v>
      </c>
      <c r="B4075" s="4" t="s">
        <v>5</v>
      </c>
      <c r="C4075" s="4" t="s">
        <v>14</v>
      </c>
      <c r="D4075" s="4" t="s">
        <v>9</v>
      </c>
    </row>
    <row r="4076" spans="1:13">
      <c r="A4076" t="n">
        <v>32124</v>
      </c>
      <c r="B4076" s="37" t="n">
        <v>116</v>
      </c>
      <c r="C4076" s="7" t="n">
        <v>5</v>
      </c>
      <c r="D4076" s="7" t="n">
        <v>1101004800</v>
      </c>
    </row>
    <row r="4077" spans="1:13">
      <c r="A4077" t="s">
        <v>4</v>
      </c>
      <c r="B4077" s="4" t="s">
        <v>5</v>
      </c>
      <c r="C4077" s="4" t="s">
        <v>14</v>
      </c>
      <c r="D4077" s="4" t="s">
        <v>10</v>
      </c>
    </row>
    <row r="4078" spans="1:13">
      <c r="A4078" t="n">
        <v>32130</v>
      </c>
      <c r="B4078" s="37" t="n">
        <v>116</v>
      </c>
      <c r="C4078" s="7" t="n">
        <v>6</v>
      </c>
      <c r="D4078" s="7" t="n">
        <v>1</v>
      </c>
    </row>
    <row r="4079" spans="1:13">
      <c r="A4079" t="s">
        <v>4</v>
      </c>
      <c r="B4079" s="4" t="s">
        <v>5</v>
      </c>
      <c r="C4079" s="4" t="s">
        <v>10</v>
      </c>
      <c r="D4079" s="4" t="s">
        <v>20</v>
      </c>
      <c r="E4079" s="4" t="s">
        <v>20</v>
      </c>
      <c r="F4079" s="4" t="s">
        <v>20</v>
      </c>
      <c r="G4079" s="4" t="s">
        <v>20</v>
      </c>
    </row>
    <row r="4080" spans="1:13">
      <c r="A4080" t="n">
        <v>32134</v>
      </c>
      <c r="B4080" s="39" t="n">
        <v>46</v>
      </c>
      <c r="C4080" s="7" t="n">
        <v>7010</v>
      </c>
      <c r="D4080" s="7" t="n">
        <v>-8.22000026702881</v>
      </c>
      <c r="E4080" s="7" t="n">
        <v>0</v>
      </c>
      <c r="F4080" s="7" t="n">
        <v>0.140000000596046</v>
      </c>
      <c r="G4080" s="7" t="n">
        <v>168.399993896484</v>
      </c>
    </row>
    <row r="4081" spans="1:9">
      <c r="A4081" t="s">
        <v>4</v>
      </c>
      <c r="B4081" s="4" t="s">
        <v>5</v>
      </c>
      <c r="C4081" s="4" t="s">
        <v>14</v>
      </c>
      <c r="D4081" s="4" t="s">
        <v>10</v>
      </c>
      <c r="E4081" s="4" t="s">
        <v>6</v>
      </c>
      <c r="F4081" s="4" t="s">
        <v>6</v>
      </c>
      <c r="G4081" s="4" t="s">
        <v>6</v>
      </c>
      <c r="H4081" s="4" t="s">
        <v>6</v>
      </c>
    </row>
    <row r="4082" spans="1:9">
      <c r="A4082" t="n">
        <v>32153</v>
      </c>
      <c r="B4082" s="33" t="n">
        <v>51</v>
      </c>
      <c r="C4082" s="7" t="n">
        <v>3</v>
      </c>
      <c r="D4082" s="7" t="n">
        <v>0</v>
      </c>
      <c r="E4082" s="7" t="s">
        <v>332</v>
      </c>
      <c r="F4082" s="7" t="s">
        <v>60</v>
      </c>
      <c r="G4082" s="7" t="s">
        <v>61</v>
      </c>
      <c r="H4082" s="7" t="s">
        <v>62</v>
      </c>
    </row>
    <row r="4083" spans="1:9">
      <c r="A4083" t="s">
        <v>4</v>
      </c>
      <c r="B4083" s="4" t="s">
        <v>5</v>
      </c>
      <c r="C4083" s="4" t="s">
        <v>14</v>
      </c>
      <c r="D4083" s="4" t="s">
        <v>10</v>
      </c>
      <c r="E4083" s="4" t="s">
        <v>6</v>
      </c>
      <c r="F4083" s="4" t="s">
        <v>6</v>
      </c>
      <c r="G4083" s="4" t="s">
        <v>6</v>
      </c>
      <c r="H4083" s="4" t="s">
        <v>6</v>
      </c>
    </row>
    <row r="4084" spans="1:9">
      <c r="A4084" t="n">
        <v>32174</v>
      </c>
      <c r="B4084" s="33" t="n">
        <v>51</v>
      </c>
      <c r="C4084" s="7" t="n">
        <v>3</v>
      </c>
      <c r="D4084" s="7" t="n">
        <v>1</v>
      </c>
      <c r="E4084" s="7" t="s">
        <v>332</v>
      </c>
      <c r="F4084" s="7" t="s">
        <v>60</v>
      </c>
      <c r="G4084" s="7" t="s">
        <v>61</v>
      </c>
      <c r="H4084" s="7" t="s">
        <v>62</v>
      </c>
    </row>
    <row r="4085" spans="1:9">
      <c r="A4085" t="s">
        <v>4</v>
      </c>
      <c r="B4085" s="4" t="s">
        <v>5</v>
      </c>
      <c r="C4085" s="4" t="s">
        <v>14</v>
      </c>
      <c r="D4085" s="4" t="s">
        <v>10</v>
      </c>
      <c r="E4085" s="4" t="s">
        <v>6</v>
      </c>
      <c r="F4085" s="4" t="s">
        <v>6</v>
      </c>
      <c r="G4085" s="4" t="s">
        <v>6</v>
      </c>
      <c r="H4085" s="4" t="s">
        <v>6</v>
      </c>
    </row>
    <row r="4086" spans="1:9">
      <c r="A4086" t="n">
        <v>32195</v>
      </c>
      <c r="B4086" s="33" t="n">
        <v>51</v>
      </c>
      <c r="C4086" s="7" t="n">
        <v>3</v>
      </c>
      <c r="D4086" s="7" t="n">
        <v>11</v>
      </c>
      <c r="E4086" s="7" t="s">
        <v>332</v>
      </c>
      <c r="F4086" s="7" t="s">
        <v>60</v>
      </c>
      <c r="G4086" s="7" t="s">
        <v>61</v>
      </c>
      <c r="H4086" s="7" t="s">
        <v>62</v>
      </c>
    </row>
    <row r="4087" spans="1:9">
      <c r="A4087" t="s">
        <v>4</v>
      </c>
      <c r="B4087" s="4" t="s">
        <v>5</v>
      </c>
      <c r="C4087" s="4" t="s">
        <v>14</v>
      </c>
      <c r="D4087" s="4" t="s">
        <v>10</v>
      </c>
      <c r="E4087" s="4" t="s">
        <v>6</v>
      </c>
      <c r="F4087" s="4" t="s">
        <v>6</v>
      </c>
      <c r="G4087" s="4" t="s">
        <v>6</v>
      </c>
      <c r="H4087" s="4" t="s">
        <v>6</v>
      </c>
    </row>
    <row r="4088" spans="1:9">
      <c r="A4088" t="n">
        <v>32216</v>
      </c>
      <c r="B4088" s="33" t="n">
        <v>51</v>
      </c>
      <c r="C4088" s="7" t="n">
        <v>3</v>
      </c>
      <c r="D4088" s="7" t="n">
        <v>8</v>
      </c>
      <c r="E4088" s="7" t="s">
        <v>332</v>
      </c>
      <c r="F4088" s="7" t="s">
        <v>60</v>
      </c>
      <c r="G4088" s="7" t="s">
        <v>61</v>
      </c>
      <c r="H4088" s="7" t="s">
        <v>62</v>
      </c>
    </row>
    <row r="4089" spans="1:9">
      <c r="A4089" t="s">
        <v>4</v>
      </c>
      <c r="B4089" s="4" t="s">
        <v>5</v>
      </c>
      <c r="C4089" s="4" t="s">
        <v>14</v>
      </c>
      <c r="D4089" s="4" t="s">
        <v>10</v>
      </c>
      <c r="E4089" s="4" t="s">
        <v>6</v>
      </c>
      <c r="F4089" s="4" t="s">
        <v>6</v>
      </c>
      <c r="G4089" s="4" t="s">
        <v>6</v>
      </c>
      <c r="H4089" s="4" t="s">
        <v>6</v>
      </c>
    </row>
    <row r="4090" spans="1:9">
      <c r="A4090" t="n">
        <v>32237</v>
      </c>
      <c r="B4090" s="33" t="n">
        <v>51</v>
      </c>
      <c r="C4090" s="7" t="n">
        <v>3</v>
      </c>
      <c r="D4090" s="7" t="n">
        <v>2</v>
      </c>
      <c r="E4090" s="7" t="s">
        <v>332</v>
      </c>
      <c r="F4090" s="7" t="s">
        <v>60</v>
      </c>
      <c r="G4090" s="7" t="s">
        <v>61</v>
      </c>
      <c r="H4090" s="7" t="s">
        <v>62</v>
      </c>
    </row>
    <row r="4091" spans="1:9">
      <c r="A4091" t="s">
        <v>4</v>
      </c>
      <c r="B4091" s="4" t="s">
        <v>5</v>
      </c>
      <c r="C4091" s="4" t="s">
        <v>14</v>
      </c>
      <c r="D4091" s="4" t="s">
        <v>10</v>
      </c>
      <c r="E4091" s="4" t="s">
        <v>6</v>
      </c>
      <c r="F4091" s="4" t="s">
        <v>6</v>
      </c>
      <c r="G4091" s="4" t="s">
        <v>6</v>
      </c>
      <c r="H4091" s="4" t="s">
        <v>6</v>
      </c>
    </row>
    <row r="4092" spans="1:9">
      <c r="A4092" t="n">
        <v>32258</v>
      </c>
      <c r="B4092" s="33" t="n">
        <v>51</v>
      </c>
      <c r="C4092" s="7" t="n">
        <v>3</v>
      </c>
      <c r="D4092" s="7" t="n">
        <v>6</v>
      </c>
      <c r="E4092" s="7" t="s">
        <v>332</v>
      </c>
      <c r="F4092" s="7" t="s">
        <v>60</v>
      </c>
      <c r="G4092" s="7" t="s">
        <v>61</v>
      </c>
      <c r="H4092" s="7" t="s">
        <v>62</v>
      </c>
    </row>
    <row r="4093" spans="1:9">
      <c r="A4093" t="s">
        <v>4</v>
      </c>
      <c r="B4093" s="4" t="s">
        <v>5</v>
      </c>
      <c r="C4093" s="4" t="s">
        <v>14</v>
      </c>
      <c r="D4093" s="4" t="s">
        <v>10</v>
      </c>
      <c r="E4093" s="4" t="s">
        <v>6</v>
      </c>
      <c r="F4093" s="4" t="s">
        <v>6</v>
      </c>
      <c r="G4093" s="4" t="s">
        <v>6</v>
      </c>
      <c r="H4093" s="4" t="s">
        <v>6</v>
      </c>
    </row>
    <row r="4094" spans="1:9">
      <c r="A4094" t="n">
        <v>32279</v>
      </c>
      <c r="B4094" s="33" t="n">
        <v>51</v>
      </c>
      <c r="C4094" s="7" t="n">
        <v>3</v>
      </c>
      <c r="D4094" s="7" t="n">
        <v>4</v>
      </c>
      <c r="E4094" s="7" t="s">
        <v>332</v>
      </c>
      <c r="F4094" s="7" t="s">
        <v>60</v>
      </c>
      <c r="G4094" s="7" t="s">
        <v>61</v>
      </c>
      <c r="H4094" s="7" t="s">
        <v>62</v>
      </c>
    </row>
    <row r="4095" spans="1:9">
      <c r="A4095" t="s">
        <v>4</v>
      </c>
      <c r="B4095" s="4" t="s">
        <v>5</v>
      </c>
      <c r="C4095" s="4" t="s">
        <v>14</v>
      </c>
      <c r="D4095" s="4" t="s">
        <v>10</v>
      </c>
      <c r="E4095" s="4" t="s">
        <v>6</v>
      </c>
      <c r="F4095" s="4" t="s">
        <v>6</v>
      </c>
      <c r="G4095" s="4" t="s">
        <v>6</v>
      </c>
      <c r="H4095" s="4" t="s">
        <v>6</v>
      </c>
    </row>
    <row r="4096" spans="1:9">
      <c r="A4096" t="n">
        <v>32300</v>
      </c>
      <c r="B4096" s="33" t="n">
        <v>51</v>
      </c>
      <c r="C4096" s="7" t="n">
        <v>3</v>
      </c>
      <c r="D4096" s="7" t="n">
        <v>3</v>
      </c>
      <c r="E4096" s="7" t="s">
        <v>332</v>
      </c>
      <c r="F4096" s="7" t="s">
        <v>60</v>
      </c>
      <c r="G4096" s="7" t="s">
        <v>61</v>
      </c>
      <c r="H4096" s="7" t="s">
        <v>62</v>
      </c>
    </row>
    <row r="4097" spans="1:8">
      <c r="A4097" t="s">
        <v>4</v>
      </c>
      <c r="B4097" s="4" t="s">
        <v>5</v>
      </c>
      <c r="C4097" s="4" t="s">
        <v>14</v>
      </c>
      <c r="D4097" s="4" t="s">
        <v>10</v>
      </c>
      <c r="E4097" s="4" t="s">
        <v>6</v>
      </c>
      <c r="F4097" s="4" t="s">
        <v>6</v>
      </c>
      <c r="G4097" s="4" t="s">
        <v>6</v>
      </c>
      <c r="H4097" s="4" t="s">
        <v>6</v>
      </c>
    </row>
    <row r="4098" spans="1:8">
      <c r="A4098" t="n">
        <v>32321</v>
      </c>
      <c r="B4098" s="33" t="n">
        <v>51</v>
      </c>
      <c r="C4098" s="7" t="n">
        <v>3</v>
      </c>
      <c r="D4098" s="7" t="n">
        <v>5</v>
      </c>
      <c r="E4098" s="7" t="s">
        <v>332</v>
      </c>
      <c r="F4098" s="7" t="s">
        <v>60</v>
      </c>
      <c r="G4098" s="7" t="s">
        <v>61</v>
      </c>
      <c r="H4098" s="7" t="s">
        <v>62</v>
      </c>
    </row>
    <row r="4099" spans="1:8">
      <c r="A4099" t="s">
        <v>4</v>
      </c>
      <c r="B4099" s="4" t="s">
        <v>5</v>
      </c>
      <c r="C4099" s="4" t="s">
        <v>14</v>
      </c>
      <c r="D4099" s="4" t="s">
        <v>10</v>
      </c>
      <c r="E4099" s="4" t="s">
        <v>6</v>
      </c>
      <c r="F4099" s="4" t="s">
        <v>6</v>
      </c>
      <c r="G4099" s="4" t="s">
        <v>6</v>
      </c>
      <c r="H4099" s="4" t="s">
        <v>6</v>
      </c>
    </row>
    <row r="4100" spans="1:8">
      <c r="A4100" t="n">
        <v>32342</v>
      </c>
      <c r="B4100" s="33" t="n">
        <v>51</v>
      </c>
      <c r="C4100" s="7" t="n">
        <v>3</v>
      </c>
      <c r="D4100" s="7" t="n">
        <v>7</v>
      </c>
      <c r="E4100" s="7" t="s">
        <v>332</v>
      </c>
      <c r="F4100" s="7" t="s">
        <v>60</v>
      </c>
      <c r="G4100" s="7" t="s">
        <v>61</v>
      </c>
      <c r="H4100" s="7" t="s">
        <v>62</v>
      </c>
    </row>
    <row r="4101" spans="1:8">
      <c r="A4101" t="s">
        <v>4</v>
      </c>
      <c r="B4101" s="4" t="s">
        <v>5</v>
      </c>
      <c r="C4101" s="4" t="s">
        <v>14</v>
      </c>
      <c r="D4101" s="4" t="s">
        <v>10</v>
      </c>
      <c r="E4101" s="4" t="s">
        <v>6</v>
      </c>
      <c r="F4101" s="4" t="s">
        <v>6</v>
      </c>
      <c r="G4101" s="4" t="s">
        <v>6</v>
      </c>
      <c r="H4101" s="4" t="s">
        <v>6</v>
      </c>
    </row>
    <row r="4102" spans="1:8">
      <c r="A4102" t="n">
        <v>32363</v>
      </c>
      <c r="B4102" s="33" t="n">
        <v>51</v>
      </c>
      <c r="C4102" s="7" t="n">
        <v>3</v>
      </c>
      <c r="D4102" s="7" t="n">
        <v>9</v>
      </c>
      <c r="E4102" s="7" t="s">
        <v>332</v>
      </c>
      <c r="F4102" s="7" t="s">
        <v>60</v>
      </c>
      <c r="G4102" s="7" t="s">
        <v>61</v>
      </c>
      <c r="H4102" s="7" t="s">
        <v>62</v>
      </c>
    </row>
    <row r="4103" spans="1:8">
      <c r="A4103" t="s">
        <v>4</v>
      </c>
      <c r="B4103" s="4" t="s">
        <v>5</v>
      </c>
      <c r="C4103" s="4" t="s">
        <v>14</v>
      </c>
      <c r="D4103" s="4" t="s">
        <v>10</v>
      </c>
    </row>
    <row r="4104" spans="1:8">
      <c r="A4104" t="n">
        <v>32384</v>
      </c>
      <c r="B4104" s="22" t="n">
        <v>58</v>
      </c>
      <c r="C4104" s="7" t="n">
        <v>255</v>
      </c>
      <c r="D4104" s="7" t="n">
        <v>0</v>
      </c>
    </row>
    <row r="4105" spans="1:8">
      <c r="A4105" t="s">
        <v>4</v>
      </c>
      <c r="B4105" s="4" t="s">
        <v>5</v>
      </c>
      <c r="C4105" s="4" t="s">
        <v>14</v>
      </c>
      <c r="D4105" s="4" t="s">
        <v>10</v>
      </c>
      <c r="E4105" s="4" t="s">
        <v>6</v>
      </c>
    </row>
    <row r="4106" spans="1:8">
      <c r="A4106" t="n">
        <v>32388</v>
      </c>
      <c r="B4106" s="33" t="n">
        <v>51</v>
      </c>
      <c r="C4106" s="7" t="n">
        <v>4</v>
      </c>
      <c r="D4106" s="7" t="n">
        <v>7011</v>
      </c>
      <c r="E4106" s="7" t="s">
        <v>113</v>
      </c>
    </row>
    <row r="4107" spans="1:8">
      <c r="A4107" t="s">
        <v>4</v>
      </c>
      <c r="B4107" s="4" t="s">
        <v>5</v>
      </c>
      <c r="C4107" s="4" t="s">
        <v>10</v>
      </c>
    </row>
    <row r="4108" spans="1:8">
      <c r="A4108" t="n">
        <v>32401</v>
      </c>
      <c r="B4108" s="29" t="n">
        <v>16</v>
      </c>
      <c r="C4108" s="7" t="n">
        <v>0</v>
      </c>
    </row>
    <row r="4109" spans="1:8">
      <c r="A4109" t="s">
        <v>4</v>
      </c>
      <c r="B4109" s="4" t="s">
        <v>5</v>
      </c>
      <c r="C4109" s="4" t="s">
        <v>10</v>
      </c>
      <c r="D4109" s="4" t="s">
        <v>14</v>
      </c>
      <c r="E4109" s="4" t="s">
        <v>9</v>
      </c>
      <c r="F4109" s="4" t="s">
        <v>83</v>
      </c>
      <c r="G4109" s="4" t="s">
        <v>14</v>
      </c>
      <c r="H4109" s="4" t="s">
        <v>14</v>
      </c>
    </row>
    <row r="4110" spans="1:8">
      <c r="A4110" t="n">
        <v>32404</v>
      </c>
      <c r="B4110" s="44" t="n">
        <v>26</v>
      </c>
      <c r="C4110" s="7" t="n">
        <v>7011</v>
      </c>
      <c r="D4110" s="7" t="n">
        <v>17</v>
      </c>
      <c r="E4110" s="7" t="n">
        <v>64860</v>
      </c>
      <c r="F4110" s="7" t="s">
        <v>343</v>
      </c>
      <c r="G4110" s="7" t="n">
        <v>2</v>
      </c>
      <c r="H4110" s="7" t="n">
        <v>0</v>
      </c>
    </row>
    <row r="4111" spans="1:8">
      <c r="A4111" t="s">
        <v>4</v>
      </c>
      <c r="B4111" s="4" t="s">
        <v>5</v>
      </c>
    </row>
    <row r="4112" spans="1:8">
      <c r="A4112" t="n">
        <v>32428</v>
      </c>
      <c r="B4112" s="45" t="n">
        <v>28</v>
      </c>
    </row>
    <row r="4113" spans="1:8">
      <c r="A4113" t="s">
        <v>4</v>
      </c>
      <c r="B4113" s="4" t="s">
        <v>5</v>
      </c>
      <c r="C4113" s="4" t="s">
        <v>14</v>
      </c>
      <c r="D4113" s="4" t="s">
        <v>10</v>
      </c>
      <c r="E4113" s="4" t="s">
        <v>6</v>
      </c>
    </row>
    <row r="4114" spans="1:8">
      <c r="A4114" t="n">
        <v>32429</v>
      </c>
      <c r="B4114" s="33" t="n">
        <v>51</v>
      </c>
      <c r="C4114" s="7" t="n">
        <v>4</v>
      </c>
      <c r="D4114" s="7" t="n">
        <v>7009</v>
      </c>
      <c r="E4114" s="7" t="s">
        <v>164</v>
      </c>
    </row>
    <row r="4115" spans="1:8">
      <c r="A4115" t="s">
        <v>4</v>
      </c>
      <c r="B4115" s="4" t="s">
        <v>5</v>
      </c>
      <c r="C4115" s="4" t="s">
        <v>10</v>
      </c>
    </row>
    <row r="4116" spans="1:8">
      <c r="A4116" t="n">
        <v>32442</v>
      </c>
      <c r="B4116" s="29" t="n">
        <v>16</v>
      </c>
      <c r="C4116" s="7" t="n">
        <v>0</v>
      </c>
    </row>
    <row r="4117" spans="1:8">
      <c r="A4117" t="s">
        <v>4</v>
      </c>
      <c r="B4117" s="4" t="s">
        <v>5</v>
      </c>
      <c r="C4117" s="4" t="s">
        <v>10</v>
      </c>
      <c r="D4117" s="4" t="s">
        <v>14</v>
      </c>
      <c r="E4117" s="4" t="s">
        <v>9</v>
      </c>
      <c r="F4117" s="4" t="s">
        <v>83</v>
      </c>
      <c r="G4117" s="4" t="s">
        <v>14</v>
      </c>
      <c r="H4117" s="4" t="s">
        <v>14</v>
      </c>
    </row>
    <row r="4118" spans="1:8">
      <c r="A4118" t="n">
        <v>32445</v>
      </c>
      <c r="B4118" s="44" t="n">
        <v>26</v>
      </c>
      <c r="C4118" s="7" t="n">
        <v>7009</v>
      </c>
      <c r="D4118" s="7" t="n">
        <v>17</v>
      </c>
      <c r="E4118" s="7" t="n">
        <v>64861</v>
      </c>
      <c r="F4118" s="7" t="s">
        <v>344</v>
      </c>
      <c r="G4118" s="7" t="n">
        <v>2</v>
      </c>
      <c r="H4118" s="7" t="n">
        <v>0</v>
      </c>
    </row>
    <row r="4119" spans="1:8">
      <c r="A4119" t="s">
        <v>4</v>
      </c>
      <c r="B4119" s="4" t="s">
        <v>5</v>
      </c>
    </row>
    <row r="4120" spans="1:8">
      <c r="A4120" t="n">
        <v>32491</v>
      </c>
      <c r="B4120" s="45" t="n">
        <v>28</v>
      </c>
    </row>
    <row r="4121" spans="1:8">
      <c r="A4121" t="s">
        <v>4</v>
      </c>
      <c r="B4121" s="4" t="s">
        <v>5</v>
      </c>
      <c r="C4121" s="4" t="s">
        <v>14</v>
      </c>
      <c r="D4121" s="4" t="s">
        <v>10</v>
      </c>
      <c r="E4121" s="4" t="s">
        <v>6</v>
      </c>
    </row>
    <row r="4122" spans="1:8">
      <c r="A4122" t="n">
        <v>32492</v>
      </c>
      <c r="B4122" s="33" t="n">
        <v>51</v>
      </c>
      <c r="C4122" s="7" t="n">
        <v>4</v>
      </c>
      <c r="D4122" s="7" t="n">
        <v>7010</v>
      </c>
      <c r="E4122" s="7" t="s">
        <v>345</v>
      </c>
    </row>
    <row r="4123" spans="1:8">
      <c r="A4123" t="s">
        <v>4</v>
      </c>
      <c r="B4123" s="4" t="s">
        <v>5</v>
      </c>
      <c r="C4123" s="4" t="s">
        <v>10</v>
      </c>
    </row>
    <row r="4124" spans="1:8">
      <c r="A4124" t="n">
        <v>32506</v>
      </c>
      <c r="B4124" s="29" t="n">
        <v>16</v>
      </c>
      <c r="C4124" s="7" t="n">
        <v>0</v>
      </c>
    </row>
    <row r="4125" spans="1:8">
      <c r="A4125" t="s">
        <v>4</v>
      </c>
      <c r="B4125" s="4" t="s">
        <v>5</v>
      </c>
      <c r="C4125" s="4" t="s">
        <v>10</v>
      </c>
      <c r="D4125" s="4" t="s">
        <v>14</v>
      </c>
      <c r="E4125" s="4" t="s">
        <v>9</v>
      </c>
      <c r="F4125" s="4" t="s">
        <v>83</v>
      </c>
      <c r="G4125" s="4" t="s">
        <v>14</v>
      </c>
      <c r="H4125" s="4" t="s">
        <v>14</v>
      </c>
    </row>
    <row r="4126" spans="1:8">
      <c r="A4126" t="n">
        <v>32509</v>
      </c>
      <c r="B4126" s="44" t="n">
        <v>26</v>
      </c>
      <c r="C4126" s="7" t="n">
        <v>7010</v>
      </c>
      <c r="D4126" s="7" t="n">
        <v>17</v>
      </c>
      <c r="E4126" s="7" t="n">
        <v>64862</v>
      </c>
      <c r="F4126" s="7" t="s">
        <v>346</v>
      </c>
      <c r="G4126" s="7" t="n">
        <v>2</v>
      </c>
      <c r="H4126" s="7" t="n">
        <v>0</v>
      </c>
    </row>
    <row r="4127" spans="1:8">
      <c r="A4127" t="s">
        <v>4</v>
      </c>
      <c r="B4127" s="4" t="s">
        <v>5</v>
      </c>
    </row>
    <row r="4128" spans="1:8">
      <c r="A4128" t="n">
        <v>32522</v>
      </c>
      <c r="B4128" s="45" t="n">
        <v>28</v>
      </c>
    </row>
    <row r="4129" spans="1:8">
      <c r="A4129" t="s">
        <v>4</v>
      </c>
      <c r="B4129" s="4" t="s">
        <v>5</v>
      </c>
      <c r="C4129" s="4" t="s">
        <v>14</v>
      </c>
      <c r="D4129" s="4" t="s">
        <v>10</v>
      </c>
      <c r="E4129" s="4" t="s">
        <v>20</v>
      </c>
    </row>
    <row r="4130" spans="1:8">
      <c r="A4130" t="n">
        <v>32523</v>
      </c>
      <c r="B4130" s="22" t="n">
        <v>58</v>
      </c>
      <c r="C4130" s="7" t="n">
        <v>101</v>
      </c>
      <c r="D4130" s="7" t="n">
        <v>300</v>
      </c>
      <c r="E4130" s="7" t="n">
        <v>1</v>
      </c>
    </row>
    <row r="4131" spans="1:8">
      <c r="A4131" t="s">
        <v>4</v>
      </c>
      <c r="B4131" s="4" t="s">
        <v>5</v>
      </c>
      <c r="C4131" s="4" t="s">
        <v>14</v>
      </c>
      <c r="D4131" s="4" t="s">
        <v>10</v>
      </c>
    </row>
    <row r="4132" spans="1:8">
      <c r="A4132" t="n">
        <v>32531</v>
      </c>
      <c r="B4132" s="22" t="n">
        <v>58</v>
      </c>
      <c r="C4132" s="7" t="n">
        <v>254</v>
      </c>
      <c r="D4132" s="7" t="n">
        <v>0</v>
      </c>
    </row>
    <row r="4133" spans="1:8">
      <c r="A4133" t="s">
        <v>4</v>
      </c>
      <c r="B4133" s="4" t="s">
        <v>5</v>
      </c>
      <c r="C4133" s="4" t="s">
        <v>14</v>
      </c>
      <c r="D4133" s="4" t="s">
        <v>14</v>
      </c>
      <c r="E4133" s="4" t="s">
        <v>20</v>
      </c>
      <c r="F4133" s="4" t="s">
        <v>20</v>
      </c>
      <c r="G4133" s="4" t="s">
        <v>20</v>
      </c>
      <c r="H4133" s="4" t="s">
        <v>10</v>
      </c>
    </row>
    <row r="4134" spans="1:8">
      <c r="A4134" t="n">
        <v>32535</v>
      </c>
      <c r="B4134" s="40" t="n">
        <v>45</v>
      </c>
      <c r="C4134" s="7" t="n">
        <v>2</v>
      </c>
      <c r="D4134" s="7" t="n">
        <v>3</v>
      </c>
      <c r="E4134" s="7" t="n">
        <v>-4.01999998092651</v>
      </c>
      <c r="F4134" s="7" t="n">
        <v>1.64999997615814</v>
      </c>
      <c r="G4134" s="7" t="n">
        <v>-1.35000002384186</v>
      </c>
      <c r="H4134" s="7" t="n">
        <v>0</v>
      </c>
    </row>
    <row r="4135" spans="1:8">
      <c r="A4135" t="s">
        <v>4</v>
      </c>
      <c r="B4135" s="4" t="s">
        <v>5</v>
      </c>
      <c r="C4135" s="4" t="s">
        <v>14</v>
      </c>
      <c r="D4135" s="4" t="s">
        <v>14</v>
      </c>
      <c r="E4135" s="4" t="s">
        <v>20</v>
      </c>
      <c r="F4135" s="4" t="s">
        <v>20</v>
      </c>
      <c r="G4135" s="4" t="s">
        <v>20</v>
      </c>
      <c r="H4135" s="4" t="s">
        <v>10</v>
      </c>
      <c r="I4135" s="4" t="s">
        <v>14</v>
      </c>
    </row>
    <row r="4136" spans="1:8">
      <c r="A4136" t="n">
        <v>32552</v>
      </c>
      <c r="B4136" s="40" t="n">
        <v>45</v>
      </c>
      <c r="C4136" s="7" t="n">
        <v>4</v>
      </c>
      <c r="D4136" s="7" t="n">
        <v>3</v>
      </c>
      <c r="E4136" s="7" t="n">
        <v>13.4799995422363</v>
      </c>
      <c r="F4136" s="7" t="n">
        <v>145.669998168945</v>
      </c>
      <c r="G4136" s="7" t="n">
        <v>1.07000005245209</v>
      </c>
      <c r="H4136" s="7" t="n">
        <v>0</v>
      </c>
      <c r="I4136" s="7" t="n">
        <v>1</v>
      </c>
    </row>
    <row r="4137" spans="1:8">
      <c r="A4137" t="s">
        <v>4</v>
      </c>
      <c r="B4137" s="4" t="s">
        <v>5</v>
      </c>
      <c r="C4137" s="4" t="s">
        <v>14</v>
      </c>
      <c r="D4137" s="4" t="s">
        <v>14</v>
      </c>
      <c r="E4137" s="4" t="s">
        <v>20</v>
      </c>
      <c r="F4137" s="4" t="s">
        <v>10</v>
      </c>
    </row>
    <row r="4138" spans="1:8">
      <c r="A4138" t="n">
        <v>32570</v>
      </c>
      <c r="B4138" s="40" t="n">
        <v>45</v>
      </c>
      <c r="C4138" s="7" t="n">
        <v>5</v>
      </c>
      <c r="D4138" s="7" t="n">
        <v>3</v>
      </c>
      <c r="E4138" s="7" t="n">
        <v>6</v>
      </c>
      <c r="F4138" s="7" t="n">
        <v>0</v>
      </c>
    </row>
    <row r="4139" spans="1:8">
      <c r="A4139" t="s">
        <v>4</v>
      </c>
      <c r="B4139" s="4" t="s">
        <v>5</v>
      </c>
      <c r="C4139" s="4" t="s">
        <v>14</v>
      </c>
      <c r="D4139" s="4" t="s">
        <v>14</v>
      </c>
      <c r="E4139" s="4" t="s">
        <v>20</v>
      </c>
      <c r="F4139" s="4" t="s">
        <v>10</v>
      </c>
    </row>
    <row r="4140" spans="1:8">
      <c r="A4140" t="n">
        <v>32579</v>
      </c>
      <c r="B4140" s="40" t="n">
        <v>45</v>
      </c>
      <c r="C4140" s="7" t="n">
        <v>11</v>
      </c>
      <c r="D4140" s="7" t="n">
        <v>3</v>
      </c>
      <c r="E4140" s="7" t="n">
        <v>19.1000003814697</v>
      </c>
      <c r="F4140" s="7" t="n">
        <v>0</v>
      </c>
    </row>
    <row r="4141" spans="1:8">
      <c r="A4141" t="s">
        <v>4</v>
      </c>
      <c r="B4141" s="4" t="s">
        <v>5</v>
      </c>
      <c r="C4141" s="4" t="s">
        <v>14</v>
      </c>
      <c r="D4141" s="4" t="s">
        <v>14</v>
      </c>
      <c r="E4141" s="4" t="s">
        <v>20</v>
      </c>
      <c r="F4141" s="4" t="s">
        <v>20</v>
      </c>
      <c r="G4141" s="4" t="s">
        <v>20</v>
      </c>
      <c r="H4141" s="4" t="s">
        <v>10</v>
      </c>
      <c r="I4141" s="4" t="s">
        <v>14</v>
      </c>
    </row>
    <row r="4142" spans="1:8">
      <c r="A4142" t="n">
        <v>32588</v>
      </c>
      <c r="B4142" s="40" t="n">
        <v>45</v>
      </c>
      <c r="C4142" s="7" t="n">
        <v>4</v>
      </c>
      <c r="D4142" s="7" t="n">
        <v>3</v>
      </c>
      <c r="E4142" s="7" t="n">
        <v>13.4799995422363</v>
      </c>
      <c r="F4142" s="7" t="n">
        <v>153.729995727539</v>
      </c>
      <c r="G4142" s="7" t="n">
        <v>1.07000005245209</v>
      </c>
      <c r="H4142" s="7" t="n">
        <v>15000</v>
      </c>
      <c r="I4142" s="7" t="n">
        <v>1</v>
      </c>
    </row>
    <row r="4143" spans="1:8">
      <c r="A4143" t="s">
        <v>4</v>
      </c>
      <c r="B4143" s="4" t="s">
        <v>5</v>
      </c>
      <c r="C4143" s="4" t="s">
        <v>14</v>
      </c>
      <c r="D4143" s="4" t="s">
        <v>14</v>
      </c>
      <c r="E4143" s="4" t="s">
        <v>20</v>
      </c>
      <c r="F4143" s="4" t="s">
        <v>10</v>
      </c>
    </row>
    <row r="4144" spans="1:8">
      <c r="A4144" t="n">
        <v>32606</v>
      </c>
      <c r="B4144" s="40" t="n">
        <v>45</v>
      </c>
      <c r="C4144" s="7" t="n">
        <v>5</v>
      </c>
      <c r="D4144" s="7" t="n">
        <v>3</v>
      </c>
      <c r="E4144" s="7" t="n">
        <v>5.59999990463257</v>
      </c>
      <c r="F4144" s="7" t="n">
        <v>15000</v>
      </c>
    </row>
    <row r="4145" spans="1:9">
      <c r="A4145" t="s">
        <v>4</v>
      </c>
      <c r="B4145" s="4" t="s">
        <v>5</v>
      </c>
      <c r="C4145" s="4" t="s">
        <v>14</v>
      </c>
      <c r="D4145" s="4" t="s">
        <v>10</v>
      </c>
    </row>
    <row r="4146" spans="1:9">
      <c r="A4146" t="n">
        <v>32615</v>
      </c>
      <c r="B4146" s="22" t="n">
        <v>58</v>
      </c>
      <c r="C4146" s="7" t="n">
        <v>255</v>
      </c>
      <c r="D4146" s="7" t="n">
        <v>0</v>
      </c>
    </row>
    <row r="4147" spans="1:9">
      <c r="A4147" t="s">
        <v>4</v>
      </c>
      <c r="B4147" s="4" t="s">
        <v>5</v>
      </c>
      <c r="C4147" s="4" t="s">
        <v>14</v>
      </c>
      <c r="D4147" s="4" t="s">
        <v>14</v>
      </c>
      <c r="E4147" s="4" t="s">
        <v>14</v>
      </c>
      <c r="F4147" s="4" t="s">
        <v>14</v>
      </c>
    </row>
    <row r="4148" spans="1:9">
      <c r="A4148" t="n">
        <v>32619</v>
      </c>
      <c r="B4148" s="20" t="n">
        <v>14</v>
      </c>
      <c r="C4148" s="7" t="n">
        <v>0</v>
      </c>
      <c r="D4148" s="7" t="n">
        <v>1</v>
      </c>
      <c r="E4148" s="7" t="n">
        <v>0</v>
      </c>
      <c r="F4148" s="7" t="n">
        <v>0</v>
      </c>
    </row>
    <row r="4149" spans="1:9">
      <c r="A4149" t="s">
        <v>4</v>
      </c>
      <c r="B4149" s="4" t="s">
        <v>5</v>
      </c>
      <c r="C4149" s="4" t="s">
        <v>14</v>
      </c>
      <c r="D4149" s="4" t="s">
        <v>10</v>
      </c>
      <c r="E4149" s="4" t="s">
        <v>6</v>
      </c>
    </row>
    <row r="4150" spans="1:9">
      <c r="A4150" t="n">
        <v>32624</v>
      </c>
      <c r="B4150" s="33" t="n">
        <v>51</v>
      </c>
      <c r="C4150" s="7" t="n">
        <v>4</v>
      </c>
      <c r="D4150" s="7" t="n">
        <v>11</v>
      </c>
      <c r="E4150" s="7" t="s">
        <v>164</v>
      </c>
    </row>
    <row r="4151" spans="1:9">
      <c r="A4151" t="s">
        <v>4</v>
      </c>
      <c r="B4151" s="4" t="s">
        <v>5</v>
      </c>
      <c r="C4151" s="4" t="s">
        <v>10</v>
      </c>
    </row>
    <row r="4152" spans="1:9">
      <c r="A4152" t="n">
        <v>32637</v>
      </c>
      <c r="B4152" s="29" t="n">
        <v>16</v>
      </c>
      <c r="C4152" s="7" t="n">
        <v>0</v>
      </c>
    </row>
    <row r="4153" spans="1:9">
      <c r="A4153" t="s">
        <v>4</v>
      </c>
      <c r="B4153" s="4" t="s">
        <v>5</v>
      </c>
      <c r="C4153" s="4" t="s">
        <v>10</v>
      </c>
      <c r="D4153" s="4" t="s">
        <v>14</v>
      </c>
      <c r="E4153" s="4" t="s">
        <v>9</v>
      </c>
      <c r="F4153" s="4" t="s">
        <v>83</v>
      </c>
      <c r="G4153" s="4" t="s">
        <v>14</v>
      </c>
      <c r="H4153" s="4" t="s">
        <v>14</v>
      </c>
    </row>
    <row r="4154" spans="1:9">
      <c r="A4154" t="n">
        <v>32640</v>
      </c>
      <c r="B4154" s="44" t="n">
        <v>26</v>
      </c>
      <c r="C4154" s="7" t="n">
        <v>11</v>
      </c>
      <c r="D4154" s="7" t="n">
        <v>17</v>
      </c>
      <c r="E4154" s="7" t="n">
        <v>10400</v>
      </c>
      <c r="F4154" s="7" t="s">
        <v>347</v>
      </c>
      <c r="G4154" s="7" t="n">
        <v>2</v>
      </c>
      <c r="H4154" s="7" t="n">
        <v>0</v>
      </c>
    </row>
    <row r="4155" spans="1:9">
      <c r="A4155" t="s">
        <v>4</v>
      </c>
      <c r="B4155" s="4" t="s">
        <v>5</v>
      </c>
    </row>
    <row r="4156" spans="1:9">
      <c r="A4156" t="n">
        <v>32738</v>
      </c>
      <c r="B4156" s="45" t="n">
        <v>28</v>
      </c>
    </row>
    <row r="4157" spans="1:9">
      <c r="A4157" t="s">
        <v>4</v>
      </c>
      <c r="B4157" s="4" t="s">
        <v>5</v>
      </c>
      <c r="C4157" s="4" t="s">
        <v>10</v>
      </c>
      <c r="D4157" s="4" t="s">
        <v>10</v>
      </c>
      <c r="E4157" s="4" t="s">
        <v>10</v>
      </c>
    </row>
    <row r="4158" spans="1:9">
      <c r="A4158" t="n">
        <v>32739</v>
      </c>
      <c r="B4158" s="51" t="n">
        <v>61</v>
      </c>
      <c r="C4158" s="7" t="n">
        <v>0</v>
      </c>
      <c r="D4158" s="7" t="n">
        <v>7</v>
      </c>
      <c r="E4158" s="7" t="n">
        <v>1000</v>
      </c>
    </row>
    <row r="4159" spans="1:9">
      <c r="A4159" t="s">
        <v>4</v>
      </c>
      <c r="B4159" s="4" t="s">
        <v>5</v>
      </c>
      <c r="C4159" s="4" t="s">
        <v>14</v>
      </c>
      <c r="D4159" s="4" t="s">
        <v>10</v>
      </c>
      <c r="E4159" s="4" t="s">
        <v>6</v>
      </c>
    </row>
    <row r="4160" spans="1:9">
      <c r="A4160" t="n">
        <v>32746</v>
      </c>
      <c r="B4160" s="33" t="n">
        <v>51</v>
      </c>
      <c r="C4160" s="7" t="n">
        <v>4</v>
      </c>
      <c r="D4160" s="7" t="n">
        <v>0</v>
      </c>
      <c r="E4160" s="7" t="s">
        <v>348</v>
      </c>
    </row>
    <row r="4161" spans="1:8">
      <c r="A4161" t="s">
        <v>4</v>
      </c>
      <c r="B4161" s="4" t="s">
        <v>5</v>
      </c>
      <c r="C4161" s="4" t="s">
        <v>10</v>
      </c>
    </row>
    <row r="4162" spans="1:8">
      <c r="A4162" t="n">
        <v>32770</v>
      </c>
      <c r="B4162" s="29" t="n">
        <v>16</v>
      </c>
      <c r="C4162" s="7" t="n">
        <v>0</v>
      </c>
    </row>
    <row r="4163" spans="1:8">
      <c r="A4163" t="s">
        <v>4</v>
      </c>
      <c r="B4163" s="4" t="s">
        <v>5</v>
      </c>
      <c r="C4163" s="4" t="s">
        <v>10</v>
      </c>
      <c r="D4163" s="4" t="s">
        <v>14</v>
      </c>
      <c r="E4163" s="4" t="s">
        <v>9</v>
      </c>
      <c r="F4163" s="4" t="s">
        <v>83</v>
      </c>
      <c r="G4163" s="4" t="s">
        <v>14</v>
      </c>
      <c r="H4163" s="4" t="s">
        <v>14</v>
      </c>
    </row>
    <row r="4164" spans="1:8">
      <c r="A4164" t="n">
        <v>32773</v>
      </c>
      <c r="B4164" s="44" t="n">
        <v>26</v>
      </c>
      <c r="C4164" s="7" t="n">
        <v>0</v>
      </c>
      <c r="D4164" s="7" t="n">
        <v>17</v>
      </c>
      <c r="E4164" s="7" t="n">
        <v>52997</v>
      </c>
      <c r="F4164" s="7" t="s">
        <v>349</v>
      </c>
      <c r="G4164" s="7" t="n">
        <v>2</v>
      </c>
      <c r="H4164" s="7" t="n">
        <v>0</v>
      </c>
    </row>
    <row r="4165" spans="1:8">
      <c r="A4165" t="s">
        <v>4</v>
      </c>
      <c r="B4165" s="4" t="s">
        <v>5</v>
      </c>
    </row>
    <row r="4166" spans="1:8">
      <c r="A4166" t="n">
        <v>32817</v>
      </c>
      <c r="B4166" s="45" t="n">
        <v>28</v>
      </c>
    </row>
    <row r="4167" spans="1:8">
      <c r="A4167" t="s">
        <v>4</v>
      </c>
      <c r="B4167" s="4" t="s">
        <v>5</v>
      </c>
      <c r="C4167" s="4" t="s">
        <v>10</v>
      </c>
      <c r="D4167" s="4" t="s">
        <v>14</v>
      </c>
      <c r="E4167" s="4" t="s">
        <v>14</v>
      </c>
      <c r="F4167" s="4" t="s">
        <v>6</v>
      </c>
    </row>
    <row r="4168" spans="1:8">
      <c r="A4168" t="n">
        <v>32818</v>
      </c>
      <c r="B4168" s="19" t="n">
        <v>20</v>
      </c>
      <c r="C4168" s="7" t="n">
        <v>7</v>
      </c>
      <c r="D4168" s="7" t="n">
        <v>2</v>
      </c>
      <c r="E4168" s="7" t="n">
        <v>10</v>
      </c>
      <c r="F4168" s="7" t="s">
        <v>320</v>
      </c>
    </row>
    <row r="4169" spans="1:8">
      <c r="A4169" t="s">
        <v>4</v>
      </c>
      <c r="B4169" s="4" t="s">
        <v>5</v>
      </c>
      <c r="C4169" s="4" t="s">
        <v>14</v>
      </c>
      <c r="D4169" s="4" t="s">
        <v>10</v>
      </c>
      <c r="E4169" s="4" t="s">
        <v>6</v>
      </c>
    </row>
    <row r="4170" spans="1:8">
      <c r="A4170" t="n">
        <v>32839</v>
      </c>
      <c r="B4170" s="33" t="n">
        <v>51</v>
      </c>
      <c r="C4170" s="7" t="n">
        <v>4</v>
      </c>
      <c r="D4170" s="7" t="n">
        <v>7</v>
      </c>
      <c r="E4170" s="7" t="s">
        <v>180</v>
      </c>
    </row>
    <row r="4171" spans="1:8">
      <c r="A4171" t="s">
        <v>4</v>
      </c>
      <c r="B4171" s="4" t="s">
        <v>5</v>
      </c>
      <c r="C4171" s="4" t="s">
        <v>10</v>
      </c>
    </row>
    <row r="4172" spans="1:8">
      <c r="A4172" t="n">
        <v>32852</v>
      </c>
      <c r="B4172" s="29" t="n">
        <v>16</v>
      </c>
      <c r="C4172" s="7" t="n">
        <v>0</v>
      </c>
    </row>
    <row r="4173" spans="1:8">
      <c r="A4173" t="s">
        <v>4</v>
      </c>
      <c r="B4173" s="4" t="s">
        <v>5</v>
      </c>
      <c r="C4173" s="4" t="s">
        <v>10</v>
      </c>
      <c r="D4173" s="4" t="s">
        <v>14</v>
      </c>
      <c r="E4173" s="4" t="s">
        <v>9</v>
      </c>
      <c r="F4173" s="4" t="s">
        <v>83</v>
      </c>
      <c r="G4173" s="4" t="s">
        <v>14</v>
      </c>
      <c r="H4173" s="4" t="s">
        <v>14</v>
      </c>
    </row>
    <row r="4174" spans="1:8">
      <c r="A4174" t="n">
        <v>32855</v>
      </c>
      <c r="B4174" s="44" t="n">
        <v>26</v>
      </c>
      <c r="C4174" s="7" t="n">
        <v>7</v>
      </c>
      <c r="D4174" s="7" t="n">
        <v>17</v>
      </c>
      <c r="E4174" s="7" t="n">
        <v>4422</v>
      </c>
      <c r="F4174" s="7" t="s">
        <v>350</v>
      </c>
      <c r="G4174" s="7" t="n">
        <v>2</v>
      </c>
      <c r="H4174" s="7" t="n">
        <v>0</v>
      </c>
    </row>
    <row r="4175" spans="1:8">
      <c r="A4175" t="s">
        <v>4</v>
      </c>
      <c r="B4175" s="4" t="s">
        <v>5</v>
      </c>
    </row>
    <row r="4176" spans="1:8">
      <c r="A4176" t="n">
        <v>32871</v>
      </c>
      <c r="B4176" s="45" t="n">
        <v>28</v>
      </c>
    </row>
    <row r="4177" spans="1:8">
      <c r="A4177" t="s">
        <v>4</v>
      </c>
      <c r="B4177" s="4" t="s">
        <v>5</v>
      </c>
      <c r="C4177" s="4" t="s">
        <v>14</v>
      </c>
      <c r="D4177" s="4" t="s">
        <v>10</v>
      </c>
      <c r="E4177" s="4" t="s">
        <v>6</v>
      </c>
    </row>
    <row r="4178" spans="1:8">
      <c r="A4178" t="n">
        <v>32872</v>
      </c>
      <c r="B4178" s="33" t="n">
        <v>51</v>
      </c>
      <c r="C4178" s="7" t="n">
        <v>4</v>
      </c>
      <c r="D4178" s="7" t="n">
        <v>9</v>
      </c>
      <c r="E4178" s="7" t="s">
        <v>180</v>
      </c>
    </row>
    <row r="4179" spans="1:8">
      <c r="A4179" t="s">
        <v>4</v>
      </c>
      <c r="B4179" s="4" t="s">
        <v>5</v>
      </c>
      <c r="C4179" s="4" t="s">
        <v>10</v>
      </c>
    </row>
    <row r="4180" spans="1:8">
      <c r="A4180" t="n">
        <v>32885</v>
      </c>
      <c r="B4180" s="29" t="n">
        <v>16</v>
      </c>
      <c r="C4180" s="7" t="n">
        <v>0</v>
      </c>
    </row>
    <row r="4181" spans="1:8">
      <c r="A4181" t="s">
        <v>4</v>
      </c>
      <c r="B4181" s="4" t="s">
        <v>5</v>
      </c>
      <c r="C4181" s="4" t="s">
        <v>10</v>
      </c>
      <c r="D4181" s="4" t="s">
        <v>14</v>
      </c>
      <c r="E4181" s="4" t="s">
        <v>9</v>
      </c>
      <c r="F4181" s="4" t="s">
        <v>83</v>
      </c>
      <c r="G4181" s="4" t="s">
        <v>14</v>
      </c>
      <c r="H4181" s="4" t="s">
        <v>14</v>
      </c>
    </row>
    <row r="4182" spans="1:8">
      <c r="A4182" t="n">
        <v>32888</v>
      </c>
      <c r="B4182" s="44" t="n">
        <v>26</v>
      </c>
      <c r="C4182" s="7" t="n">
        <v>9</v>
      </c>
      <c r="D4182" s="7" t="n">
        <v>17</v>
      </c>
      <c r="E4182" s="7" t="n">
        <v>5383</v>
      </c>
      <c r="F4182" s="7" t="s">
        <v>351</v>
      </c>
      <c r="G4182" s="7" t="n">
        <v>2</v>
      </c>
      <c r="H4182" s="7" t="n">
        <v>0</v>
      </c>
    </row>
    <row r="4183" spans="1:8">
      <c r="A4183" t="s">
        <v>4</v>
      </c>
      <c r="B4183" s="4" t="s">
        <v>5</v>
      </c>
    </row>
    <row r="4184" spans="1:8">
      <c r="A4184" t="n">
        <v>32904</v>
      </c>
      <c r="B4184" s="45" t="n">
        <v>28</v>
      </c>
    </row>
    <row r="4185" spans="1:8">
      <c r="A4185" t="s">
        <v>4</v>
      </c>
      <c r="B4185" s="4" t="s">
        <v>5</v>
      </c>
      <c r="C4185" s="4" t="s">
        <v>10</v>
      </c>
      <c r="D4185" s="4" t="s">
        <v>14</v>
      </c>
    </row>
    <row r="4186" spans="1:8">
      <c r="A4186" t="n">
        <v>32905</v>
      </c>
      <c r="B4186" s="46" t="n">
        <v>89</v>
      </c>
      <c r="C4186" s="7" t="n">
        <v>65533</v>
      </c>
      <c r="D4186" s="7" t="n">
        <v>1</v>
      </c>
    </row>
    <row r="4187" spans="1:8">
      <c r="A4187" t="s">
        <v>4</v>
      </c>
      <c r="B4187" s="4" t="s">
        <v>5</v>
      </c>
      <c r="C4187" s="4" t="s">
        <v>9</v>
      </c>
    </row>
    <row r="4188" spans="1:8">
      <c r="A4188" t="n">
        <v>32909</v>
      </c>
      <c r="B4188" s="50" t="n">
        <v>15</v>
      </c>
      <c r="C4188" s="7" t="n">
        <v>256</v>
      </c>
    </row>
    <row r="4189" spans="1:8">
      <c r="A4189" t="s">
        <v>4</v>
      </c>
      <c r="B4189" s="4" t="s">
        <v>5</v>
      </c>
      <c r="C4189" s="4" t="s">
        <v>14</v>
      </c>
      <c r="D4189" s="4" t="s">
        <v>10</v>
      </c>
      <c r="E4189" s="4" t="s">
        <v>20</v>
      </c>
    </row>
    <row r="4190" spans="1:8">
      <c r="A4190" t="n">
        <v>32914</v>
      </c>
      <c r="B4190" s="22" t="n">
        <v>58</v>
      </c>
      <c r="C4190" s="7" t="n">
        <v>101</v>
      </c>
      <c r="D4190" s="7" t="n">
        <v>300</v>
      </c>
      <c r="E4190" s="7" t="n">
        <v>1</v>
      </c>
    </row>
    <row r="4191" spans="1:8">
      <c r="A4191" t="s">
        <v>4</v>
      </c>
      <c r="B4191" s="4" t="s">
        <v>5</v>
      </c>
      <c r="C4191" s="4" t="s">
        <v>14</v>
      </c>
      <c r="D4191" s="4" t="s">
        <v>10</v>
      </c>
    </row>
    <row r="4192" spans="1:8">
      <c r="A4192" t="n">
        <v>32922</v>
      </c>
      <c r="B4192" s="22" t="n">
        <v>58</v>
      </c>
      <c r="C4192" s="7" t="n">
        <v>254</v>
      </c>
      <c r="D4192" s="7" t="n">
        <v>0</v>
      </c>
    </row>
    <row r="4193" spans="1:8">
      <c r="A4193" t="s">
        <v>4</v>
      </c>
      <c r="B4193" s="4" t="s">
        <v>5</v>
      </c>
      <c r="C4193" s="4" t="s">
        <v>14</v>
      </c>
      <c r="D4193" s="4" t="s">
        <v>14</v>
      </c>
      <c r="E4193" s="4" t="s">
        <v>20</v>
      </c>
      <c r="F4193" s="4" t="s">
        <v>20</v>
      </c>
      <c r="G4193" s="4" t="s">
        <v>20</v>
      </c>
      <c r="H4193" s="4" t="s">
        <v>10</v>
      </c>
    </row>
    <row r="4194" spans="1:8">
      <c r="A4194" t="n">
        <v>32926</v>
      </c>
      <c r="B4194" s="40" t="n">
        <v>45</v>
      </c>
      <c r="C4194" s="7" t="n">
        <v>2</v>
      </c>
      <c r="D4194" s="7" t="n">
        <v>3</v>
      </c>
      <c r="E4194" s="7" t="n">
        <v>-3.4300000667572</v>
      </c>
      <c r="F4194" s="7" t="n">
        <v>1.28999996185303</v>
      </c>
      <c r="G4194" s="7" t="n">
        <v>-1.38999998569489</v>
      </c>
      <c r="H4194" s="7" t="n">
        <v>0</v>
      </c>
    </row>
    <row r="4195" spans="1:8">
      <c r="A4195" t="s">
        <v>4</v>
      </c>
      <c r="B4195" s="4" t="s">
        <v>5</v>
      </c>
      <c r="C4195" s="4" t="s">
        <v>14</v>
      </c>
      <c r="D4195" s="4" t="s">
        <v>14</v>
      </c>
      <c r="E4195" s="4" t="s">
        <v>20</v>
      </c>
      <c r="F4195" s="4" t="s">
        <v>20</v>
      </c>
      <c r="G4195" s="4" t="s">
        <v>20</v>
      </c>
      <c r="H4195" s="4" t="s">
        <v>10</v>
      </c>
      <c r="I4195" s="4" t="s">
        <v>14</v>
      </c>
    </row>
    <row r="4196" spans="1:8">
      <c r="A4196" t="n">
        <v>32943</v>
      </c>
      <c r="B4196" s="40" t="n">
        <v>45</v>
      </c>
      <c r="C4196" s="7" t="n">
        <v>4</v>
      </c>
      <c r="D4196" s="7" t="n">
        <v>3</v>
      </c>
      <c r="E4196" s="7" t="n">
        <v>4.21000003814697</v>
      </c>
      <c r="F4196" s="7" t="n">
        <v>208.270004272461</v>
      </c>
      <c r="G4196" s="7" t="n">
        <v>5.17000007629395</v>
      </c>
      <c r="H4196" s="7" t="n">
        <v>0</v>
      </c>
      <c r="I4196" s="7" t="n">
        <v>0</v>
      </c>
    </row>
    <row r="4197" spans="1:8">
      <c r="A4197" t="s">
        <v>4</v>
      </c>
      <c r="B4197" s="4" t="s">
        <v>5</v>
      </c>
      <c r="C4197" s="4" t="s">
        <v>14</v>
      </c>
      <c r="D4197" s="4" t="s">
        <v>14</v>
      </c>
      <c r="E4197" s="4" t="s">
        <v>20</v>
      </c>
      <c r="F4197" s="4" t="s">
        <v>10</v>
      </c>
    </row>
    <row r="4198" spans="1:8">
      <c r="A4198" t="n">
        <v>32961</v>
      </c>
      <c r="B4198" s="40" t="n">
        <v>45</v>
      </c>
      <c r="C4198" s="7" t="n">
        <v>5</v>
      </c>
      <c r="D4198" s="7" t="n">
        <v>3</v>
      </c>
      <c r="E4198" s="7" t="n">
        <v>4</v>
      </c>
      <c r="F4198" s="7" t="n">
        <v>0</v>
      </c>
    </row>
    <row r="4199" spans="1:8">
      <c r="A4199" t="s">
        <v>4</v>
      </c>
      <c r="B4199" s="4" t="s">
        <v>5</v>
      </c>
      <c r="C4199" s="4" t="s">
        <v>14</v>
      </c>
      <c r="D4199" s="4" t="s">
        <v>14</v>
      </c>
      <c r="E4199" s="4" t="s">
        <v>20</v>
      </c>
      <c r="F4199" s="4" t="s">
        <v>10</v>
      </c>
    </row>
    <row r="4200" spans="1:8">
      <c r="A4200" t="n">
        <v>32970</v>
      </c>
      <c r="B4200" s="40" t="n">
        <v>45</v>
      </c>
      <c r="C4200" s="7" t="n">
        <v>11</v>
      </c>
      <c r="D4200" s="7" t="n">
        <v>3</v>
      </c>
      <c r="E4200" s="7" t="n">
        <v>17.3999996185303</v>
      </c>
      <c r="F4200" s="7" t="n">
        <v>0</v>
      </c>
    </row>
    <row r="4201" spans="1:8">
      <c r="A4201" t="s">
        <v>4</v>
      </c>
      <c r="B4201" s="4" t="s">
        <v>5</v>
      </c>
      <c r="C4201" s="4" t="s">
        <v>10</v>
      </c>
      <c r="D4201" s="4" t="s">
        <v>20</v>
      </c>
      <c r="E4201" s="4" t="s">
        <v>20</v>
      </c>
      <c r="F4201" s="4" t="s">
        <v>20</v>
      </c>
      <c r="G4201" s="4" t="s">
        <v>20</v>
      </c>
    </row>
    <row r="4202" spans="1:8">
      <c r="A4202" t="n">
        <v>32979</v>
      </c>
      <c r="B4202" s="39" t="n">
        <v>46</v>
      </c>
      <c r="C4202" s="7" t="n">
        <v>9</v>
      </c>
      <c r="D4202" s="7" t="n">
        <v>-2.97000002861023</v>
      </c>
      <c r="E4202" s="7" t="n">
        <v>0</v>
      </c>
      <c r="F4202" s="7" t="n">
        <v>0.159999996423721</v>
      </c>
      <c r="G4202" s="7" t="n">
        <v>-175.300003051758</v>
      </c>
    </row>
    <row r="4203" spans="1:8">
      <c r="A4203" t="s">
        <v>4</v>
      </c>
      <c r="B4203" s="4" t="s">
        <v>5</v>
      </c>
      <c r="C4203" s="4" t="s">
        <v>10</v>
      </c>
      <c r="D4203" s="4" t="s">
        <v>20</v>
      </c>
      <c r="E4203" s="4" t="s">
        <v>20</v>
      </c>
      <c r="F4203" s="4" t="s">
        <v>20</v>
      </c>
      <c r="G4203" s="4" t="s">
        <v>20</v>
      </c>
    </row>
    <row r="4204" spans="1:8">
      <c r="A4204" t="n">
        <v>32998</v>
      </c>
      <c r="B4204" s="39" t="n">
        <v>46</v>
      </c>
      <c r="C4204" s="7" t="n">
        <v>7030</v>
      </c>
      <c r="D4204" s="7" t="n">
        <v>-1.94000005722046</v>
      </c>
      <c r="E4204" s="7" t="n">
        <v>0</v>
      </c>
      <c r="F4204" s="7" t="n">
        <v>1.39999997615814</v>
      </c>
      <c r="G4204" s="7" t="n">
        <v>-175.300003051758</v>
      </c>
    </row>
    <row r="4205" spans="1:8">
      <c r="A4205" t="s">
        <v>4</v>
      </c>
      <c r="B4205" s="4" t="s">
        <v>5</v>
      </c>
      <c r="C4205" s="4" t="s">
        <v>14</v>
      </c>
      <c r="D4205" s="4" t="s">
        <v>10</v>
      </c>
      <c r="E4205" s="4" t="s">
        <v>6</v>
      </c>
      <c r="F4205" s="4" t="s">
        <v>6</v>
      </c>
      <c r="G4205" s="4" t="s">
        <v>6</v>
      </c>
      <c r="H4205" s="4" t="s">
        <v>6</v>
      </c>
    </row>
    <row r="4206" spans="1:8">
      <c r="A4206" t="n">
        <v>33017</v>
      </c>
      <c r="B4206" s="33" t="n">
        <v>51</v>
      </c>
      <c r="C4206" s="7" t="n">
        <v>3</v>
      </c>
      <c r="D4206" s="7" t="n">
        <v>22</v>
      </c>
      <c r="E4206" s="7" t="s">
        <v>62</v>
      </c>
      <c r="F4206" s="7" t="s">
        <v>62</v>
      </c>
      <c r="G4206" s="7" t="s">
        <v>61</v>
      </c>
      <c r="H4206" s="7" t="s">
        <v>62</v>
      </c>
    </row>
    <row r="4207" spans="1:8">
      <c r="A4207" t="s">
        <v>4</v>
      </c>
      <c r="B4207" s="4" t="s">
        <v>5</v>
      </c>
      <c r="C4207" s="4" t="s">
        <v>10</v>
      </c>
      <c r="D4207" s="4" t="s">
        <v>9</v>
      </c>
    </row>
    <row r="4208" spans="1:8">
      <c r="A4208" t="n">
        <v>33030</v>
      </c>
      <c r="B4208" s="56" t="n">
        <v>44</v>
      </c>
      <c r="C4208" s="7" t="n">
        <v>7030</v>
      </c>
      <c r="D4208" s="7" t="n">
        <v>1</v>
      </c>
    </row>
    <row r="4209" spans="1:9">
      <c r="A4209" t="s">
        <v>4</v>
      </c>
      <c r="B4209" s="4" t="s">
        <v>5</v>
      </c>
      <c r="C4209" s="4" t="s">
        <v>10</v>
      </c>
      <c r="D4209" s="4" t="s">
        <v>9</v>
      </c>
      <c r="E4209" s="4" t="s">
        <v>9</v>
      </c>
      <c r="F4209" s="4" t="s">
        <v>9</v>
      </c>
      <c r="G4209" s="4" t="s">
        <v>9</v>
      </c>
      <c r="H4209" s="4" t="s">
        <v>10</v>
      </c>
      <c r="I4209" s="4" t="s">
        <v>14</v>
      </c>
    </row>
    <row r="4210" spans="1:9">
      <c r="A4210" t="n">
        <v>33037</v>
      </c>
      <c r="B4210" s="32" t="n">
        <v>66</v>
      </c>
      <c r="C4210" s="7" t="n">
        <v>7030</v>
      </c>
      <c r="D4210" s="7" t="n">
        <v>1065353216</v>
      </c>
      <c r="E4210" s="7" t="n">
        <v>1065353216</v>
      </c>
      <c r="F4210" s="7" t="n">
        <v>1065353216</v>
      </c>
      <c r="G4210" s="7" t="n">
        <v>0</v>
      </c>
      <c r="H4210" s="7" t="n">
        <v>0</v>
      </c>
      <c r="I4210" s="7" t="n">
        <v>3</v>
      </c>
    </row>
    <row r="4211" spans="1:9">
      <c r="A4211" t="s">
        <v>4</v>
      </c>
      <c r="B4211" s="4" t="s">
        <v>5</v>
      </c>
      <c r="C4211" s="4" t="s">
        <v>10</v>
      </c>
      <c r="D4211" s="4" t="s">
        <v>9</v>
      </c>
    </row>
    <row r="4212" spans="1:9">
      <c r="A4212" t="n">
        <v>33059</v>
      </c>
      <c r="B4212" s="55" t="n">
        <v>43</v>
      </c>
      <c r="C4212" s="7" t="n">
        <v>9</v>
      </c>
      <c r="D4212" s="7" t="n">
        <v>512</v>
      </c>
    </row>
    <row r="4213" spans="1:9">
      <c r="A4213" t="s">
        <v>4</v>
      </c>
      <c r="B4213" s="4" t="s">
        <v>5</v>
      </c>
      <c r="C4213" s="4" t="s">
        <v>10</v>
      </c>
      <c r="D4213" s="4" t="s">
        <v>9</v>
      </c>
    </row>
    <row r="4214" spans="1:9">
      <c r="A4214" t="n">
        <v>33066</v>
      </c>
      <c r="B4214" s="55" t="n">
        <v>43</v>
      </c>
      <c r="C4214" s="7" t="n">
        <v>7030</v>
      </c>
      <c r="D4214" s="7" t="n">
        <v>512</v>
      </c>
    </row>
    <row r="4215" spans="1:9">
      <c r="A4215" t="s">
        <v>4</v>
      </c>
      <c r="B4215" s="4" t="s">
        <v>5</v>
      </c>
      <c r="C4215" s="4" t="s">
        <v>14</v>
      </c>
      <c r="D4215" s="4" t="s">
        <v>10</v>
      </c>
    </row>
    <row r="4216" spans="1:9">
      <c r="A4216" t="n">
        <v>33073</v>
      </c>
      <c r="B4216" s="22" t="n">
        <v>58</v>
      </c>
      <c r="C4216" s="7" t="n">
        <v>255</v>
      </c>
      <c r="D4216" s="7" t="n">
        <v>0</v>
      </c>
    </row>
    <row r="4217" spans="1:9">
      <c r="A4217" t="s">
        <v>4</v>
      </c>
      <c r="B4217" s="4" t="s">
        <v>5</v>
      </c>
      <c r="C4217" s="4" t="s">
        <v>10</v>
      </c>
      <c r="D4217" s="4" t="s">
        <v>14</v>
      </c>
      <c r="E4217" s="4" t="s">
        <v>6</v>
      </c>
      <c r="F4217" s="4" t="s">
        <v>20</v>
      </c>
      <c r="G4217" s="4" t="s">
        <v>20</v>
      </c>
      <c r="H4217" s="4" t="s">
        <v>20</v>
      </c>
    </row>
    <row r="4218" spans="1:9">
      <c r="A4218" t="n">
        <v>33077</v>
      </c>
      <c r="B4218" s="36" t="n">
        <v>48</v>
      </c>
      <c r="C4218" s="7" t="n">
        <v>9</v>
      </c>
      <c r="D4218" s="7" t="n">
        <v>0</v>
      </c>
      <c r="E4218" s="7" t="s">
        <v>232</v>
      </c>
      <c r="F4218" s="7" t="n">
        <v>-1</v>
      </c>
      <c r="G4218" s="7" t="n">
        <v>1</v>
      </c>
      <c r="H4218" s="7" t="n">
        <v>0</v>
      </c>
    </row>
    <row r="4219" spans="1:9">
      <c r="A4219" t="s">
        <v>4</v>
      </c>
      <c r="B4219" s="4" t="s">
        <v>5</v>
      </c>
      <c r="C4219" s="4" t="s">
        <v>10</v>
      </c>
    </row>
    <row r="4220" spans="1:9">
      <c r="A4220" t="n">
        <v>33103</v>
      </c>
      <c r="B4220" s="29" t="n">
        <v>16</v>
      </c>
      <c r="C4220" s="7" t="n">
        <v>500</v>
      </c>
    </row>
    <row r="4221" spans="1:9">
      <c r="A4221" t="s">
        <v>4</v>
      </c>
      <c r="B4221" s="4" t="s">
        <v>5</v>
      </c>
      <c r="C4221" s="4" t="s">
        <v>14</v>
      </c>
      <c r="D4221" s="4" t="s">
        <v>10</v>
      </c>
      <c r="E4221" s="4" t="s">
        <v>10</v>
      </c>
      <c r="F4221" s="4" t="s">
        <v>10</v>
      </c>
      <c r="G4221" s="4" t="s">
        <v>10</v>
      </c>
      <c r="H4221" s="4" t="s">
        <v>10</v>
      </c>
      <c r="I4221" s="4" t="s">
        <v>6</v>
      </c>
      <c r="J4221" s="4" t="s">
        <v>20</v>
      </c>
      <c r="K4221" s="4" t="s">
        <v>20</v>
      </c>
      <c r="L4221" s="4" t="s">
        <v>20</v>
      </c>
      <c r="M4221" s="4" t="s">
        <v>9</v>
      </c>
      <c r="N4221" s="4" t="s">
        <v>9</v>
      </c>
      <c r="O4221" s="4" t="s">
        <v>20</v>
      </c>
      <c r="P4221" s="4" t="s">
        <v>20</v>
      </c>
      <c r="Q4221" s="4" t="s">
        <v>20</v>
      </c>
      <c r="R4221" s="4" t="s">
        <v>20</v>
      </c>
      <c r="S4221" s="4" t="s">
        <v>14</v>
      </c>
    </row>
    <row r="4222" spans="1:9">
      <c r="A4222" t="n">
        <v>33106</v>
      </c>
      <c r="B4222" s="30" t="n">
        <v>39</v>
      </c>
      <c r="C4222" s="7" t="n">
        <v>12</v>
      </c>
      <c r="D4222" s="7" t="n">
        <v>65533</v>
      </c>
      <c r="E4222" s="7" t="n">
        <v>205</v>
      </c>
      <c r="F4222" s="7" t="n">
        <v>0</v>
      </c>
      <c r="G4222" s="7" t="n">
        <v>7030</v>
      </c>
      <c r="H4222" s="7" t="n">
        <v>12</v>
      </c>
      <c r="I4222" s="7" t="s">
        <v>126</v>
      </c>
      <c r="J4222" s="7" t="n">
        <v>0</v>
      </c>
      <c r="K4222" s="7" t="n">
        <v>0</v>
      </c>
      <c r="L4222" s="7" t="n">
        <v>0</v>
      </c>
      <c r="M4222" s="7" t="n">
        <v>0</v>
      </c>
      <c r="N4222" s="7" t="n">
        <v>0</v>
      </c>
      <c r="O4222" s="7" t="n">
        <v>0</v>
      </c>
      <c r="P4222" s="7" t="n">
        <v>1</v>
      </c>
      <c r="Q4222" s="7" t="n">
        <v>1</v>
      </c>
      <c r="R4222" s="7" t="n">
        <v>1</v>
      </c>
      <c r="S4222" s="7" t="n">
        <v>255</v>
      </c>
    </row>
    <row r="4223" spans="1:9">
      <c r="A4223" t="s">
        <v>4</v>
      </c>
      <c r="B4223" s="4" t="s">
        <v>5</v>
      </c>
      <c r="C4223" s="4" t="s">
        <v>10</v>
      </c>
      <c r="D4223" s="4" t="s">
        <v>9</v>
      </c>
      <c r="E4223" s="4" t="s">
        <v>9</v>
      </c>
      <c r="F4223" s="4" t="s">
        <v>9</v>
      </c>
      <c r="G4223" s="4" t="s">
        <v>9</v>
      </c>
      <c r="H4223" s="4" t="s">
        <v>10</v>
      </c>
      <c r="I4223" s="4" t="s">
        <v>14</v>
      </c>
    </row>
    <row r="4224" spans="1:9">
      <c r="A4224" t="n">
        <v>33167</v>
      </c>
      <c r="B4224" s="32" t="n">
        <v>66</v>
      </c>
      <c r="C4224" s="7" t="n">
        <v>7030</v>
      </c>
      <c r="D4224" s="7" t="n">
        <v>1065353216</v>
      </c>
      <c r="E4224" s="7" t="n">
        <v>1065353216</v>
      </c>
      <c r="F4224" s="7" t="n">
        <v>1065353216</v>
      </c>
      <c r="G4224" s="7" t="n">
        <v>1065353216</v>
      </c>
      <c r="H4224" s="7" t="n">
        <v>300</v>
      </c>
      <c r="I4224" s="7" t="n">
        <v>3</v>
      </c>
    </row>
    <row r="4225" spans="1:19">
      <c r="A4225" t="s">
        <v>4</v>
      </c>
      <c r="B4225" s="4" t="s">
        <v>5</v>
      </c>
      <c r="C4225" s="4" t="s">
        <v>14</v>
      </c>
      <c r="D4225" s="4" t="s">
        <v>14</v>
      </c>
      <c r="E4225" s="4" t="s">
        <v>20</v>
      </c>
      <c r="F4225" s="4" t="s">
        <v>20</v>
      </c>
      <c r="G4225" s="4" t="s">
        <v>20</v>
      </c>
      <c r="H4225" s="4" t="s">
        <v>10</v>
      </c>
    </row>
    <row r="4226" spans="1:19">
      <c r="A4226" t="n">
        <v>33189</v>
      </c>
      <c r="B4226" s="40" t="n">
        <v>45</v>
      </c>
      <c r="C4226" s="7" t="n">
        <v>2</v>
      </c>
      <c r="D4226" s="7" t="n">
        <v>3</v>
      </c>
      <c r="E4226" s="7" t="n">
        <v>-3.73000001907349</v>
      </c>
      <c r="F4226" s="7" t="n">
        <v>1.28999996185303</v>
      </c>
      <c r="G4226" s="7" t="n">
        <v>-3.08999991416931</v>
      </c>
      <c r="H4226" s="7" t="n">
        <v>800</v>
      </c>
    </row>
    <row r="4227" spans="1:19">
      <c r="A4227" t="s">
        <v>4</v>
      </c>
      <c r="B4227" s="4" t="s">
        <v>5</v>
      </c>
      <c r="C4227" s="4" t="s">
        <v>14</v>
      </c>
      <c r="D4227" s="4" t="s">
        <v>14</v>
      </c>
      <c r="E4227" s="4" t="s">
        <v>20</v>
      </c>
      <c r="F4227" s="4" t="s">
        <v>10</v>
      </c>
    </row>
    <row r="4228" spans="1:19">
      <c r="A4228" t="n">
        <v>33206</v>
      </c>
      <c r="B4228" s="40" t="n">
        <v>45</v>
      </c>
      <c r="C4228" s="7" t="n">
        <v>5</v>
      </c>
      <c r="D4228" s="7" t="n">
        <v>3</v>
      </c>
      <c r="E4228" s="7" t="n">
        <v>4.69999980926514</v>
      </c>
      <c r="F4228" s="7" t="n">
        <v>800</v>
      </c>
    </row>
    <row r="4229" spans="1:19">
      <c r="A4229" t="s">
        <v>4</v>
      </c>
      <c r="B4229" s="4" t="s">
        <v>5</v>
      </c>
      <c r="C4229" s="4" t="s">
        <v>14</v>
      </c>
      <c r="D4229" s="4" t="s">
        <v>10</v>
      </c>
      <c r="E4229" s="4" t="s">
        <v>10</v>
      </c>
      <c r="F4229" s="4" t="s">
        <v>9</v>
      </c>
    </row>
    <row r="4230" spans="1:19">
      <c r="A4230" t="n">
        <v>33215</v>
      </c>
      <c r="B4230" s="48" t="n">
        <v>84</v>
      </c>
      <c r="C4230" s="7" t="n">
        <v>0</v>
      </c>
      <c r="D4230" s="7" t="n">
        <v>0</v>
      </c>
      <c r="E4230" s="7" t="n">
        <v>300</v>
      </c>
      <c r="F4230" s="7" t="n">
        <v>1050253722</v>
      </c>
    </row>
    <row r="4231" spans="1:19">
      <c r="A4231" t="s">
        <v>4</v>
      </c>
      <c r="B4231" s="4" t="s">
        <v>5</v>
      </c>
      <c r="C4231" s="4" t="s">
        <v>10</v>
      </c>
      <c r="D4231" s="4" t="s">
        <v>10</v>
      </c>
      <c r="E4231" s="4" t="s">
        <v>20</v>
      </c>
      <c r="F4231" s="4" t="s">
        <v>20</v>
      </c>
      <c r="G4231" s="4" t="s">
        <v>20</v>
      </c>
      <c r="H4231" s="4" t="s">
        <v>20</v>
      </c>
      <c r="I4231" s="4" t="s">
        <v>14</v>
      </c>
      <c r="J4231" s="4" t="s">
        <v>10</v>
      </c>
    </row>
    <row r="4232" spans="1:19">
      <c r="A4232" t="n">
        <v>33225</v>
      </c>
      <c r="B4232" s="41" t="n">
        <v>55</v>
      </c>
      <c r="C4232" s="7" t="n">
        <v>7</v>
      </c>
      <c r="D4232" s="7" t="n">
        <v>65024</v>
      </c>
      <c r="E4232" s="7" t="n">
        <v>0</v>
      </c>
      <c r="F4232" s="7" t="n">
        <v>0</v>
      </c>
      <c r="G4232" s="7" t="n">
        <v>100</v>
      </c>
      <c r="H4232" s="7" t="n">
        <v>3.70000004768372</v>
      </c>
      <c r="I4232" s="7" t="n">
        <v>3</v>
      </c>
      <c r="J4232" s="7" t="n">
        <v>0</v>
      </c>
    </row>
    <row r="4233" spans="1:19">
      <c r="A4233" t="s">
        <v>4</v>
      </c>
      <c r="B4233" s="4" t="s">
        <v>5</v>
      </c>
      <c r="C4233" s="4" t="s">
        <v>10</v>
      </c>
    </row>
    <row r="4234" spans="1:19">
      <c r="A4234" t="n">
        <v>33249</v>
      </c>
      <c r="B4234" s="29" t="n">
        <v>16</v>
      </c>
      <c r="C4234" s="7" t="n">
        <v>800</v>
      </c>
    </row>
    <row r="4235" spans="1:19">
      <c r="A4235" t="s">
        <v>4</v>
      </c>
      <c r="B4235" s="4" t="s">
        <v>5</v>
      </c>
      <c r="C4235" s="4" t="s">
        <v>14</v>
      </c>
      <c r="D4235" s="4" t="s">
        <v>10</v>
      </c>
      <c r="E4235" s="4" t="s">
        <v>20</v>
      </c>
    </row>
    <row r="4236" spans="1:19">
      <c r="A4236" t="n">
        <v>33252</v>
      </c>
      <c r="B4236" s="22" t="n">
        <v>58</v>
      </c>
      <c r="C4236" s="7" t="n">
        <v>101</v>
      </c>
      <c r="D4236" s="7" t="n">
        <v>300</v>
      </c>
      <c r="E4236" s="7" t="n">
        <v>1</v>
      </c>
    </row>
    <row r="4237" spans="1:19">
      <c r="A4237" t="s">
        <v>4</v>
      </c>
      <c r="B4237" s="4" t="s">
        <v>5</v>
      </c>
      <c r="C4237" s="4" t="s">
        <v>14</v>
      </c>
      <c r="D4237" s="4" t="s">
        <v>10</v>
      </c>
    </row>
    <row r="4238" spans="1:19">
      <c r="A4238" t="n">
        <v>33260</v>
      </c>
      <c r="B4238" s="22" t="n">
        <v>58</v>
      </c>
      <c r="C4238" s="7" t="n">
        <v>254</v>
      </c>
      <c r="D4238" s="7" t="n">
        <v>0</v>
      </c>
    </row>
    <row r="4239" spans="1:19">
      <c r="A4239" t="s">
        <v>4</v>
      </c>
      <c r="B4239" s="4" t="s">
        <v>5</v>
      </c>
      <c r="C4239" s="4" t="s">
        <v>10</v>
      </c>
      <c r="D4239" s="4" t="s">
        <v>14</v>
      </c>
    </row>
    <row r="4240" spans="1:19">
      <c r="A4240" t="n">
        <v>33264</v>
      </c>
      <c r="B4240" s="52" t="n">
        <v>56</v>
      </c>
      <c r="C4240" s="7" t="n">
        <v>7</v>
      </c>
      <c r="D4240" s="7" t="n">
        <v>1</v>
      </c>
    </row>
    <row r="4241" spans="1:10">
      <c r="A4241" t="s">
        <v>4</v>
      </c>
      <c r="B4241" s="4" t="s">
        <v>5</v>
      </c>
      <c r="C4241" s="4" t="s">
        <v>10</v>
      </c>
      <c r="D4241" s="4" t="s">
        <v>20</v>
      </c>
      <c r="E4241" s="4" t="s">
        <v>20</v>
      </c>
      <c r="F4241" s="4" t="s">
        <v>20</v>
      </c>
      <c r="G4241" s="4" t="s">
        <v>20</v>
      </c>
    </row>
    <row r="4242" spans="1:10">
      <c r="A4242" t="n">
        <v>33268</v>
      </c>
      <c r="B4242" s="39" t="n">
        <v>46</v>
      </c>
      <c r="C4242" s="7" t="n">
        <v>7</v>
      </c>
      <c r="D4242" s="7" t="n">
        <v>-1.70000004768372</v>
      </c>
      <c r="E4242" s="7" t="n">
        <v>0</v>
      </c>
      <c r="F4242" s="7" t="n">
        <v>-5.55000019073486</v>
      </c>
      <c r="G4242" s="7" t="n">
        <v>-174.800003051758</v>
      </c>
    </row>
    <row r="4243" spans="1:10">
      <c r="A4243" t="s">
        <v>4</v>
      </c>
      <c r="B4243" s="4" t="s">
        <v>5</v>
      </c>
      <c r="C4243" s="4" t="s">
        <v>14</v>
      </c>
      <c r="D4243" s="4" t="s">
        <v>14</v>
      </c>
      <c r="E4243" s="4" t="s">
        <v>20</v>
      </c>
      <c r="F4243" s="4" t="s">
        <v>20</v>
      </c>
      <c r="G4243" s="4" t="s">
        <v>20</v>
      </c>
      <c r="H4243" s="4" t="s">
        <v>10</v>
      </c>
    </row>
    <row r="4244" spans="1:10">
      <c r="A4244" t="n">
        <v>33287</v>
      </c>
      <c r="B4244" s="40" t="n">
        <v>45</v>
      </c>
      <c r="C4244" s="7" t="n">
        <v>2</v>
      </c>
      <c r="D4244" s="7" t="n">
        <v>3</v>
      </c>
      <c r="E4244" s="7" t="n">
        <v>-1.73000001907349</v>
      </c>
      <c r="F4244" s="7" t="n">
        <v>1.47000002861023</v>
      </c>
      <c r="G4244" s="7" t="n">
        <v>-9.15999984741211</v>
      </c>
      <c r="H4244" s="7" t="n">
        <v>0</v>
      </c>
    </row>
    <row r="4245" spans="1:10">
      <c r="A4245" t="s">
        <v>4</v>
      </c>
      <c r="B4245" s="4" t="s">
        <v>5</v>
      </c>
      <c r="C4245" s="4" t="s">
        <v>14</v>
      </c>
      <c r="D4245" s="4" t="s">
        <v>14</v>
      </c>
      <c r="E4245" s="4" t="s">
        <v>20</v>
      </c>
      <c r="F4245" s="4" t="s">
        <v>20</v>
      </c>
      <c r="G4245" s="4" t="s">
        <v>20</v>
      </c>
      <c r="H4245" s="4" t="s">
        <v>10</v>
      </c>
      <c r="I4245" s="4" t="s">
        <v>14</v>
      </c>
    </row>
    <row r="4246" spans="1:10">
      <c r="A4246" t="n">
        <v>33304</v>
      </c>
      <c r="B4246" s="40" t="n">
        <v>45</v>
      </c>
      <c r="C4246" s="7" t="n">
        <v>4</v>
      </c>
      <c r="D4246" s="7" t="n">
        <v>3</v>
      </c>
      <c r="E4246" s="7" t="n">
        <v>350.260009765625</v>
      </c>
      <c r="F4246" s="7" t="n">
        <v>22.0900001525879</v>
      </c>
      <c r="G4246" s="7" t="n">
        <v>6</v>
      </c>
      <c r="H4246" s="7" t="n">
        <v>0</v>
      </c>
      <c r="I4246" s="7" t="n">
        <v>1</v>
      </c>
    </row>
    <row r="4247" spans="1:10">
      <c r="A4247" t="s">
        <v>4</v>
      </c>
      <c r="B4247" s="4" t="s">
        <v>5</v>
      </c>
      <c r="C4247" s="4" t="s">
        <v>14</v>
      </c>
      <c r="D4247" s="4" t="s">
        <v>14</v>
      </c>
      <c r="E4247" s="4" t="s">
        <v>20</v>
      </c>
      <c r="F4247" s="4" t="s">
        <v>10</v>
      </c>
    </row>
    <row r="4248" spans="1:10">
      <c r="A4248" t="n">
        <v>33322</v>
      </c>
      <c r="B4248" s="40" t="n">
        <v>45</v>
      </c>
      <c r="C4248" s="7" t="n">
        <v>5</v>
      </c>
      <c r="D4248" s="7" t="n">
        <v>3</v>
      </c>
      <c r="E4248" s="7" t="n">
        <v>6</v>
      </c>
      <c r="F4248" s="7" t="n">
        <v>0</v>
      </c>
    </row>
    <row r="4249" spans="1:10">
      <c r="A4249" t="s">
        <v>4</v>
      </c>
      <c r="B4249" s="4" t="s">
        <v>5</v>
      </c>
      <c r="C4249" s="4" t="s">
        <v>14</v>
      </c>
      <c r="D4249" s="4" t="s">
        <v>14</v>
      </c>
      <c r="E4249" s="4" t="s">
        <v>20</v>
      </c>
      <c r="F4249" s="4" t="s">
        <v>10</v>
      </c>
    </row>
    <row r="4250" spans="1:10">
      <c r="A4250" t="n">
        <v>33331</v>
      </c>
      <c r="B4250" s="40" t="n">
        <v>45</v>
      </c>
      <c r="C4250" s="7" t="n">
        <v>11</v>
      </c>
      <c r="D4250" s="7" t="n">
        <v>3</v>
      </c>
      <c r="E4250" s="7" t="n">
        <v>40.2999992370605</v>
      </c>
      <c r="F4250" s="7" t="n">
        <v>0</v>
      </c>
    </row>
    <row r="4251" spans="1:10">
      <c r="A4251" t="s">
        <v>4</v>
      </c>
      <c r="B4251" s="4" t="s">
        <v>5</v>
      </c>
      <c r="C4251" s="4" t="s">
        <v>14</v>
      </c>
      <c r="D4251" s="4" t="s">
        <v>14</v>
      </c>
      <c r="E4251" s="4" t="s">
        <v>20</v>
      </c>
      <c r="F4251" s="4" t="s">
        <v>20</v>
      </c>
      <c r="G4251" s="4" t="s">
        <v>20</v>
      </c>
      <c r="H4251" s="4" t="s">
        <v>10</v>
      </c>
    </row>
    <row r="4252" spans="1:10">
      <c r="A4252" t="n">
        <v>33340</v>
      </c>
      <c r="B4252" s="40" t="n">
        <v>45</v>
      </c>
      <c r="C4252" s="7" t="n">
        <v>2</v>
      </c>
      <c r="D4252" s="7" t="n">
        <v>3</v>
      </c>
      <c r="E4252" s="7" t="n">
        <v>-1.73000001907349</v>
      </c>
      <c r="F4252" s="7" t="n">
        <v>1.85000002384186</v>
      </c>
      <c r="G4252" s="7" t="n">
        <v>-9.15999984741211</v>
      </c>
      <c r="H4252" s="7" t="n">
        <v>500</v>
      </c>
    </row>
    <row r="4253" spans="1:10">
      <c r="A4253" t="s">
        <v>4</v>
      </c>
      <c r="B4253" s="4" t="s">
        <v>5</v>
      </c>
      <c r="C4253" s="4" t="s">
        <v>14</v>
      </c>
      <c r="D4253" s="4" t="s">
        <v>14</v>
      </c>
      <c r="E4253" s="4" t="s">
        <v>20</v>
      </c>
      <c r="F4253" s="4" t="s">
        <v>20</v>
      </c>
      <c r="G4253" s="4" t="s">
        <v>20</v>
      </c>
      <c r="H4253" s="4" t="s">
        <v>10</v>
      </c>
      <c r="I4253" s="4" t="s">
        <v>14</v>
      </c>
    </row>
    <row r="4254" spans="1:10">
      <c r="A4254" t="n">
        <v>33357</v>
      </c>
      <c r="B4254" s="40" t="n">
        <v>45</v>
      </c>
      <c r="C4254" s="7" t="n">
        <v>4</v>
      </c>
      <c r="D4254" s="7" t="n">
        <v>3</v>
      </c>
      <c r="E4254" s="7" t="n">
        <v>341.25</v>
      </c>
      <c r="F4254" s="7" t="n">
        <v>28.2999992370605</v>
      </c>
      <c r="G4254" s="7" t="n">
        <v>6</v>
      </c>
      <c r="H4254" s="7" t="n">
        <v>500</v>
      </c>
      <c r="I4254" s="7" t="n">
        <v>0</v>
      </c>
    </row>
    <row r="4255" spans="1:10">
      <c r="A4255" t="s">
        <v>4</v>
      </c>
      <c r="B4255" s="4" t="s">
        <v>5</v>
      </c>
      <c r="C4255" s="4" t="s">
        <v>14</v>
      </c>
      <c r="D4255" s="4" t="s">
        <v>14</v>
      </c>
      <c r="E4255" s="4" t="s">
        <v>20</v>
      </c>
      <c r="F4255" s="4" t="s">
        <v>10</v>
      </c>
    </row>
    <row r="4256" spans="1:10">
      <c r="A4256" t="n">
        <v>33375</v>
      </c>
      <c r="B4256" s="40" t="n">
        <v>45</v>
      </c>
      <c r="C4256" s="7" t="n">
        <v>5</v>
      </c>
      <c r="D4256" s="7" t="n">
        <v>3</v>
      </c>
      <c r="E4256" s="7" t="n">
        <v>4.5</v>
      </c>
      <c r="F4256" s="7" t="n">
        <v>500</v>
      </c>
    </row>
    <row r="4257" spans="1:9">
      <c r="A4257" t="s">
        <v>4</v>
      </c>
      <c r="B4257" s="4" t="s">
        <v>5</v>
      </c>
      <c r="C4257" s="4" t="s">
        <v>10</v>
      </c>
      <c r="D4257" s="4" t="s">
        <v>10</v>
      </c>
      <c r="E4257" s="4" t="s">
        <v>20</v>
      </c>
      <c r="F4257" s="4" t="s">
        <v>20</v>
      </c>
      <c r="G4257" s="4" t="s">
        <v>20</v>
      </c>
      <c r="H4257" s="4" t="s">
        <v>20</v>
      </c>
      <c r="I4257" s="4" t="s">
        <v>14</v>
      </c>
      <c r="J4257" s="4" t="s">
        <v>10</v>
      </c>
    </row>
    <row r="4258" spans="1:9">
      <c r="A4258" t="n">
        <v>33384</v>
      </c>
      <c r="B4258" s="41" t="n">
        <v>55</v>
      </c>
      <c r="C4258" s="7" t="n">
        <v>7</v>
      </c>
      <c r="D4258" s="7" t="n">
        <v>65533</v>
      </c>
      <c r="E4258" s="7" t="n">
        <v>-1.89999997615814</v>
      </c>
      <c r="F4258" s="7" t="n">
        <v>0</v>
      </c>
      <c r="G4258" s="7" t="n">
        <v>-7.84999990463257</v>
      </c>
      <c r="H4258" s="7" t="n">
        <v>5</v>
      </c>
      <c r="I4258" s="7" t="n">
        <v>2</v>
      </c>
      <c r="J4258" s="7" t="n">
        <v>0</v>
      </c>
    </row>
    <row r="4259" spans="1:9">
      <c r="A4259" t="s">
        <v>4</v>
      </c>
      <c r="B4259" s="4" t="s">
        <v>5</v>
      </c>
      <c r="C4259" s="4" t="s">
        <v>14</v>
      </c>
      <c r="D4259" s="4" t="s">
        <v>10</v>
      </c>
    </row>
    <row r="4260" spans="1:9">
      <c r="A4260" t="n">
        <v>33408</v>
      </c>
      <c r="B4260" s="22" t="n">
        <v>58</v>
      </c>
      <c r="C4260" s="7" t="n">
        <v>255</v>
      </c>
      <c r="D4260" s="7" t="n">
        <v>0</v>
      </c>
    </row>
    <row r="4261" spans="1:9">
      <c r="A4261" t="s">
        <v>4</v>
      </c>
      <c r="B4261" s="4" t="s">
        <v>5</v>
      </c>
      <c r="C4261" s="4" t="s">
        <v>10</v>
      </c>
      <c r="D4261" s="4" t="s">
        <v>14</v>
      </c>
    </row>
    <row r="4262" spans="1:9">
      <c r="A4262" t="n">
        <v>33412</v>
      </c>
      <c r="B4262" s="52" t="n">
        <v>56</v>
      </c>
      <c r="C4262" s="7" t="n">
        <v>7</v>
      </c>
      <c r="D4262" s="7" t="n">
        <v>0</v>
      </c>
    </row>
    <row r="4263" spans="1:9">
      <c r="A4263" t="s">
        <v>4</v>
      </c>
      <c r="B4263" s="4" t="s">
        <v>5</v>
      </c>
      <c r="C4263" s="4" t="s">
        <v>14</v>
      </c>
      <c r="D4263" s="4" t="s">
        <v>10</v>
      </c>
    </row>
    <row r="4264" spans="1:9">
      <c r="A4264" t="n">
        <v>33416</v>
      </c>
      <c r="B4264" s="40" t="n">
        <v>45</v>
      </c>
      <c r="C4264" s="7" t="n">
        <v>7</v>
      </c>
      <c r="D4264" s="7" t="n">
        <v>255</v>
      </c>
    </row>
    <row r="4265" spans="1:9">
      <c r="A4265" t="s">
        <v>4</v>
      </c>
      <c r="B4265" s="4" t="s">
        <v>5</v>
      </c>
      <c r="C4265" s="4" t="s">
        <v>10</v>
      </c>
      <c r="D4265" s="4" t="s">
        <v>14</v>
      </c>
      <c r="E4265" s="4" t="s">
        <v>6</v>
      </c>
      <c r="F4265" s="4" t="s">
        <v>20</v>
      </c>
      <c r="G4265" s="4" t="s">
        <v>20</v>
      </c>
      <c r="H4265" s="4" t="s">
        <v>20</v>
      </c>
    </row>
    <row r="4266" spans="1:9">
      <c r="A4266" t="n">
        <v>33420</v>
      </c>
      <c r="B4266" s="36" t="n">
        <v>48</v>
      </c>
      <c r="C4266" s="7" t="n">
        <v>7</v>
      </c>
      <c r="D4266" s="7" t="n">
        <v>0</v>
      </c>
      <c r="E4266" s="7" t="s">
        <v>238</v>
      </c>
      <c r="F4266" s="7" t="n">
        <v>-1</v>
      </c>
      <c r="G4266" s="7" t="n">
        <v>1</v>
      </c>
      <c r="H4266" s="7" t="n">
        <v>0</v>
      </c>
    </row>
    <row r="4267" spans="1:9">
      <c r="A4267" t="s">
        <v>4</v>
      </c>
      <c r="B4267" s="4" t="s">
        <v>5</v>
      </c>
      <c r="C4267" s="4" t="s">
        <v>10</v>
      </c>
      <c r="D4267" s="4" t="s">
        <v>9</v>
      </c>
    </row>
    <row r="4268" spans="1:9">
      <c r="A4268" t="n">
        <v>33446</v>
      </c>
      <c r="B4268" s="55" t="n">
        <v>43</v>
      </c>
      <c r="C4268" s="7" t="n">
        <v>7</v>
      </c>
      <c r="D4268" s="7" t="n">
        <v>8388608</v>
      </c>
    </row>
    <row r="4269" spans="1:9">
      <c r="A4269" t="s">
        <v>4</v>
      </c>
      <c r="B4269" s="4" t="s">
        <v>5</v>
      </c>
      <c r="C4269" s="4" t="s">
        <v>10</v>
      </c>
    </row>
    <row r="4270" spans="1:9">
      <c r="A4270" t="n">
        <v>33453</v>
      </c>
      <c r="B4270" s="29" t="n">
        <v>16</v>
      </c>
      <c r="C4270" s="7" t="n">
        <v>600</v>
      </c>
    </row>
    <row r="4271" spans="1:9">
      <c r="A4271" t="s">
        <v>4</v>
      </c>
      <c r="B4271" s="4" t="s">
        <v>5</v>
      </c>
      <c r="C4271" s="4" t="s">
        <v>14</v>
      </c>
      <c r="D4271" s="4" t="s">
        <v>10</v>
      </c>
      <c r="E4271" s="4" t="s">
        <v>10</v>
      </c>
      <c r="F4271" s="4" t="s">
        <v>10</v>
      </c>
      <c r="G4271" s="4" t="s">
        <v>10</v>
      </c>
      <c r="H4271" s="4" t="s">
        <v>10</v>
      </c>
      <c r="I4271" s="4" t="s">
        <v>6</v>
      </c>
      <c r="J4271" s="4" t="s">
        <v>20</v>
      </c>
      <c r="K4271" s="4" t="s">
        <v>20</v>
      </c>
      <c r="L4271" s="4" t="s">
        <v>20</v>
      </c>
      <c r="M4271" s="4" t="s">
        <v>9</v>
      </c>
      <c r="N4271" s="4" t="s">
        <v>9</v>
      </c>
      <c r="O4271" s="4" t="s">
        <v>20</v>
      </c>
      <c r="P4271" s="4" t="s">
        <v>20</v>
      </c>
      <c r="Q4271" s="4" t="s">
        <v>20</v>
      </c>
      <c r="R4271" s="4" t="s">
        <v>20</v>
      </c>
      <c r="S4271" s="4" t="s">
        <v>14</v>
      </c>
    </row>
    <row r="4272" spans="1:9">
      <c r="A4272" t="n">
        <v>33456</v>
      </c>
      <c r="B4272" s="30" t="n">
        <v>39</v>
      </c>
      <c r="C4272" s="7" t="n">
        <v>12</v>
      </c>
      <c r="D4272" s="7" t="n">
        <v>65533</v>
      </c>
      <c r="E4272" s="7" t="n">
        <v>206</v>
      </c>
      <c r="F4272" s="7" t="n">
        <v>0</v>
      </c>
      <c r="G4272" s="7" t="n">
        <v>7</v>
      </c>
      <c r="H4272" s="7" t="n">
        <v>3</v>
      </c>
      <c r="I4272" s="7" t="s">
        <v>352</v>
      </c>
      <c r="J4272" s="7" t="n">
        <v>0</v>
      </c>
      <c r="K4272" s="7" t="n">
        <v>0</v>
      </c>
      <c r="L4272" s="7" t="n">
        <v>0</v>
      </c>
      <c r="M4272" s="7" t="n">
        <v>1101004800</v>
      </c>
      <c r="N4272" s="7" t="n">
        <v>0</v>
      </c>
      <c r="O4272" s="7" t="n">
        <v>50</v>
      </c>
      <c r="P4272" s="7" t="n">
        <v>1</v>
      </c>
      <c r="Q4272" s="7" t="n">
        <v>1</v>
      </c>
      <c r="R4272" s="7" t="n">
        <v>1</v>
      </c>
      <c r="S4272" s="7" t="n">
        <v>255</v>
      </c>
    </row>
    <row r="4273" spans="1:19">
      <c r="A4273" t="s">
        <v>4</v>
      </c>
      <c r="B4273" s="4" t="s">
        <v>5</v>
      </c>
      <c r="C4273" s="4" t="s">
        <v>10</v>
      </c>
      <c r="D4273" s="4" t="s">
        <v>14</v>
      </c>
      <c r="E4273" s="4" t="s">
        <v>14</v>
      </c>
      <c r="F4273" s="4" t="s">
        <v>6</v>
      </c>
    </row>
    <row r="4274" spans="1:19">
      <c r="A4274" t="n">
        <v>33516</v>
      </c>
      <c r="B4274" s="19" t="n">
        <v>20</v>
      </c>
      <c r="C4274" s="7" t="n">
        <v>7</v>
      </c>
      <c r="D4274" s="7" t="n">
        <v>2</v>
      </c>
      <c r="E4274" s="7" t="n">
        <v>11</v>
      </c>
      <c r="F4274" s="7" t="s">
        <v>353</v>
      </c>
    </row>
    <row r="4275" spans="1:19">
      <c r="A4275" t="s">
        <v>4</v>
      </c>
      <c r="B4275" s="4" t="s">
        <v>5</v>
      </c>
      <c r="C4275" s="4" t="s">
        <v>10</v>
      </c>
    </row>
    <row r="4276" spans="1:19">
      <c r="A4276" t="n">
        <v>33536</v>
      </c>
      <c r="B4276" s="29" t="n">
        <v>16</v>
      </c>
      <c r="C4276" s="7" t="n">
        <v>1200</v>
      </c>
    </row>
    <row r="4277" spans="1:19">
      <c r="A4277" t="s">
        <v>4</v>
      </c>
      <c r="B4277" s="4" t="s">
        <v>5</v>
      </c>
      <c r="C4277" s="4" t="s">
        <v>14</v>
      </c>
      <c r="D4277" s="4" t="s">
        <v>14</v>
      </c>
      <c r="E4277" s="4" t="s">
        <v>20</v>
      </c>
      <c r="F4277" s="4" t="s">
        <v>20</v>
      </c>
      <c r="G4277" s="4" t="s">
        <v>20</v>
      </c>
      <c r="H4277" s="4" t="s">
        <v>10</v>
      </c>
    </row>
    <row r="4278" spans="1:19">
      <c r="A4278" t="n">
        <v>33539</v>
      </c>
      <c r="B4278" s="40" t="n">
        <v>45</v>
      </c>
      <c r="C4278" s="7" t="n">
        <v>2</v>
      </c>
      <c r="D4278" s="7" t="n">
        <v>3</v>
      </c>
      <c r="E4278" s="7" t="n">
        <v>-1.73000001907349</v>
      </c>
      <c r="F4278" s="7" t="n">
        <v>3.65000009536743</v>
      </c>
      <c r="G4278" s="7" t="n">
        <v>-9.15999984741211</v>
      </c>
      <c r="H4278" s="7" t="n">
        <v>300</v>
      </c>
    </row>
    <row r="4279" spans="1:19">
      <c r="A4279" t="s">
        <v>4</v>
      </c>
      <c r="B4279" s="4" t="s">
        <v>5</v>
      </c>
      <c r="C4279" s="4" t="s">
        <v>14</v>
      </c>
      <c r="D4279" s="4" t="s">
        <v>14</v>
      </c>
      <c r="E4279" s="4" t="s">
        <v>20</v>
      </c>
      <c r="F4279" s="4" t="s">
        <v>20</v>
      </c>
      <c r="G4279" s="4" t="s">
        <v>20</v>
      </c>
      <c r="H4279" s="4" t="s">
        <v>10</v>
      </c>
      <c r="I4279" s="4" t="s">
        <v>14</v>
      </c>
    </row>
    <row r="4280" spans="1:19">
      <c r="A4280" t="n">
        <v>33556</v>
      </c>
      <c r="B4280" s="40" t="n">
        <v>45</v>
      </c>
      <c r="C4280" s="7" t="n">
        <v>4</v>
      </c>
      <c r="D4280" s="7" t="n">
        <v>3</v>
      </c>
      <c r="E4280" s="7" t="n">
        <v>334.450012207031</v>
      </c>
      <c r="F4280" s="7" t="n">
        <v>28.2999992370605</v>
      </c>
      <c r="G4280" s="7" t="n">
        <v>6</v>
      </c>
      <c r="H4280" s="7" t="n">
        <v>300</v>
      </c>
      <c r="I4280" s="7" t="n">
        <v>0</v>
      </c>
    </row>
    <row r="4281" spans="1:19">
      <c r="A4281" t="s">
        <v>4</v>
      </c>
      <c r="B4281" s="4" t="s">
        <v>5</v>
      </c>
      <c r="C4281" s="4" t="s">
        <v>14</v>
      </c>
      <c r="D4281" s="4" t="s">
        <v>14</v>
      </c>
      <c r="E4281" s="4" t="s">
        <v>20</v>
      </c>
      <c r="F4281" s="4" t="s">
        <v>10</v>
      </c>
    </row>
    <row r="4282" spans="1:19">
      <c r="A4282" t="n">
        <v>33574</v>
      </c>
      <c r="B4282" s="40" t="n">
        <v>45</v>
      </c>
      <c r="C4282" s="7" t="n">
        <v>5</v>
      </c>
      <c r="D4282" s="7" t="n">
        <v>3</v>
      </c>
      <c r="E4282" s="7" t="n">
        <v>2.5</v>
      </c>
      <c r="F4282" s="7" t="n">
        <v>300</v>
      </c>
    </row>
    <row r="4283" spans="1:19">
      <c r="A4283" t="s">
        <v>4</v>
      </c>
      <c r="B4283" s="4" t="s">
        <v>5</v>
      </c>
      <c r="C4283" s="4" t="s">
        <v>14</v>
      </c>
      <c r="D4283" s="4" t="s">
        <v>10</v>
      </c>
    </row>
    <row r="4284" spans="1:19">
      <c r="A4284" t="n">
        <v>33583</v>
      </c>
      <c r="B4284" s="40" t="n">
        <v>45</v>
      </c>
      <c r="C4284" s="7" t="n">
        <v>7</v>
      </c>
      <c r="D4284" s="7" t="n">
        <v>255</v>
      </c>
    </row>
    <row r="4285" spans="1:19">
      <c r="A4285" t="s">
        <v>4</v>
      </c>
      <c r="B4285" s="4" t="s">
        <v>5</v>
      </c>
      <c r="C4285" s="4" t="s">
        <v>14</v>
      </c>
      <c r="D4285" s="4" t="s">
        <v>10</v>
      </c>
      <c r="E4285" s="4" t="s">
        <v>20</v>
      </c>
    </row>
    <row r="4286" spans="1:19">
      <c r="A4286" t="n">
        <v>33587</v>
      </c>
      <c r="B4286" s="22" t="n">
        <v>58</v>
      </c>
      <c r="C4286" s="7" t="n">
        <v>101</v>
      </c>
      <c r="D4286" s="7" t="n">
        <v>300</v>
      </c>
      <c r="E4286" s="7" t="n">
        <v>1</v>
      </c>
    </row>
    <row r="4287" spans="1:19">
      <c r="A4287" t="s">
        <v>4</v>
      </c>
      <c r="B4287" s="4" t="s">
        <v>5</v>
      </c>
      <c r="C4287" s="4" t="s">
        <v>14</v>
      </c>
      <c r="D4287" s="4" t="s">
        <v>10</v>
      </c>
    </row>
    <row r="4288" spans="1:19">
      <c r="A4288" t="n">
        <v>33595</v>
      </c>
      <c r="B4288" s="22" t="n">
        <v>58</v>
      </c>
      <c r="C4288" s="7" t="n">
        <v>254</v>
      </c>
      <c r="D4288" s="7" t="n">
        <v>0</v>
      </c>
    </row>
    <row r="4289" spans="1:9">
      <c r="A4289" t="s">
        <v>4</v>
      </c>
      <c r="B4289" s="4" t="s">
        <v>5</v>
      </c>
      <c r="C4289" s="4" t="s">
        <v>14</v>
      </c>
      <c r="D4289" s="4" t="s">
        <v>10</v>
      </c>
      <c r="E4289" s="4" t="s">
        <v>10</v>
      </c>
    </row>
    <row r="4290" spans="1:9">
      <c r="A4290" t="n">
        <v>33599</v>
      </c>
      <c r="B4290" s="30" t="n">
        <v>39</v>
      </c>
      <c r="C4290" s="7" t="n">
        <v>16</v>
      </c>
      <c r="D4290" s="7" t="n">
        <v>65533</v>
      </c>
      <c r="E4290" s="7" t="n">
        <v>206</v>
      </c>
    </row>
    <row r="4291" spans="1:9">
      <c r="A4291" t="s">
        <v>4</v>
      </c>
      <c r="B4291" s="4" t="s">
        <v>5</v>
      </c>
      <c r="C4291" s="4" t="s">
        <v>14</v>
      </c>
      <c r="D4291" s="4" t="s">
        <v>10</v>
      </c>
      <c r="E4291" s="4" t="s">
        <v>10</v>
      </c>
      <c r="F4291" s="4" t="s">
        <v>6</v>
      </c>
      <c r="G4291" s="4" t="s">
        <v>6</v>
      </c>
    </row>
    <row r="4292" spans="1:9">
      <c r="A4292" t="n">
        <v>33605</v>
      </c>
      <c r="B4292" s="35" t="n">
        <v>128</v>
      </c>
      <c r="C4292" s="7" t="n">
        <v>0</v>
      </c>
      <c r="D4292" s="7" t="n">
        <v>9</v>
      </c>
      <c r="E4292" s="7" t="n">
        <v>7030</v>
      </c>
      <c r="F4292" s="7" t="s">
        <v>13</v>
      </c>
      <c r="G4292" s="7" t="s">
        <v>78</v>
      </c>
    </row>
    <row r="4293" spans="1:9">
      <c r="A4293" t="s">
        <v>4</v>
      </c>
      <c r="B4293" s="4" t="s">
        <v>5</v>
      </c>
      <c r="C4293" s="4" t="s">
        <v>10</v>
      </c>
      <c r="D4293" s="4" t="s">
        <v>14</v>
      </c>
      <c r="E4293" s="4" t="s">
        <v>6</v>
      </c>
      <c r="F4293" s="4" t="s">
        <v>20</v>
      </c>
      <c r="G4293" s="4" t="s">
        <v>20</v>
      </c>
      <c r="H4293" s="4" t="s">
        <v>20</v>
      </c>
    </row>
    <row r="4294" spans="1:9">
      <c r="A4294" t="n">
        <v>33622</v>
      </c>
      <c r="B4294" s="36" t="n">
        <v>48</v>
      </c>
      <c r="C4294" s="7" t="n">
        <v>9</v>
      </c>
      <c r="D4294" s="7" t="n">
        <v>0</v>
      </c>
      <c r="E4294" s="7" t="s">
        <v>73</v>
      </c>
      <c r="F4294" s="7" t="n">
        <v>-1</v>
      </c>
      <c r="G4294" s="7" t="n">
        <v>1</v>
      </c>
      <c r="H4294" s="7" t="n">
        <v>0</v>
      </c>
    </row>
    <row r="4295" spans="1:9">
      <c r="A4295" t="s">
        <v>4</v>
      </c>
      <c r="B4295" s="4" t="s">
        <v>5</v>
      </c>
      <c r="C4295" s="4" t="s">
        <v>10</v>
      </c>
      <c r="D4295" s="4" t="s">
        <v>14</v>
      </c>
      <c r="E4295" s="4" t="s">
        <v>6</v>
      </c>
      <c r="F4295" s="4" t="s">
        <v>20</v>
      </c>
      <c r="G4295" s="4" t="s">
        <v>20</v>
      </c>
      <c r="H4295" s="4" t="s">
        <v>20</v>
      </c>
    </row>
    <row r="4296" spans="1:9">
      <c r="A4296" t="n">
        <v>33648</v>
      </c>
      <c r="B4296" s="36" t="n">
        <v>48</v>
      </c>
      <c r="C4296" s="7" t="n">
        <v>7030</v>
      </c>
      <c r="D4296" s="7" t="n">
        <v>0</v>
      </c>
      <c r="E4296" s="7" t="s">
        <v>73</v>
      </c>
      <c r="F4296" s="7" t="n">
        <v>-1</v>
      </c>
      <c r="G4296" s="7" t="n">
        <v>1</v>
      </c>
      <c r="H4296" s="7" t="n">
        <v>0</v>
      </c>
    </row>
    <row r="4297" spans="1:9">
      <c r="A4297" t="s">
        <v>4</v>
      </c>
      <c r="B4297" s="4" t="s">
        <v>5</v>
      </c>
      <c r="C4297" s="4" t="s">
        <v>10</v>
      </c>
      <c r="D4297" s="4" t="s">
        <v>9</v>
      </c>
    </row>
    <row r="4298" spans="1:9">
      <c r="A4298" t="n">
        <v>33674</v>
      </c>
      <c r="B4298" s="55" t="n">
        <v>43</v>
      </c>
      <c r="C4298" s="7" t="n">
        <v>7</v>
      </c>
      <c r="D4298" s="7" t="n">
        <v>16</v>
      </c>
    </row>
    <row r="4299" spans="1:9">
      <c r="A4299" t="s">
        <v>4</v>
      </c>
      <c r="B4299" s="4" t="s">
        <v>5</v>
      </c>
      <c r="C4299" s="4" t="s">
        <v>10</v>
      </c>
      <c r="D4299" s="4" t="s">
        <v>14</v>
      </c>
      <c r="E4299" s="4" t="s">
        <v>14</v>
      </c>
      <c r="F4299" s="4" t="s">
        <v>6</v>
      </c>
    </row>
    <row r="4300" spans="1:9">
      <c r="A4300" t="n">
        <v>33681</v>
      </c>
      <c r="B4300" s="23" t="n">
        <v>47</v>
      </c>
      <c r="C4300" s="7" t="n">
        <v>7</v>
      </c>
      <c r="D4300" s="7" t="n">
        <v>0</v>
      </c>
      <c r="E4300" s="7" t="n">
        <v>0</v>
      </c>
      <c r="F4300" s="7" t="s">
        <v>243</v>
      </c>
    </row>
    <row r="4301" spans="1:9">
      <c r="A4301" t="s">
        <v>4</v>
      </c>
      <c r="B4301" s="4" t="s">
        <v>5</v>
      </c>
      <c r="C4301" s="4" t="s">
        <v>10</v>
      </c>
    </row>
    <row r="4302" spans="1:9">
      <c r="A4302" t="n">
        <v>33703</v>
      </c>
      <c r="B4302" s="29" t="n">
        <v>16</v>
      </c>
      <c r="C4302" s="7" t="n">
        <v>0</v>
      </c>
    </row>
    <row r="4303" spans="1:9">
      <c r="A4303" t="s">
        <v>4</v>
      </c>
      <c r="B4303" s="4" t="s">
        <v>5</v>
      </c>
      <c r="C4303" s="4" t="s">
        <v>10</v>
      </c>
      <c r="D4303" s="4" t="s">
        <v>14</v>
      </c>
      <c r="E4303" s="4" t="s">
        <v>6</v>
      </c>
      <c r="F4303" s="4" t="s">
        <v>20</v>
      </c>
      <c r="G4303" s="4" t="s">
        <v>20</v>
      </c>
      <c r="H4303" s="4" t="s">
        <v>20</v>
      </c>
    </row>
    <row r="4304" spans="1:9">
      <c r="A4304" t="n">
        <v>33706</v>
      </c>
      <c r="B4304" s="36" t="n">
        <v>48</v>
      </c>
      <c r="C4304" s="7" t="n">
        <v>7</v>
      </c>
      <c r="D4304" s="7" t="n">
        <v>0</v>
      </c>
      <c r="E4304" s="7" t="s">
        <v>33</v>
      </c>
      <c r="F4304" s="7" t="n">
        <v>0</v>
      </c>
      <c r="G4304" s="7" t="n">
        <v>1</v>
      </c>
      <c r="H4304" s="7" t="n">
        <v>0</v>
      </c>
    </row>
    <row r="4305" spans="1:8">
      <c r="A4305" t="s">
        <v>4</v>
      </c>
      <c r="B4305" s="4" t="s">
        <v>5</v>
      </c>
      <c r="C4305" s="4" t="s">
        <v>10</v>
      </c>
      <c r="D4305" s="4" t="s">
        <v>20</v>
      </c>
      <c r="E4305" s="4" t="s">
        <v>20</v>
      </c>
      <c r="F4305" s="4" t="s">
        <v>20</v>
      </c>
      <c r="G4305" s="4" t="s">
        <v>20</v>
      </c>
    </row>
    <row r="4306" spans="1:8">
      <c r="A4306" t="n">
        <v>33730</v>
      </c>
      <c r="B4306" s="39" t="n">
        <v>46</v>
      </c>
      <c r="C4306" s="7" t="n">
        <v>7</v>
      </c>
      <c r="D4306" s="7" t="n">
        <v>-0.0500000007450581</v>
      </c>
      <c r="E4306" s="7" t="n">
        <v>12.6000003814697</v>
      </c>
      <c r="F4306" s="7" t="n">
        <v>-17.9500007629395</v>
      </c>
      <c r="G4306" s="7" t="n">
        <v>150</v>
      </c>
    </row>
    <row r="4307" spans="1:8">
      <c r="A4307" t="s">
        <v>4</v>
      </c>
      <c r="B4307" s="4" t="s">
        <v>5</v>
      </c>
      <c r="C4307" s="4" t="s">
        <v>10</v>
      </c>
      <c r="D4307" s="4" t="s">
        <v>10</v>
      </c>
      <c r="E4307" s="4" t="s">
        <v>10</v>
      </c>
    </row>
    <row r="4308" spans="1:8">
      <c r="A4308" t="n">
        <v>33749</v>
      </c>
      <c r="B4308" s="51" t="n">
        <v>61</v>
      </c>
      <c r="C4308" s="7" t="n">
        <v>7</v>
      </c>
      <c r="D4308" s="7" t="n">
        <v>65533</v>
      </c>
      <c r="E4308" s="7" t="n">
        <v>0</v>
      </c>
    </row>
    <row r="4309" spans="1:8">
      <c r="A4309" t="s">
        <v>4</v>
      </c>
      <c r="B4309" s="4" t="s">
        <v>5</v>
      </c>
      <c r="C4309" s="4" t="s">
        <v>14</v>
      </c>
      <c r="D4309" s="4" t="s">
        <v>14</v>
      </c>
      <c r="E4309" s="4" t="s">
        <v>20</v>
      </c>
      <c r="F4309" s="4" t="s">
        <v>20</v>
      </c>
      <c r="G4309" s="4" t="s">
        <v>20</v>
      </c>
      <c r="H4309" s="4" t="s">
        <v>10</v>
      </c>
    </row>
    <row r="4310" spans="1:8">
      <c r="A4310" t="n">
        <v>33756</v>
      </c>
      <c r="B4310" s="40" t="n">
        <v>45</v>
      </c>
      <c r="C4310" s="7" t="n">
        <v>2</v>
      </c>
      <c r="D4310" s="7" t="n">
        <v>3</v>
      </c>
      <c r="E4310" s="7" t="n">
        <v>-1.17999994754791</v>
      </c>
      <c r="F4310" s="7" t="n">
        <v>10.2299995422363</v>
      </c>
      <c r="G4310" s="7" t="n">
        <v>-18.5400009155273</v>
      </c>
      <c r="H4310" s="7" t="n">
        <v>0</v>
      </c>
    </row>
    <row r="4311" spans="1:8">
      <c r="A4311" t="s">
        <v>4</v>
      </c>
      <c r="B4311" s="4" t="s">
        <v>5</v>
      </c>
      <c r="C4311" s="4" t="s">
        <v>14</v>
      </c>
      <c r="D4311" s="4" t="s">
        <v>14</v>
      </c>
      <c r="E4311" s="4" t="s">
        <v>20</v>
      </c>
      <c r="F4311" s="4" t="s">
        <v>20</v>
      </c>
      <c r="G4311" s="4" t="s">
        <v>20</v>
      </c>
      <c r="H4311" s="4" t="s">
        <v>10</v>
      </c>
      <c r="I4311" s="4" t="s">
        <v>14</v>
      </c>
    </row>
    <row r="4312" spans="1:8">
      <c r="A4312" t="n">
        <v>33773</v>
      </c>
      <c r="B4312" s="40" t="n">
        <v>45</v>
      </c>
      <c r="C4312" s="7" t="n">
        <v>4</v>
      </c>
      <c r="D4312" s="7" t="n">
        <v>3</v>
      </c>
      <c r="E4312" s="7" t="n">
        <v>9.97999954223633</v>
      </c>
      <c r="F4312" s="7" t="n">
        <v>46.0499992370605</v>
      </c>
      <c r="G4312" s="7" t="n">
        <v>-7</v>
      </c>
      <c r="H4312" s="7" t="n">
        <v>0</v>
      </c>
      <c r="I4312" s="7" t="n">
        <v>0</v>
      </c>
    </row>
    <row r="4313" spans="1:8">
      <c r="A4313" t="s">
        <v>4</v>
      </c>
      <c r="B4313" s="4" t="s">
        <v>5</v>
      </c>
      <c r="C4313" s="4" t="s">
        <v>14</v>
      </c>
      <c r="D4313" s="4" t="s">
        <v>14</v>
      </c>
      <c r="E4313" s="4" t="s">
        <v>20</v>
      </c>
      <c r="F4313" s="4" t="s">
        <v>10</v>
      </c>
    </row>
    <row r="4314" spans="1:8">
      <c r="A4314" t="n">
        <v>33791</v>
      </c>
      <c r="B4314" s="40" t="n">
        <v>45</v>
      </c>
      <c r="C4314" s="7" t="n">
        <v>5</v>
      </c>
      <c r="D4314" s="7" t="n">
        <v>3</v>
      </c>
      <c r="E4314" s="7" t="n">
        <v>7</v>
      </c>
      <c r="F4314" s="7" t="n">
        <v>0</v>
      </c>
    </row>
    <row r="4315" spans="1:8">
      <c r="A4315" t="s">
        <v>4</v>
      </c>
      <c r="B4315" s="4" t="s">
        <v>5</v>
      </c>
      <c r="C4315" s="4" t="s">
        <v>14</v>
      </c>
      <c r="D4315" s="4" t="s">
        <v>14</v>
      </c>
      <c r="E4315" s="4" t="s">
        <v>20</v>
      </c>
      <c r="F4315" s="4" t="s">
        <v>10</v>
      </c>
    </row>
    <row r="4316" spans="1:8">
      <c r="A4316" t="n">
        <v>33800</v>
      </c>
      <c r="B4316" s="40" t="n">
        <v>45</v>
      </c>
      <c r="C4316" s="7" t="n">
        <v>11</v>
      </c>
      <c r="D4316" s="7" t="n">
        <v>3</v>
      </c>
      <c r="E4316" s="7" t="n">
        <v>26</v>
      </c>
      <c r="F4316" s="7" t="n">
        <v>0</v>
      </c>
    </row>
    <row r="4317" spans="1:8">
      <c r="A4317" t="s">
        <v>4</v>
      </c>
      <c r="B4317" s="4" t="s">
        <v>5</v>
      </c>
      <c r="C4317" s="4" t="s">
        <v>14</v>
      </c>
      <c r="D4317" s="4" t="s">
        <v>14</v>
      </c>
      <c r="E4317" s="4" t="s">
        <v>20</v>
      </c>
      <c r="F4317" s="4" t="s">
        <v>20</v>
      </c>
      <c r="G4317" s="4" t="s">
        <v>20</v>
      </c>
      <c r="H4317" s="4" t="s">
        <v>10</v>
      </c>
    </row>
    <row r="4318" spans="1:8">
      <c r="A4318" t="n">
        <v>33809</v>
      </c>
      <c r="B4318" s="40" t="n">
        <v>45</v>
      </c>
      <c r="C4318" s="7" t="n">
        <v>2</v>
      </c>
      <c r="D4318" s="7" t="n">
        <v>3</v>
      </c>
      <c r="E4318" s="7" t="n">
        <v>-1.17999994754791</v>
      </c>
      <c r="F4318" s="7" t="n">
        <v>10.0299997329712</v>
      </c>
      <c r="G4318" s="7" t="n">
        <v>-18.5400009155273</v>
      </c>
      <c r="H4318" s="7" t="n">
        <v>1500</v>
      </c>
    </row>
    <row r="4319" spans="1:8">
      <c r="A4319" t="s">
        <v>4</v>
      </c>
      <c r="B4319" s="4" t="s">
        <v>5</v>
      </c>
      <c r="C4319" s="4" t="s">
        <v>14</v>
      </c>
      <c r="D4319" s="4" t="s">
        <v>14</v>
      </c>
      <c r="E4319" s="4" t="s">
        <v>20</v>
      </c>
      <c r="F4319" s="4" t="s">
        <v>20</v>
      </c>
      <c r="G4319" s="4" t="s">
        <v>20</v>
      </c>
      <c r="H4319" s="4" t="s">
        <v>10</v>
      </c>
      <c r="I4319" s="4" t="s">
        <v>14</v>
      </c>
    </row>
    <row r="4320" spans="1:8">
      <c r="A4320" t="n">
        <v>33826</v>
      </c>
      <c r="B4320" s="40" t="n">
        <v>45</v>
      </c>
      <c r="C4320" s="7" t="n">
        <v>4</v>
      </c>
      <c r="D4320" s="7" t="n">
        <v>3</v>
      </c>
      <c r="E4320" s="7" t="n">
        <v>5.98000001907349</v>
      </c>
      <c r="F4320" s="7" t="n">
        <v>56.0499992370605</v>
      </c>
      <c r="G4320" s="7" t="n">
        <v>-10</v>
      </c>
      <c r="H4320" s="7" t="n">
        <v>1500</v>
      </c>
      <c r="I4320" s="7" t="n">
        <v>0</v>
      </c>
    </row>
    <row r="4321" spans="1:9">
      <c r="A4321" t="s">
        <v>4</v>
      </c>
      <c r="B4321" s="4" t="s">
        <v>5</v>
      </c>
      <c r="C4321" s="4" t="s">
        <v>14</v>
      </c>
      <c r="D4321" s="4" t="s">
        <v>14</v>
      </c>
      <c r="E4321" s="4" t="s">
        <v>20</v>
      </c>
      <c r="F4321" s="4" t="s">
        <v>10</v>
      </c>
    </row>
    <row r="4322" spans="1:9">
      <c r="A4322" t="n">
        <v>33844</v>
      </c>
      <c r="B4322" s="40" t="n">
        <v>45</v>
      </c>
      <c r="C4322" s="7" t="n">
        <v>5</v>
      </c>
      <c r="D4322" s="7" t="n">
        <v>3</v>
      </c>
      <c r="E4322" s="7" t="n">
        <v>4.69999980926514</v>
      </c>
      <c r="F4322" s="7" t="n">
        <v>1500</v>
      </c>
    </row>
    <row r="4323" spans="1:9">
      <c r="A4323" t="s">
        <v>4</v>
      </c>
      <c r="B4323" s="4" t="s">
        <v>5</v>
      </c>
      <c r="C4323" s="4" t="s">
        <v>10</v>
      </c>
      <c r="D4323" s="4" t="s">
        <v>14</v>
      </c>
      <c r="E4323" s="4" t="s">
        <v>6</v>
      </c>
      <c r="F4323" s="4" t="s">
        <v>20</v>
      </c>
      <c r="G4323" s="4" t="s">
        <v>20</v>
      </c>
      <c r="H4323" s="4" t="s">
        <v>20</v>
      </c>
    </row>
    <row r="4324" spans="1:9">
      <c r="A4324" t="n">
        <v>33853</v>
      </c>
      <c r="B4324" s="36" t="n">
        <v>48</v>
      </c>
      <c r="C4324" s="7" t="n">
        <v>7</v>
      </c>
      <c r="D4324" s="7" t="n">
        <v>0</v>
      </c>
      <c r="E4324" s="7" t="s">
        <v>239</v>
      </c>
      <c r="F4324" s="7" t="n">
        <v>-1</v>
      </c>
      <c r="G4324" s="7" t="n">
        <v>1</v>
      </c>
      <c r="H4324" s="7" t="n">
        <v>0</v>
      </c>
    </row>
    <row r="4325" spans="1:9">
      <c r="A4325" t="s">
        <v>4</v>
      </c>
      <c r="B4325" s="4" t="s">
        <v>5</v>
      </c>
      <c r="C4325" s="4" t="s">
        <v>10</v>
      </c>
      <c r="D4325" s="4" t="s">
        <v>9</v>
      </c>
    </row>
    <row r="4326" spans="1:9">
      <c r="A4326" t="n">
        <v>33879</v>
      </c>
      <c r="B4326" s="65" t="n">
        <v>98</v>
      </c>
      <c r="C4326" s="7" t="n">
        <v>7</v>
      </c>
      <c r="D4326" s="7" t="n">
        <v>1120403456</v>
      </c>
    </row>
    <row r="4327" spans="1:9">
      <c r="A4327" t="s">
        <v>4</v>
      </c>
      <c r="B4327" s="4" t="s">
        <v>5</v>
      </c>
      <c r="C4327" s="4" t="s">
        <v>10</v>
      </c>
      <c r="D4327" s="4" t="s">
        <v>9</v>
      </c>
    </row>
    <row r="4328" spans="1:9">
      <c r="A4328" t="n">
        <v>33886</v>
      </c>
      <c r="B4328" s="55" t="n">
        <v>43</v>
      </c>
      <c r="C4328" s="7" t="n">
        <v>7</v>
      </c>
      <c r="D4328" s="7" t="n">
        <v>512</v>
      </c>
    </row>
    <row r="4329" spans="1:9">
      <c r="A4329" t="s">
        <v>4</v>
      </c>
      <c r="B4329" s="4" t="s">
        <v>5</v>
      </c>
      <c r="C4329" s="4" t="s">
        <v>10</v>
      </c>
      <c r="D4329" s="4" t="s">
        <v>10</v>
      </c>
      <c r="E4329" s="4" t="s">
        <v>20</v>
      </c>
      <c r="F4329" s="4" t="s">
        <v>20</v>
      </c>
      <c r="G4329" s="4" t="s">
        <v>20</v>
      </c>
      <c r="H4329" s="4" t="s">
        <v>20</v>
      </c>
      <c r="I4329" s="4" t="s">
        <v>14</v>
      </c>
      <c r="J4329" s="4" t="s">
        <v>10</v>
      </c>
    </row>
    <row r="4330" spans="1:9">
      <c r="A4330" t="n">
        <v>33893</v>
      </c>
      <c r="B4330" s="41" t="n">
        <v>55</v>
      </c>
      <c r="C4330" s="7" t="n">
        <v>7</v>
      </c>
      <c r="D4330" s="7" t="n">
        <v>65533</v>
      </c>
      <c r="E4330" s="7" t="n">
        <v>-0.0500000007450581</v>
      </c>
      <c r="F4330" s="7" t="n">
        <v>9.25</v>
      </c>
      <c r="G4330" s="7" t="n">
        <v>-17.9500007629395</v>
      </c>
      <c r="H4330" s="7" t="n">
        <v>8</v>
      </c>
      <c r="I4330" s="7" t="n">
        <v>0</v>
      </c>
      <c r="J4330" s="7" t="n">
        <v>129</v>
      </c>
    </row>
    <row r="4331" spans="1:9">
      <c r="A4331" t="s">
        <v>4</v>
      </c>
      <c r="B4331" s="4" t="s">
        <v>5</v>
      </c>
      <c r="C4331" s="4" t="s">
        <v>10</v>
      </c>
      <c r="D4331" s="4" t="s">
        <v>14</v>
      </c>
    </row>
    <row r="4332" spans="1:9">
      <c r="A4332" t="n">
        <v>33917</v>
      </c>
      <c r="B4332" s="52" t="n">
        <v>56</v>
      </c>
      <c r="C4332" s="7" t="n">
        <v>7</v>
      </c>
      <c r="D4332" s="7" t="n">
        <v>0</v>
      </c>
    </row>
    <row r="4333" spans="1:9">
      <c r="A4333" t="s">
        <v>4</v>
      </c>
      <c r="B4333" s="4" t="s">
        <v>5</v>
      </c>
      <c r="C4333" s="4" t="s">
        <v>10</v>
      </c>
      <c r="D4333" s="4" t="s">
        <v>14</v>
      </c>
      <c r="E4333" s="4" t="s">
        <v>20</v>
      </c>
      <c r="F4333" s="4" t="s">
        <v>10</v>
      </c>
    </row>
    <row r="4334" spans="1:9">
      <c r="A4334" t="n">
        <v>33921</v>
      </c>
      <c r="B4334" s="47" t="n">
        <v>59</v>
      </c>
      <c r="C4334" s="7" t="n">
        <v>22</v>
      </c>
      <c r="D4334" s="7" t="n">
        <v>16</v>
      </c>
      <c r="E4334" s="7" t="n">
        <v>0.150000005960464</v>
      </c>
      <c r="F4334" s="7" t="n">
        <v>0</v>
      </c>
    </row>
    <row r="4335" spans="1:9">
      <c r="A4335" t="s">
        <v>4</v>
      </c>
      <c r="B4335" s="4" t="s">
        <v>5</v>
      </c>
      <c r="C4335" s="4" t="s">
        <v>10</v>
      </c>
      <c r="D4335" s="4" t="s">
        <v>10</v>
      </c>
      <c r="E4335" s="4" t="s">
        <v>10</v>
      </c>
    </row>
    <row r="4336" spans="1:9">
      <c r="A4336" t="n">
        <v>33931</v>
      </c>
      <c r="B4336" s="51" t="n">
        <v>61</v>
      </c>
      <c r="C4336" s="7" t="n">
        <v>22</v>
      </c>
      <c r="D4336" s="7" t="n">
        <v>7</v>
      </c>
      <c r="E4336" s="7" t="n">
        <v>1000</v>
      </c>
    </row>
    <row r="4337" spans="1:10">
      <c r="A4337" t="s">
        <v>4</v>
      </c>
      <c r="B4337" s="4" t="s">
        <v>5</v>
      </c>
      <c r="C4337" s="4" t="s">
        <v>10</v>
      </c>
      <c r="D4337" s="4" t="s">
        <v>14</v>
      </c>
      <c r="E4337" s="4" t="s">
        <v>6</v>
      </c>
      <c r="F4337" s="4" t="s">
        <v>20</v>
      </c>
      <c r="G4337" s="4" t="s">
        <v>20</v>
      </c>
      <c r="H4337" s="4" t="s">
        <v>20</v>
      </c>
    </row>
    <row r="4338" spans="1:10">
      <c r="A4338" t="n">
        <v>33938</v>
      </c>
      <c r="B4338" s="36" t="n">
        <v>48</v>
      </c>
      <c r="C4338" s="7" t="n">
        <v>7</v>
      </c>
      <c r="D4338" s="7" t="n">
        <v>0</v>
      </c>
      <c r="E4338" s="7" t="s">
        <v>240</v>
      </c>
      <c r="F4338" s="7" t="n">
        <v>-1</v>
      </c>
      <c r="G4338" s="7" t="n">
        <v>1</v>
      </c>
      <c r="H4338" s="7" t="n">
        <v>0</v>
      </c>
    </row>
    <row r="4339" spans="1:10">
      <c r="A4339" t="s">
        <v>4</v>
      </c>
      <c r="B4339" s="4" t="s">
        <v>5</v>
      </c>
      <c r="C4339" s="4" t="s">
        <v>10</v>
      </c>
    </row>
    <row r="4340" spans="1:10">
      <c r="A4340" t="n">
        <v>33965</v>
      </c>
      <c r="B4340" s="29" t="n">
        <v>16</v>
      </c>
      <c r="C4340" s="7" t="n">
        <v>300</v>
      </c>
    </row>
    <row r="4341" spans="1:10">
      <c r="A4341" t="s">
        <v>4</v>
      </c>
      <c r="B4341" s="4" t="s">
        <v>5</v>
      </c>
      <c r="C4341" s="4" t="s">
        <v>10</v>
      </c>
      <c r="D4341" s="4" t="s">
        <v>14</v>
      </c>
      <c r="E4341" s="4" t="s">
        <v>6</v>
      </c>
      <c r="F4341" s="4" t="s">
        <v>20</v>
      </c>
      <c r="G4341" s="4" t="s">
        <v>20</v>
      </c>
      <c r="H4341" s="4" t="s">
        <v>20</v>
      </c>
    </row>
    <row r="4342" spans="1:10">
      <c r="A4342" t="n">
        <v>33968</v>
      </c>
      <c r="B4342" s="36" t="n">
        <v>48</v>
      </c>
      <c r="C4342" s="7" t="n">
        <v>7</v>
      </c>
      <c r="D4342" s="7" t="n">
        <v>0</v>
      </c>
      <c r="E4342" s="7" t="s">
        <v>76</v>
      </c>
      <c r="F4342" s="7" t="n">
        <v>-1</v>
      </c>
      <c r="G4342" s="7" t="n">
        <v>1</v>
      </c>
      <c r="H4342" s="7" t="n">
        <v>0</v>
      </c>
    </row>
    <row r="4343" spans="1:10">
      <c r="A4343" t="s">
        <v>4</v>
      </c>
      <c r="B4343" s="4" t="s">
        <v>5</v>
      </c>
      <c r="C4343" s="4" t="s">
        <v>10</v>
      </c>
      <c r="D4343" s="4" t="s">
        <v>10</v>
      </c>
      <c r="E4343" s="4" t="s">
        <v>20</v>
      </c>
      <c r="F4343" s="4" t="s">
        <v>14</v>
      </c>
    </row>
    <row r="4344" spans="1:10">
      <c r="A4344" t="n">
        <v>33997</v>
      </c>
      <c r="B4344" s="64" t="n">
        <v>53</v>
      </c>
      <c r="C4344" s="7" t="n">
        <v>7</v>
      </c>
      <c r="D4344" s="7" t="n">
        <v>22</v>
      </c>
      <c r="E4344" s="7" t="n">
        <v>10</v>
      </c>
      <c r="F4344" s="7" t="n">
        <v>1</v>
      </c>
    </row>
    <row r="4345" spans="1:10">
      <c r="A4345" t="s">
        <v>4</v>
      </c>
      <c r="B4345" s="4" t="s">
        <v>5</v>
      </c>
      <c r="C4345" s="4" t="s">
        <v>10</v>
      </c>
      <c r="D4345" s="4" t="s">
        <v>10</v>
      </c>
      <c r="E4345" s="4" t="s">
        <v>10</v>
      </c>
    </row>
    <row r="4346" spans="1:10">
      <c r="A4346" t="n">
        <v>34007</v>
      </c>
      <c r="B4346" s="51" t="n">
        <v>61</v>
      </c>
      <c r="C4346" s="7" t="n">
        <v>7</v>
      </c>
      <c r="D4346" s="7" t="n">
        <v>22</v>
      </c>
      <c r="E4346" s="7" t="n">
        <v>1000</v>
      </c>
    </row>
    <row r="4347" spans="1:10">
      <c r="A4347" t="s">
        <v>4</v>
      </c>
      <c r="B4347" s="4" t="s">
        <v>5</v>
      </c>
      <c r="C4347" s="4" t="s">
        <v>10</v>
      </c>
    </row>
    <row r="4348" spans="1:10">
      <c r="A4348" t="n">
        <v>34014</v>
      </c>
      <c r="B4348" s="66" t="n">
        <v>54</v>
      </c>
      <c r="C4348" s="7" t="n">
        <v>7</v>
      </c>
    </row>
    <row r="4349" spans="1:10">
      <c r="A4349" t="s">
        <v>4</v>
      </c>
      <c r="B4349" s="4" t="s">
        <v>5</v>
      </c>
      <c r="C4349" s="4" t="s">
        <v>14</v>
      </c>
      <c r="D4349" s="4" t="s">
        <v>10</v>
      </c>
    </row>
    <row r="4350" spans="1:10">
      <c r="A4350" t="n">
        <v>34017</v>
      </c>
      <c r="B4350" s="40" t="n">
        <v>45</v>
      </c>
      <c r="C4350" s="7" t="n">
        <v>7</v>
      </c>
      <c r="D4350" s="7" t="n">
        <v>255</v>
      </c>
    </row>
    <row r="4351" spans="1:10">
      <c r="A4351" t="s">
        <v>4</v>
      </c>
      <c r="B4351" s="4" t="s">
        <v>5</v>
      </c>
      <c r="C4351" s="4" t="s">
        <v>14</v>
      </c>
      <c r="D4351" s="4" t="s">
        <v>10</v>
      </c>
    </row>
    <row r="4352" spans="1:10">
      <c r="A4352" t="n">
        <v>34021</v>
      </c>
      <c r="B4352" s="22" t="n">
        <v>58</v>
      </c>
      <c r="C4352" s="7" t="n">
        <v>255</v>
      </c>
      <c r="D4352" s="7" t="n">
        <v>0</v>
      </c>
    </row>
    <row r="4353" spans="1:8">
      <c r="A4353" t="s">
        <v>4</v>
      </c>
      <c r="B4353" s="4" t="s">
        <v>5</v>
      </c>
      <c r="C4353" s="4" t="s">
        <v>14</v>
      </c>
      <c r="D4353" s="4" t="s">
        <v>10</v>
      </c>
      <c r="E4353" s="4" t="s">
        <v>10</v>
      </c>
      <c r="F4353" s="4" t="s">
        <v>9</v>
      </c>
    </row>
    <row r="4354" spans="1:8">
      <c r="A4354" t="n">
        <v>34025</v>
      </c>
      <c r="B4354" s="48" t="n">
        <v>84</v>
      </c>
      <c r="C4354" s="7" t="n">
        <v>1</v>
      </c>
      <c r="D4354" s="7" t="n">
        <v>0</v>
      </c>
      <c r="E4354" s="7" t="n">
        <v>500</v>
      </c>
      <c r="F4354" s="7" t="n">
        <v>0</v>
      </c>
    </row>
    <row r="4355" spans="1:8">
      <c r="A4355" t="s">
        <v>4</v>
      </c>
      <c r="B4355" s="4" t="s">
        <v>5</v>
      </c>
      <c r="C4355" s="4" t="s">
        <v>14</v>
      </c>
      <c r="D4355" s="4" t="s">
        <v>10</v>
      </c>
      <c r="E4355" s="4" t="s">
        <v>6</v>
      </c>
    </row>
    <row r="4356" spans="1:8">
      <c r="A4356" t="n">
        <v>34035</v>
      </c>
      <c r="B4356" s="33" t="n">
        <v>51</v>
      </c>
      <c r="C4356" s="7" t="n">
        <v>4</v>
      </c>
      <c r="D4356" s="7" t="n">
        <v>22</v>
      </c>
      <c r="E4356" s="7" t="s">
        <v>127</v>
      </c>
    </row>
    <row r="4357" spans="1:8">
      <c r="A4357" t="s">
        <v>4</v>
      </c>
      <c r="B4357" s="4" t="s">
        <v>5</v>
      </c>
      <c r="C4357" s="4" t="s">
        <v>10</v>
      </c>
    </row>
    <row r="4358" spans="1:8">
      <c r="A4358" t="n">
        <v>34050</v>
      </c>
      <c r="B4358" s="29" t="n">
        <v>16</v>
      </c>
      <c r="C4358" s="7" t="n">
        <v>0</v>
      </c>
    </row>
    <row r="4359" spans="1:8">
      <c r="A4359" t="s">
        <v>4</v>
      </c>
      <c r="B4359" s="4" t="s">
        <v>5</v>
      </c>
      <c r="C4359" s="4" t="s">
        <v>10</v>
      </c>
      <c r="D4359" s="4" t="s">
        <v>14</v>
      </c>
      <c r="E4359" s="4" t="s">
        <v>9</v>
      </c>
      <c r="F4359" s="4" t="s">
        <v>83</v>
      </c>
      <c r="G4359" s="4" t="s">
        <v>14</v>
      </c>
      <c r="H4359" s="4" t="s">
        <v>14</v>
      </c>
    </row>
    <row r="4360" spans="1:8">
      <c r="A4360" t="n">
        <v>34053</v>
      </c>
      <c r="B4360" s="44" t="n">
        <v>26</v>
      </c>
      <c r="C4360" s="7" t="n">
        <v>22</v>
      </c>
      <c r="D4360" s="7" t="n">
        <v>17</v>
      </c>
      <c r="E4360" s="7" t="n">
        <v>30401</v>
      </c>
      <c r="F4360" s="7" t="s">
        <v>128</v>
      </c>
      <c r="G4360" s="7" t="n">
        <v>2</v>
      </c>
      <c r="H4360" s="7" t="n">
        <v>0</v>
      </c>
    </row>
    <row r="4361" spans="1:8">
      <c r="A4361" t="s">
        <v>4</v>
      </c>
      <c r="B4361" s="4" t="s">
        <v>5</v>
      </c>
    </row>
    <row r="4362" spans="1:8">
      <c r="A4362" t="n">
        <v>34071</v>
      </c>
      <c r="B4362" s="45" t="n">
        <v>28</v>
      </c>
    </row>
    <row r="4363" spans="1:8">
      <c r="A4363" t="s">
        <v>4</v>
      </c>
      <c r="B4363" s="4" t="s">
        <v>5</v>
      </c>
      <c r="C4363" s="4" t="s">
        <v>14</v>
      </c>
      <c r="D4363" s="4" t="s">
        <v>10</v>
      </c>
      <c r="E4363" s="4" t="s">
        <v>6</v>
      </c>
    </row>
    <row r="4364" spans="1:8">
      <c r="A4364" t="n">
        <v>34072</v>
      </c>
      <c r="B4364" s="33" t="n">
        <v>51</v>
      </c>
      <c r="C4364" s="7" t="n">
        <v>4</v>
      </c>
      <c r="D4364" s="7" t="n">
        <v>7</v>
      </c>
      <c r="E4364" s="7" t="s">
        <v>327</v>
      </c>
    </row>
    <row r="4365" spans="1:8">
      <c r="A4365" t="s">
        <v>4</v>
      </c>
      <c r="B4365" s="4" t="s">
        <v>5</v>
      </c>
      <c r="C4365" s="4" t="s">
        <v>10</v>
      </c>
    </row>
    <row r="4366" spans="1:8">
      <c r="A4366" t="n">
        <v>34085</v>
      </c>
      <c r="B4366" s="29" t="n">
        <v>16</v>
      </c>
      <c r="C4366" s="7" t="n">
        <v>0</v>
      </c>
    </row>
    <row r="4367" spans="1:8">
      <c r="A4367" t="s">
        <v>4</v>
      </c>
      <c r="B4367" s="4" t="s">
        <v>5</v>
      </c>
      <c r="C4367" s="4" t="s">
        <v>10</v>
      </c>
      <c r="D4367" s="4" t="s">
        <v>14</v>
      </c>
      <c r="E4367" s="4" t="s">
        <v>9</v>
      </c>
      <c r="F4367" s="4" t="s">
        <v>83</v>
      </c>
      <c r="G4367" s="4" t="s">
        <v>14</v>
      </c>
      <c r="H4367" s="4" t="s">
        <v>14</v>
      </c>
    </row>
    <row r="4368" spans="1:8">
      <c r="A4368" t="n">
        <v>34088</v>
      </c>
      <c r="B4368" s="44" t="n">
        <v>26</v>
      </c>
      <c r="C4368" s="7" t="n">
        <v>7</v>
      </c>
      <c r="D4368" s="7" t="n">
        <v>17</v>
      </c>
      <c r="E4368" s="7" t="n">
        <v>4423</v>
      </c>
      <c r="F4368" s="7" t="s">
        <v>354</v>
      </c>
      <c r="G4368" s="7" t="n">
        <v>2</v>
      </c>
      <c r="H4368" s="7" t="n">
        <v>0</v>
      </c>
    </row>
    <row r="4369" spans="1:8">
      <c r="A4369" t="s">
        <v>4</v>
      </c>
      <c r="B4369" s="4" t="s">
        <v>5</v>
      </c>
    </row>
    <row r="4370" spans="1:8">
      <c r="A4370" t="n">
        <v>34126</v>
      </c>
      <c r="B4370" s="45" t="n">
        <v>28</v>
      </c>
    </row>
    <row r="4371" spans="1:8">
      <c r="A4371" t="s">
        <v>4</v>
      </c>
      <c r="B4371" s="4" t="s">
        <v>5</v>
      </c>
      <c r="C4371" s="4" t="s">
        <v>10</v>
      </c>
      <c r="D4371" s="4" t="s">
        <v>14</v>
      </c>
    </row>
    <row r="4372" spans="1:8">
      <c r="A4372" t="n">
        <v>34127</v>
      </c>
      <c r="B4372" s="46" t="n">
        <v>89</v>
      </c>
      <c r="C4372" s="7" t="n">
        <v>65533</v>
      </c>
      <c r="D4372" s="7" t="n">
        <v>1</v>
      </c>
    </row>
    <row r="4373" spans="1:8">
      <c r="A4373" t="s">
        <v>4</v>
      </c>
      <c r="B4373" s="4" t="s">
        <v>5</v>
      </c>
      <c r="C4373" s="4" t="s">
        <v>14</v>
      </c>
      <c r="D4373" s="4" t="s">
        <v>10</v>
      </c>
      <c r="E4373" s="4" t="s">
        <v>20</v>
      </c>
    </row>
    <row r="4374" spans="1:8">
      <c r="A4374" t="n">
        <v>34131</v>
      </c>
      <c r="B4374" s="22" t="n">
        <v>58</v>
      </c>
      <c r="C4374" s="7" t="n">
        <v>101</v>
      </c>
      <c r="D4374" s="7" t="n">
        <v>300</v>
      </c>
      <c r="E4374" s="7" t="n">
        <v>1</v>
      </c>
    </row>
    <row r="4375" spans="1:8">
      <c r="A4375" t="s">
        <v>4</v>
      </c>
      <c r="B4375" s="4" t="s">
        <v>5</v>
      </c>
      <c r="C4375" s="4" t="s">
        <v>14</v>
      </c>
      <c r="D4375" s="4" t="s">
        <v>10</v>
      </c>
    </row>
    <row r="4376" spans="1:8">
      <c r="A4376" t="n">
        <v>34139</v>
      </c>
      <c r="B4376" s="22" t="n">
        <v>58</v>
      </c>
      <c r="C4376" s="7" t="n">
        <v>254</v>
      </c>
      <c r="D4376" s="7" t="n">
        <v>0</v>
      </c>
    </row>
    <row r="4377" spans="1:8">
      <c r="A4377" t="s">
        <v>4</v>
      </c>
      <c r="B4377" s="4" t="s">
        <v>5</v>
      </c>
      <c r="C4377" s="4" t="s">
        <v>14</v>
      </c>
      <c r="D4377" s="4" t="s">
        <v>14</v>
      </c>
      <c r="E4377" s="4" t="s">
        <v>20</v>
      </c>
      <c r="F4377" s="4" t="s">
        <v>20</v>
      </c>
      <c r="G4377" s="4" t="s">
        <v>20</v>
      </c>
      <c r="H4377" s="4" t="s">
        <v>10</v>
      </c>
    </row>
    <row r="4378" spans="1:8">
      <c r="A4378" t="n">
        <v>34143</v>
      </c>
      <c r="B4378" s="40" t="n">
        <v>45</v>
      </c>
      <c r="C4378" s="7" t="n">
        <v>2</v>
      </c>
      <c r="D4378" s="7" t="n">
        <v>3</v>
      </c>
      <c r="E4378" s="7" t="n">
        <v>-6.94000005722046</v>
      </c>
      <c r="F4378" s="7" t="n">
        <v>14.2299995422363</v>
      </c>
      <c r="G4378" s="7" t="n">
        <v>-12.3900003433228</v>
      </c>
      <c r="H4378" s="7" t="n">
        <v>0</v>
      </c>
    </row>
    <row r="4379" spans="1:8">
      <c r="A4379" t="s">
        <v>4</v>
      </c>
      <c r="B4379" s="4" t="s">
        <v>5</v>
      </c>
      <c r="C4379" s="4" t="s">
        <v>14</v>
      </c>
      <c r="D4379" s="4" t="s">
        <v>14</v>
      </c>
      <c r="E4379" s="4" t="s">
        <v>20</v>
      </c>
      <c r="F4379" s="4" t="s">
        <v>20</v>
      </c>
      <c r="G4379" s="4" t="s">
        <v>20</v>
      </c>
      <c r="H4379" s="4" t="s">
        <v>10</v>
      </c>
      <c r="I4379" s="4" t="s">
        <v>14</v>
      </c>
    </row>
    <row r="4380" spans="1:8">
      <c r="A4380" t="n">
        <v>34160</v>
      </c>
      <c r="B4380" s="40" t="n">
        <v>45</v>
      </c>
      <c r="C4380" s="7" t="n">
        <v>4</v>
      </c>
      <c r="D4380" s="7" t="n">
        <v>3</v>
      </c>
      <c r="E4380" s="7" t="n">
        <v>338.279998779297</v>
      </c>
      <c r="F4380" s="7" t="n">
        <v>81.2600021362305</v>
      </c>
      <c r="G4380" s="7" t="n">
        <v>20</v>
      </c>
      <c r="H4380" s="7" t="n">
        <v>0</v>
      </c>
      <c r="I4380" s="7" t="n">
        <v>0</v>
      </c>
    </row>
    <row r="4381" spans="1:8">
      <c r="A4381" t="s">
        <v>4</v>
      </c>
      <c r="B4381" s="4" t="s">
        <v>5</v>
      </c>
      <c r="C4381" s="4" t="s">
        <v>14</v>
      </c>
      <c r="D4381" s="4" t="s">
        <v>14</v>
      </c>
      <c r="E4381" s="4" t="s">
        <v>20</v>
      </c>
      <c r="F4381" s="4" t="s">
        <v>10</v>
      </c>
    </row>
    <row r="4382" spans="1:8">
      <c r="A4382" t="n">
        <v>34178</v>
      </c>
      <c r="B4382" s="40" t="n">
        <v>45</v>
      </c>
      <c r="C4382" s="7" t="n">
        <v>5</v>
      </c>
      <c r="D4382" s="7" t="n">
        <v>3</v>
      </c>
      <c r="E4382" s="7" t="n">
        <v>5.09999990463257</v>
      </c>
      <c r="F4382" s="7" t="n">
        <v>0</v>
      </c>
    </row>
    <row r="4383" spans="1:8">
      <c r="A4383" t="s">
        <v>4</v>
      </c>
      <c r="B4383" s="4" t="s">
        <v>5</v>
      </c>
      <c r="C4383" s="4" t="s">
        <v>14</v>
      </c>
      <c r="D4383" s="4" t="s">
        <v>14</v>
      </c>
      <c r="E4383" s="4" t="s">
        <v>20</v>
      </c>
      <c r="F4383" s="4" t="s">
        <v>10</v>
      </c>
    </row>
    <row r="4384" spans="1:8">
      <c r="A4384" t="n">
        <v>34187</v>
      </c>
      <c r="B4384" s="40" t="n">
        <v>45</v>
      </c>
      <c r="C4384" s="7" t="n">
        <v>11</v>
      </c>
      <c r="D4384" s="7" t="n">
        <v>3</v>
      </c>
      <c r="E4384" s="7" t="n">
        <v>23.1000003814697</v>
      </c>
      <c r="F4384" s="7" t="n">
        <v>0</v>
      </c>
    </row>
    <row r="4385" spans="1:9">
      <c r="A4385" t="s">
        <v>4</v>
      </c>
      <c r="B4385" s="4" t="s">
        <v>5</v>
      </c>
      <c r="C4385" s="4" t="s">
        <v>14</v>
      </c>
      <c r="D4385" s="4" t="s">
        <v>10</v>
      </c>
      <c r="E4385" s="4" t="s">
        <v>10</v>
      </c>
      <c r="F4385" s="4" t="s">
        <v>9</v>
      </c>
    </row>
    <row r="4386" spans="1:9">
      <c r="A4386" t="n">
        <v>34196</v>
      </c>
      <c r="B4386" s="48" t="n">
        <v>84</v>
      </c>
      <c r="C4386" s="7" t="n">
        <v>0</v>
      </c>
      <c r="D4386" s="7" t="n">
        <v>0</v>
      </c>
      <c r="E4386" s="7" t="n">
        <v>0</v>
      </c>
      <c r="F4386" s="7" t="n">
        <v>1045220557</v>
      </c>
    </row>
    <row r="4387" spans="1:9">
      <c r="A4387" t="s">
        <v>4</v>
      </c>
      <c r="B4387" s="4" t="s">
        <v>5</v>
      </c>
      <c r="C4387" s="4" t="s">
        <v>10</v>
      </c>
      <c r="D4387" s="4" t="s">
        <v>20</v>
      </c>
      <c r="E4387" s="4" t="s">
        <v>20</v>
      </c>
      <c r="F4387" s="4" t="s">
        <v>20</v>
      </c>
      <c r="G4387" s="4" t="s">
        <v>20</v>
      </c>
    </row>
    <row r="4388" spans="1:9">
      <c r="A4388" t="n">
        <v>34206</v>
      </c>
      <c r="B4388" s="39" t="n">
        <v>46</v>
      </c>
      <c r="C4388" s="7" t="n">
        <v>7030</v>
      </c>
      <c r="D4388" s="7" t="n">
        <v>-7.65000009536743</v>
      </c>
      <c r="E4388" s="7" t="n">
        <v>12.9499998092651</v>
      </c>
      <c r="F4388" s="7" t="n">
        <v>-11.9499998092651</v>
      </c>
      <c r="G4388" s="7" t="n">
        <v>150</v>
      </c>
    </row>
    <row r="4389" spans="1:9">
      <c r="A4389" t="s">
        <v>4</v>
      </c>
      <c r="B4389" s="4" t="s">
        <v>5</v>
      </c>
      <c r="C4389" s="4" t="s">
        <v>14</v>
      </c>
      <c r="D4389" s="4" t="s">
        <v>14</v>
      </c>
      <c r="E4389" s="4" t="s">
        <v>20</v>
      </c>
      <c r="F4389" s="4" t="s">
        <v>20</v>
      </c>
      <c r="G4389" s="4" t="s">
        <v>20</v>
      </c>
      <c r="H4389" s="4" t="s">
        <v>10</v>
      </c>
    </row>
    <row r="4390" spans="1:9">
      <c r="A4390" t="n">
        <v>34225</v>
      </c>
      <c r="B4390" s="40" t="n">
        <v>45</v>
      </c>
      <c r="C4390" s="7" t="n">
        <v>2</v>
      </c>
      <c r="D4390" s="7" t="n">
        <v>3</v>
      </c>
      <c r="E4390" s="7" t="n">
        <v>-6.94000005722046</v>
      </c>
      <c r="F4390" s="7" t="n">
        <v>10.2299995422363</v>
      </c>
      <c r="G4390" s="7" t="n">
        <v>-19.2900009155273</v>
      </c>
      <c r="H4390" s="7" t="n">
        <v>1800</v>
      </c>
    </row>
    <row r="4391" spans="1:9">
      <c r="A4391" t="s">
        <v>4</v>
      </c>
      <c r="B4391" s="4" t="s">
        <v>5</v>
      </c>
      <c r="C4391" s="4" t="s">
        <v>14</v>
      </c>
      <c r="D4391" s="4" t="s">
        <v>14</v>
      </c>
      <c r="E4391" s="4" t="s">
        <v>20</v>
      </c>
      <c r="F4391" s="4" t="s">
        <v>20</v>
      </c>
      <c r="G4391" s="4" t="s">
        <v>20</v>
      </c>
      <c r="H4391" s="4" t="s">
        <v>10</v>
      </c>
      <c r="I4391" s="4" t="s">
        <v>14</v>
      </c>
    </row>
    <row r="4392" spans="1:9">
      <c r="A4392" t="n">
        <v>34242</v>
      </c>
      <c r="B4392" s="40" t="n">
        <v>45</v>
      </c>
      <c r="C4392" s="7" t="n">
        <v>4</v>
      </c>
      <c r="D4392" s="7" t="n">
        <v>3</v>
      </c>
      <c r="E4392" s="7" t="n">
        <v>348.279998779297</v>
      </c>
      <c r="F4392" s="7" t="n">
        <v>81.2600021362305</v>
      </c>
      <c r="G4392" s="7" t="n">
        <v>-10</v>
      </c>
      <c r="H4392" s="7" t="n">
        <v>1800</v>
      </c>
      <c r="I4392" s="7" t="n">
        <v>0</v>
      </c>
    </row>
    <row r="4393" spans="1:9">
      <c r="A4393" t="s">
        <v>4</v>
      </c>
      <c r="B4393" s="4" t="s">
        <v>5</v>
      </c>
      <c r="C4393" s="4" t="s">
        <v>14</v>
      </c>
      <c r="D4393" s="4" t="s">
        <v>14</v>
      </c>
      <c r="E4393" s="4" t="s">
        <v>20</v>
      </c>
      <c r="F4393" s="4" t="s">
        <v>10</v>
      </c>
    </row>
    <row r="4394" spans="1:9">
      <c r="A4394" t="n">
        <v>34260</v>
      </c>
      <c r="B4394" s="40" t="n">
        <v>45</v>
      </c>
      <c r="C4394" s="7" t="n">
        <v>5</v>
      </c>
      <c r="D4394" s="7" t="n">
        <v>3</v>
      </c>
      <c r="E4394" s="7" t="n">
        <v>6.09999990463257</v>
      </c>
      <c r="F4394" s="7" t="n">
        <v>1800</v>
      </c>
    </row>
    <row r="4395" spans="1:9">
      <c r="A4395" t="s">
        <v>4</v>
      </c>
      <c r="B4395" s="4" t="s">
        <v>5</v>
      </c>
      <c r="C4395" s="4" t="s">
        <v>10</v>
      </c>
      <c r="D4395" s="4" t="s">
        <v>20</v>
      </c>
      <c r="E4395" s="4" t="s">
        <v>20</v>
      </c>
      <c r="F4395" s="4" t="s">
        <v>20</v>
      </c>
      <c r="G4395" s="4" t="s">
        <v>20</v>
      </c>
    </row>
    <row r="4396" spans="1:9">
      <c r="A4396" t="n">
        <v>34269</v>
      </c>
      <c r="B4396" s="61" t="n">
        <v>131</v>
      </c>
      <c r="C4396" s="7" t="n">
        <v>7031</v>
      </c>
      <c r="D4396" s="7" t="n">
        <v>0</v>
      </c>
      <c r="E4396" s="7" t="n">
        <v>0</v>
      </c>
      <c r="F4396" s="7" t="n">
        <v>2</v>
      </c>
      <c r="G4396" s="7" t="n">
        <v>0.200000002980232</v>
      </c>
    </row>
    <row r="4397" spans="1:9">
      <c r="A4397" t="s">
        <v>4</v>
      </c>
      <c r="B4397" s="4" t="s">
        <v>5</v>
      </c>
      <c r="C4397" s="4" t="s">
        <v>10</v>
      </c>
      <c r="D4397" s="4" t="s">
        <v>10</v>
      </c>
      <c r="E4397" s="4" t="s">
        <v>20</v>
      </c>
      <c r="F4397" s="4" t="s">
        <v>20</v>
      </c>
      <c r="G4397" s="4" t="s">
        <v>20</v>
      </c>
      <c r="H4397" s="4" t="s">
        <v>20</v>
      </c>
      <c r="I4397" s="4" t="s">
        <v>20</v>
      </c>
      <c r="J4397" s="4" t="s">
        <v>14</v>
      </c>
      <c r="K4397" s="4" t="s">
        <v>10</v>
      </c>
    </row>
    <row r="4398" spans="1:9">
      <c r="A4398" t="n">
        <v>34288</v>
      </c>
      <c r="B4398" s="41" t="n">
        <v>55</v>
      </c>
      <c r="C4398" s="7" t="n">
        <v>7030</v>
      </c>
      <c r="D4398" s="7" t="n">
        <v>65026</v>
      </c>
      <c r="E4398" s="7" t="n">
        <v>-9.25</v>
      </c>
      <c r="F4398" s="7" t="n">
        <v>9.60000038146973</v>
      </c>
      <c r="G4398" s="7" t="n">
        <v>-17.9500007629395</v>
      </c>
      <c r="H4398" s="7" t="n">
        <v>0.100000001490116</v>
      </c>
      <c r="I4398" s="7" t="n">
        <v>2.5</v>
      </c>
      <c r="J4398" s="7" t="n">
        <v>0</v>
      </c>
      <c r="K4398" s="7" t="n">
        <v>129</v>
      </c>
    </row>
    <row r="4399" spans="1:9">
      <c r="A4399" t="s">
        <v>4</v>
      </c>
      <c r="B4399" s="4" t="s">
        <v>5</v>
      </c>
      <c r="C4399" s="4" t="s">
        <v>10</v>
      </c>
      <c r="D4399" s="4" t="s">
        <v>20</v>
      </c>
      <c r="E4399" s="4" t="s">
        <v>20</v>
      </c>
      <c r="F4399" s="4" t="s">
        <v>14</v>
      </c>
    </row>
    <row r="4400" spans="1:9">
      <c r="A4400" t="n">
        <v>34316</v>
      </c>
      <c r="B4400" s="62" t="n">
        <v>52</v>
      </c>
      <c r="C4400" s="7" t="n">
        <v>7030</v>
      </c>
      <c r="D4400" s="7" t="n">
        <v>111</v>
      </c>
      <c r="E4400" s="7" t="n">
        <v>4</v>
      </c>
      <c r="F4400" s="7" t="n">
        <v>1</v>
      </c>
    </row>
    <row r="4401" spans="1:11">
      <c r="A4401" t="s">
        <v>4</v>
      </c>
      <c r="B4401" s="4" t="s">
        <v>5</v>
      </c>
      <c r="C4401" s="4" t="s">
        <v>14</v>
      </c>
      <c r="D4401" s="4" t="s">
        <v>10</v>
      </c>
      <c r="E4401" s="4" t="s">
        <v>20</v>
      </c>
      <c r="F4401" s="4" t="s">
        <v>10</v>
      </c>
      <c r="G4401" s="4" t="s">
        <v>9</v>
      </c>
      <c r="H4401" s="4" t="s">
        <v>9</v>
      </c>
      <c r="I4401" s="4" t="s">
        <v>10</v>
      </c>
      <c r="J4401" s="4" t="s">
        <v>10</v>
      </c>
      <c r="K4401" s="4" t="s">
        <v>9</v>
      </c>
      <c r="L4401" s="4" t="s">
        <v>9</v>
      </c>
      <c r="M4401" s="4" t="s">
        <v>9</v>
      </c>
      <c r="N4401" s="4" t="s">
        <v>9</v>
      </c>
      <c r="O4401" s="4" t="s">
        <v>6</v>
      </c>
    </row>
    <row r="4402" spans="1:11">
      <c r="A4402" t="n">
        <v>34328</v>
      </c>
      <c r="B4402" s="13" t="n">
        <v>50</v>
      </c>
      <c r="C4402" s="7" t="n">
        <v>0</v>
      </c>
      <c r="D4402" s="7" t="n">
        <v>2071</v>
      </c>
      <c r="E4402" s="7" t="n">
        <v>0.5</v>
      </c>
      <c r="F4402" s="7" t="n">
        <v>0</v>
      </c>
      <c r="G4402" s="7" t="n">
        <v>0</v>
      </c>
      <c r="H4402" s="7" t="n">
        <v>0</v>
      </c>
      <c r="I4402" s="7" t="n">
        <v>0</v>
      </c>
      <c r="J4402" s="7" t="n">
        <v>65533</v>
      </c>
      <c r="K4402" s="7" t="n">
        <v>0</v>
      </c>
      <c r="L4402" s="7" t="n">
        <v>0</v>
      </c>
      <c r="M4402" s="7" t="n">
        <v>0</v>
      </c>
      <c r="N4402" s="7" t="n">
        <v>0</v>
      </c>
      <c r="O4402" s="7" t="s">
        <v>13</v>
      </c>
    </row>
    <row r="4403" spans="1:11">
      <c r="A4403" t="s">
        <v>4</v>
      </c>
      <c r="B4403" s="4" t="s">
        <v>5</v>
      </c>
      <c r="C4403" s="4" t="s">
        <v>10</v>
      </c>
      <c r="D4403" s="4" t="s">
        <v>14</v>
      </c>
    </row>
    <row r="4404" spans="1:11">
      <c r="A4404" t="n">
        <v>34367</v>
      </c>
      <c r="B4404" s="52" t="n">
        <v>56</v>
      </c>
      <c r="C4404" s="7" t="n">
        <v>7030</v>
      </c>
      <c r="D4404" s="7" t="n">
        <v>0</v>
      </c>
    </row>
    <row r="4405" spans="1:11">
      <c r="A4405" t="s">
        <v>4</v>
      </c>
      <c r="B4405" s="4" t="s">
        <v>5</v>
      </c>
      <c r="C4405" s="4" t="s">
        <v>10</v>
      </c>
    </row>
    <row r="4406" spans="1:11">
      <c r="A4406" t="n">
        <v>34371</v>
      </c>
      <c r="B4406" s="66" t="n">
        <v>54</v>
      </c>
      <c r="C4406" s="7" t="n">
        <v>7030</v>
      </c>
    </row>
    <row r="4407" spans="1:11">
      <c r="A4407" t="s">
        <v>4</v>
      </c>
      <c r="B4407" s="4" t="s">
        <v>5</v>
      </c>
      <c r="C4407" s="4" t="s">
        <v>14</v>
      </c>
      <c r="D4407" s="4" t="s">
        <v>10</v>
      </c>
    </row>
    <row r="4408" spans="1:11">
      <c r="A4408" t="n">
        <v>34374</v>
      </c>
      <c r="B4408" s="40" t="n">
        <v>45</v>
      </c>
      <c r="C4408" s="7" t="n">
        <v>7</v>
      </c>
      <c r="D4408" s="7" t="n">
        <v>255</v>
      </c>
    </row>
    <row r="4409" spans="1:11">
      <c r="A4409" t="s">
        <v>4</v>
      </c>
      <c r="B4409" s="4" t="s">
        <v>5</v>
      </c>
      <c r="C4409" s="4" t="s">
        <v>14</v>
      </c>
      <c r="D4409" s="4" t="s">
        <v>10</v>
      </c>
      <c r="E4409" s="4" t="s">
        <v>10</v>
      </c>
      <c r="F4409" s="4" t="s">
        <v>9</v>
      </c>
    </row>
    <row r="4410" spans="1:11">
      <c r="A4410" t="n">
        <v>34378</v>
      </c>
      <c r="B4410" s="48" t="n">
        <v>84</v>
      </c>
      <c r="C4410" s="7" t="n">
        <v>1</v>
      </c>
      <c r="D4410" s="7" t="n">
        <v>0</v>
      </c>
      <c r="E4410" s="7" t="n">
        <v>500</v>
      </c>
      <c r="F4410" s="7" t="n">
        <v>0</v>
      </c>
    </row>
    <row r="4411" spans="1:11">
      <c r="A4411" t="s">
        <v>4</v>
      </c>
      <c r="B4411" s="4" t="s">
        <v>5</v>
      </c>
      <c r="C4411" s="4" t="s">
        <v>14</v>
      </c>
      <c r="D4411" s="4" t="s">
        <v>10</v>
      </c>
      <c r="E4411" s="4" t="s">
        <v>6</v>
      </c>
    </row>
    <row r="4412" spans="1:11">
      <c r="A4412" t="n">
        <v>34388</v>
      </c>
      <c r="B4412" s="33" t="n">
        <v>51</v>
      </c>
      <c r="C4412" s="7" t="n">
        <v>4</v>
      </c>
      <c r="D4412" s="7" t="n">
        <v>9</v>
      </c>
      <c r="E4412" s="7" t="s">
        <v>180</v>
      </c>
    </row>
    <row r="4413" spans="1:11">
      <c r="A4413" t="s">
        <v>4</v>
      </c>
      <c r="B4413" s="4" t="s">
        <v>5</v>
      </c>
      <c r="C4413" s="4" t="s">
        <v>10</v>
      </c>
    </row>
    <row r="4414" spans="1:11">
      <c r="A4414" t="n">
        <v>34401</v>
      </c>
      <c r="B4414" s="29" t="n">
        <v>16</v>
      </c>
      <c r="C4414" s="7" t="n">
        <v>0</v>
      </c>
    </row>
    <row r="4415" spans="1:11">
      <c r="A4415" t="s">
        <v>4</v>
      </c>
      <c r="B4415" s="4" t="s">
        <v>5</v>
      </c>
      <c r="C4415" s="4" t="s">
        <v>10</v>
      </c>
      <c r="D4415" s="4" t="s">
        <v>14</v>
      </c>
      <c r="E4415" s="4" t="s">
        <v>9</v>
      </c>
      <c r="F4415" s="4" t="s">
        <v>83</v>
      </c>
      <c r="G4415" s="4" t="s">
        <v>14</v>
      </c>
      <c r="H4415" s="4" t="s">
        <v>14</v>
      </c>
    </row>
    <row r="4416" spans="1:11">
      <c r="A4416" t="n">
        <v>34404</v>
      </c>
      <c r="B4416" s="44" t="n">
        <v>26</v>
      </c>
      <c r="C4416" s="7" t="n">
        <v>9</v>
      </c>
      <c r="D4416" s="7" t="n">
        <v>17</v>
      </c>
      <c r="E4416" s="7" t="n">
        <v>5384</v>
      </c>
      <c r="F4416" s="7" t="s">
        <v>355</v>
      </c>
      <c r="G4416" s="7" t="n">
        <v>2</v>
      </c>
      <c r="H4416" s="7" t="n">
        <v>0</v>
      </c>
    </row>
    <row r="4417" spans="1:15">
      <c r="A4417" t="s">
        <v>4</v>
      </c>
      <c r="B4417" s="4" t="s">
        <v>5</v>
      </c>
    </row>
    <row r="4418" spans="1:15">
      <c r="A4418" t="n">
        <v>34442</v>
      </c>
      <c r="B4418" s="45" t="n">
        <v>28</v>
      </c>
    </row>
    <row r="4419" spans="1:15">
      <c r="A4419" t="s">
        <v>4</v>
      </c>
      <c r="B4419" s="4" t="s">
        <v>5</v>
      </c>
      <c r="C4419" s="4" t="s">
        <v>10</v>
      </c>
      <c r="D4419" s="4" t="s">
        <v>10</v>
      </c>
      <c r="E4419" s="4" t="s">
        <v>10</v>
      </c>
    </row>
    <row r="4420" spans="1:15">
      <c r="A4420" t="n">
        <v>34443</v>
      </c>
      <c r="B4420" s="51" t="n">
        <v>61</v>
      </c>
      <c r="C4420" s="7" t="n">
        <v>22</v>
      </c>
      <c r="D4420" s="7" t="n">
        <v>9</v>
      </c>
      <c r="E4420" s="7" t="n">
        <v>1000</v>
      </c>
    </row>
    <row r="4421" spans="1:15">
      <c r="A4421" t="s">
        <v>4</v>
      </c>
      <c r="B4421" s="4" t="s">
        <v>5</v>
      </c>
      <c r="C4421" s="4" t="s">
        <v>10</v>
      </c>
    </row>
    <row r="4422" spans="1:15">
      <c r="A4422" t="n">
        <v>34450</v>
      </c>
      <c r="B4422" s="29" t="n">
        <v>16</v>
      </c>
      <c r="C4422" s="7" t="n">
        <v>300</v>
      </c>
    </row>
    <row r="4423" spans="1:15">
      <c r="A4423" t="s">
        <v>4</v>
      </c>
      <c r="B4423" s="4" t="s">
        <v>5</v>
      </c>
      <c r="C4423" s="4" t="s">
        <v>14</v>
      </c>
      <c r="D4423" s="4" t="s">
        <v>10</v>
      </c>
      <c r="E4423" s="4" t="s">
        <v>6</v>
      </c>
    </row>
    <row r="4424" spans="1:15">
      <c r="A4424" t="n">
        <v>34453</v>
      </c>
      <c r="B4424" s="33" t="n">
        <v>51</v>
      </c>
      <c r="C4424" s="7" t="n">
        <v>4</v>
      </c>
      <c r="D4424" s="7" t="n">
        <v>22</v>
      </c>
      <c r="E4424" s="7" t="s">
        <v>259</v>
      </c>
    </row>
    <row r="4425" spans="1:15">
      <c r="A4425" t="s">
        <v>4</v>
      </c>
      <c r="B4425" s="4" t="s">
        <v>5</v>
      </c>
      <c r="C4425" s="4" t="s">
        <v>10</v>
      </c>
    </row>
    <row r="4426" spans="1:15">
      <c r="A4426" t="n">
        <v>34467</v>
      </c>
      <c r="B4426" s="29" t="n">
        <v>16</v>
      </c>
      <c r="C4426" s="7" t="n">
        <v>0</v>
      </c>
    </row>
    <row r="4427" spans="1:15">
      <c r="A4427" t="s">
        <v>4</v>
      </c>
      <c r="B4427" s="4" t="s">
        <v>5</v>
      </c>
      <c r="C4427" s="4" t="s">
        <v>10</v>
      </c>
      <c r="D4427" s="4" t="s">
        <v>14</v>
      </c>
      <c r="E4427" s="4" t="s">
        <v>9</v>
      </c>
      <c r="F4427" s="4" t="s">
        <v>83</v>
      </c>
      <c r="G4427" s="4" t="s">
        <v>14</v>
      </c>
      <c r="H4427" s="4" t="s">
        <v>14</v>
      </c>
    </row>
    <row r="4428" spans="1:15">
      <c r="A4428" t="n">
        <v>34470</v>
      </c>
      <c r="B4428" s="44" t="n">
        <v>26</v>
      </c>
      <c r="C4428" s="7" t="n">
        <v>22</v>
      </c>
      <c r="D4428" s="7" t="n">
        <v>17</v>
      </c>
      <c r="E4428" s="7" t="n">
        <v>30402</v>
      </c>
      <c r="F4428" s="7" t="s">
        <v>356</v>
      </c>
      <c r="G4428" s="7" t="n">
        <v>2</v>
      </c>
      <c r="H4428" s="7" t="n">
        <v>0</v>
      </c>
    </row>
    <row r="4429" spans="1:15">
      <c r="A4429" t="s">
        <v>4</v>
      </c>
      <c r="B4429" s="4" t="s">
        <v>5</v>
      </c>
    </row>
    <row r="4430" spans="1:15">
      <c r="A4430" t="n">
        <v>34486</v>
      </c>
      <c r="B4430" s="45" t="n">
        <v>28</v>
      </c>
    </row>
    <row r="4431" spans="1:15">
      <c r="A4431" t="s">
        <v>4</v>
      </c>
      <c r="B4431" s="4" t="s">
        <v>5</v>
      </c>
      <c r="C4431" s="4" t="s">
        <v>14</v>
      </c>
      <c r="D4431" s="4" t="s">
        <v>10</v>
      </c>
      <c r="E4431" s="4" t="s">
        <v>20</v>
      </c>
    </row>
    <row r="4432" spans="1:15">
      <c r="A4432" t="n">
        <v>34487</v>
      </c>
      <c r="B4432" s="22" t="n">
        <v>58</v>
      </c>
      <c r="C4432" s="7" t="n">
        <v>101</v>
      </c>
      <c r="D4432" s="7" t="n">
        <v>300</v>
      </c>
      <c r="E4432" s="7" t="n">
        <v>1</v>
      </c>
    </row>
    <row r="4433" spans="1:8">
      <c r="A4433" t="s">
        <v>4</v>
      </c>
      <c r="B4433" s="4" t="s">
        <v>5</v>
      </c>
      <c r="C4433" s="4" t="s">
        <v>14</v>
      </c>
      <c r="D4433" s="4" t="s">
        <v>10</v>
      </c>
    </row>
    <row r="4434" spans="1:8">
      <c r="A4434" t="n">
        <v>34495</v>
      </c>
      <c r="B4434" s="22" t="n">
        <v>58</v>
      </c>
      <c r="C4434" s="7" t="n">
        <v>254</v>
      </c>
      <c r="D4434" s="7" t="n">
        <v>0</v>
      </c>
    </row>
    <row r="4435" spans="1:8">
      <c r="A4435" t="s">
        <v>4</v>
      </c>
      <c r="B4435" s="4" t="s">
        <v>5</v>
      </c>
      <c r="C4435" s="4" t="s">
        <v>14</v>
      </c>
      <c r="D4435" s="4" t="s">
        <v>14</v>
      </c>
      <c r="E4435" s="4" t="s">
        <v>20</v>
      </c>
      <c r="F4435" s="4" t="s">
        <v>20</v>
      </c>
      <c r="G4435" s="4" t="s">
        <v>20</v>
      </c>
      <c r="H4435" s="4" t="s">
        <v>10</v>
      </c>
    </row>
    <row r="4436" spans="1:8">
      <c r="A4436" t="n">
        <v>34499</v>
      </c>
      <c r="B4436" s="40" t="n">
        <v>45</v>
      </c>
      <c r="C4436" s="7" t="n">
        <v>2</v>
      </c>
      <c r="D4436" s="7" t="n">
        <v>3</v>
      </c>
      <c r="E4436" s="7" t="n">
        <v>-5.19000005722046</v>
      </c>
      <c r="F4436" s="7" t="n">
        <v>9.68000030517578</v>
      </c>
      <c r="G4436" s="7" t="n">
        <v>-19.4799995422363</v>
      </c>
      <c r="H4436" s="7" t="n">
        <v>0</v>
      </c>
    </row>
    <row r="4437" spans="1:8">
      <c r="A4437" t="s">
        <v>4</v>
      </c>
      <c r="B4437" s="4" t="s">
        <v>5</v>
      </c>
      <c r="C4437" s="4" t="s">
        <v>14</v>
      </c>
      <c r="D4437" s="4" t="s">
        <v>14</v>
      </c>
      <c r="E4437" s="4" t="s">
        <v>20</v>
      </c>
      <c r="F4437" s="4" t="s">
        <v>20</v>
      </c>
      <c r="G4437" s="4" t="s">
        <v>20</v>
      </c>
      <c r="H4437" s="4" t="s">
        <v>10</v>
      </c>
      <c r="I4437" s="4" t="s">
        <v>14</v>
      </c>
    </row>
    <row r="4438" spans="1:8">
      <c r="A4438" t="n">
        <v>34516</v>
      </c>
      <c r="B4438" s="40" t="n">
        <v>45</v>
      </c>
      <c r="C4438" s="7" t="n">
        <v>4</v>
      </c>
      <c r="D4438" s="7" t="n">
        <v>3</v>
      </c>
      <c r="E4438" s="7" t="n">
        <v>355.589996337891</v>
      </c>
      <c r="F4438" s="7" t="n">
        <v>27.4200000762939</v>
      </c>
      <c r="G4438" s="7" t="n">
        <v>-10</v>
      </c>
      <c r="H4438" s="7" t="n">
        <v>0</v>
      </c>
      <c r="I4438" s="7" t="n">
        <v>0</v>
      </c>
    </row>
    <row r="4439" spans="1:8">
      <c r="A4439" t="s">
        <v>4</v>
      </c>
      <c r="B4439" s="4" t="s">
        <v>5</v>
      </c>
      <c r="C4439" s="4" t="s">
        <v>14</v>
      </c>
      <c r="D4439" s="4" t="s">
        <v>14</v>
      </c>
      <c r="E4439" s="4" t="s">
        <v>20</v>
      </c>
      <c r="F4439" s="4" t="s">
        <v>10</v>
      </c>
    </row>
    <row r="4440" spans="1:8">
      <c r="A4440" t="n">
        <v>34534</v>
      </c>
      <c r="B4440" s="40" t="n">
        <v>45</v>
      </c>
      <c r="C4440" s="7" t="n">
        <v>5</v>
      </c>
      <c r="D4440" s="7" t="n">
        <v>3</v>
      </c>
      <c r="E4440" s="7" t="n">
        <v>2.90000009536743</v>
      </c>
      <c r="F4440" s="7" t="n">
        <v>0</v>
      </c>
    </row>
    <row r="4441" spans="1:8">
      <c r="A4441" t="s">
        <v>4</v>
      </c>
      <c r="B4441" s="4" t="s">
        <v>5</v>
      </c>
      <c r="C4441" s="4" t="s">
        <v>14</v>
      </c>
      <c r="D4441" s="4" t="s">
        <v>14</v>
      </c>
      <c r="E4441" s="4" t="s">
        <v>20</v>
      </c>
      <c r="F4441" s="4" t="s">
        <v>10</v>
      </c>
    </row>
    <row r="4442" spans="1:8">
      <c r="A4442" t="n">
        <v>34543</v>
      </c>
      <c r="B4442" s="40" t="n">
        <v>45</v>
      </c>
      <c r="C4442" s="7" t="n">
        <v>11</v>
      </c>
      <c r="D4442" s="7" t="n">
        <v>3</v>
      </c>
      <c r="E4442" s="7" t="n">
        <v>23.1000003814697</v>
      </c>
      <c r="F4442" s="7" t="n">
        <v>0</v>
      </c>
    </row>
    <row r="4443" spans="1:8">
      <c r="A4443" t="s">
        <v>4</v>
      </c>
      <c r="B4443" s="4" t="s">
        <v>5</v>
      </c>
      <c r="C4443" s="4" t="s">
        <v>14</v>
      </c>
      <c r="D4443" s="4" t="s">
        <v>14</v>
      </c>
      <c r="E4443" s="4" t="s">
        <v>20</v>
      </c>
      <c r="F4443" s="4" t="s">
        <v>10</v>
      </c>
    </row>
    <row r="4444" spans="1:8">
      <c r="A4444" t="n">
        <v>34552</v>
      </c>
      <c r="B4444" s="40" t="n">
        <v>45</v>
      </c>
      <c r="C4444" s="7" t="n">
        <v>5</v>
      </c>
      <c r="D4444" s="7" t="n">
        <v>3</v>
      </c>
      <c r="E4444" s="7" t="n">
        <v>2.59999990463257</v>
      </c>
      <c r="F4444" s="7" t="n">
        <v>1300</v>
      </c>
    </row>
    <row r="4445" spans="1:8">
      <c r="A4445" t="s">
        <v>4</v>
      </c>
      <c r="B4445" s="4" t="s">
        <v>5</v>
      </c>
      <c r="C4445" s="4" t="s">
        <v>10</v>
      </c>
      <c r="D4445" s="4" t="s">
        <v>10</v>
      </c>
      <c r="E4445" s="4" t="s">
        <v>10</v>
      </c>
    </row>
    <row r="4446" spans="1:8">
      <c r="A4446" t="n">
        <v>34561</v>
      </c>
      <c r="B4446" s="51" t="n">
        <v>61</v>
      </c>
      <c r="C4446" s="7" t="n">
        <v>22</v>
      </c>
      <c r="D4446" s="7" t="n">
        <v>65533</v>
      </c>
      <c r="E4446" s="7" t="n">
        <v>300</v>
      </c>
    </row>
    <row r="4447" spans="1:8">
      <c r="A4447" t="s">
        <v>4</v>
      </c>
      <c r="B4447" s="4" t="s">
        <v>5</v>
      </c>
      <c r="C4447" s="4" t="s">
        <v>14</v>
      </c>
      <c r="D4447" s="4" t="s">
        <v>10</v>
      </c>
    </row>
    <row r="4448" spans="1:8">
      <c r="A4448" t="n">
        <v>34568</v>
      </c>
      <c r="B4448" s="40" t="n">
        <v>45</v>
      </c>
      <c r="C4448" s="7" t="n">
        <v>7</v>
      </c>
      <c r="D4448" s="7" t="n">
        <v>255</v>
      </c>
    </row>
    <row r="4449" spans="1:9">
      <c r="A4449" t="s">
        <v>4</v>
      </c>
      <c r="B4449" s="4" t="s">
        <v>5</v>
      </c>
      <c r="C4449" s="4" t="s">
        <v>14</v>
      </c>
      <c r="D4449" s="4" t="s">
        <v>10</v>
      </c>
      <c r="E4449" s="4" t="s">
        <v>6</v>
      </c>
    </row>
    <row r="4450" spans="1:9">
      <c r="A4450" t="n">
        <v>34572</v>
      </c>
      <c r="B4450" s="33" t="n">
        <v>51</v>
      </c>
      <c r="C4450" s="7" t="n">
        <v>4</v>
      </c>
      <c r="D4450" s="7" t="n">
        <v>22</v>
      </c>
      <c r="E4450" s="7" t="s">
        <v>147</v>
      </c>
    </row>
    <row r="4451" spans="1:9">
      <c r="A4451" t="s">
        <v>4</v>
      </c>
      <c r="B4451" s="4" t="s">
        <v>5</v>
      </c>
      <c r="C4451" s="4" t="s">
        <v>10</v>
      </c>
    </row>
    <row r="4452" spans="1:9">
      <c r="A4452" t="n">
        <v>34586</v>
      </c>
      <c r="B4452" s="29" t="n">
        <v>16</v>
      </c>
      <c r="C4452" s="7" t="n">
        <v>0</v>
      </c>
    </row>
    <row r="4453" spans="1:9">
      <c r="A4453" t="s">
        <v>4</v>
      </c>
      <c r="B4453" s="4" t="s">
        <v>5</v>
      </c>
      <c r="C4453" s="4" t="s">
        <v>10</v>
      </c>
      <c r="D4453" s="4" t="s">
        <v>14</v>
      </c>
      <c r="E4453" s="4" t="s">
        <v>9</v>
      </c>
      <c r="F4453" s="4" t="s">
        <v>83</v>
      </c>
      <c r="G4453" s="4" t="s">
        <v>14</v>
      </c>
      <c r="H4453" s="4" t="s">
        <v>14</v>
      </c>
      <c r="I4453" s="4" t="s">
        <v>14</v>
      </c>
      <c r="J4453" s="4" t="s">
        <v>9</v>
      </c>
      <c r="K4453" s="4" t="s">
        <v>83</v>
      </c>
      <c r="L4453" s="4" t="s">
        <v>14</v>
      </c>
      <c r="M4453" s="4" t="s">
        <v>14</v>
      </c>
    </row>
    <row r="4454" spans="1:9">
      <c r="A4454" t="n">
        <v>34589</v>
      </c>
      <c r="B4454" s="44" t="n">
        <v>26</v>
      </c>
      <c r="C4454" s="7" t="n">
        <v>22</v>
      </c>
      <c r="D4454" s="7" t="n">
        <v>17</v>
      </c>
      <c r="E4454" s="7" t="n">
        <v>30403</v>
      </c>
      <c r="F4454" s="7" t="s">
        <v>357</v>
      </c>
      <c r="G4454" s="7" t="n">
        <v>2</v>
      </c>
      <c r="H4454" s="7" t="n">
        <v>3</v>
      </c>
      <c r="I4454" s="7" t="n">
        <v>17</v>
      </c>
      <c r="J4454" s="7" t="n">
        <v>30404</v>
      </c>
      <c r="K4454" s="7" t="s">
        <v>358</v>
      </c>
      <c r="L4454" s="7" t="n">
        <v>2</v>
      </c>
      <c r="M4454" s="7" t="n">
        <v>0</v>
      </c>
    </row>
    <row r="4455" spans="1:9">
      <c r="A4455" t="s">
        <v>4</v>
      </c>
      <c r="B4455" s="4" t="s">
        <v>5</v>
      </c>
    </row>
    <row r="4456" spans="1:9">
      <c r="A4456" t="n">
        <v>34751</v>
      </c>
      <c r="B4456" s="45" t="n">
        <v>28</v>
      </c>
    </row>
    <row r="4457" spans="1:9">
      <c r="A4457" t="s">
        <v>4</v>
      </c>
      <c r="B4457" s="4" t="s">
        <v>5</v>
      </c>
      <c r="C4457" s="4" t="s">
        <v>14</v>
      </c>
      <c r="D4457" s="4" t="s">
        <v>10</v>
      </c>
      <c r="E4457" s="4" t="s">
        <v>14</v>
      </c>
    </row>
    <row r="4458" spans="1:9">
      <c r="A4458" t="n">
        <v>34752</v>
      </c>
      <c r="B4458" s="17" t="n">
        <v>49</v>
      </c>
      <c r="C4458" s="7" t="n">
        <v>1</v>
      </c>
      <c r="D4458" s="7" t="n">
        <v>2000</v>
      </c>
      <c r="E4458" s="7" t="n">
        <v>0</v>
      </c>
    </row>
    <row r="4459" spans="1:9">
      <c r="A4459" t="s">
        <v>4</v>
      </c>
      <c r="B4459" s="4" t="s">
        <v>5</v>
      </c>
      <c r="C4459" s="4" t="s">
        <v>14</v>
      </c>
      <c r="D4459" s="4" t="s">
        <v>10</v>
      </c>
      <c r="E4459" s="4" t="s">
        <v>10</v>
      </c>
      <c r="F4459" s="4" t="s">
        <v>14</v>
      </c>
    </row>
    <row r="4460" spans="1:9">
      <c r="A4460" t="n">
        <v>34757</v>
      </c>
      <c r="B4460" s="42" t="n">
        <v>25</v>
      </c>
      <c r="C4460" s="7" t="n">
        <v>1</v>
      </c>
      <c r="D4460" s="7" t="n">
        <v>60</v>
      </c>
      <c r="E4460" s="7" t="n">
        <v>640</v>
      </c>
      <c r="F4460" s="7" t="n">
        <v>1</v>
      </c>
    </row>
    <row r="4461" spans="1:9">
      <c r="A4461" t="s">
        <v>4</v>
      </c>
      <c r="B4461" s="4" t="s">
        <v>5</v>
      </c>
      <c r="C4461" s="4" t="s">
        <v>14</v>
      </c>
      <c r="D4461" s="4" t="s">
        <v>10</v>
      </c>
      <c r="E4461" s="4" t="s">
        <v>6</v>
      </c>
    </row>
    <row r="4462" spans="1:9">
      <c r="A4462" t="n">
        <v>34764</v>
      </c>
      <c r="B4462" s="33" t="n">
        <v>51</v>
      </c>
      <c r="C4462" s="7" t="n">
        <v>4</v>
      </c>
      <c r="D4462" s="7" t="n">
        <v>0</v>
      </c>
      <c r="E4462" s="7" t="s">
        <v>86</v>
      </c>
    </row>
    <row r="4463" spans="1:9">
      <c r="A4463" t="s">
        <v>4</v>
      </c>
      <c r="B4463" s="4" t="s">
        <v>5</v>
      </c>
      <c r="C4463" s="4" t="s">
        <v>10</v>
      </c>
    </row>
    <row r="4464" spans="1:9">
      <c r="A4464" t="n">
        <v>34778</v>
      </c>
      <c r="B4464" s="29" t="n">
        <v>16</v>
      </c>
      <c r="C4464" s="7" t="n">
        <v>0</v>
      </c>
    </row>
    <row r="4465" spans="1:13">
      <c r="A4465" t="s">
        <v>4</v>
      </c>
      <c r="B4465" s="4" t="s">
        <v>5</v>
      </c>
      <c r="C4465" s="4" t="s">
        <v>10</v>
      </c>
      <c r="D4465" s="4" t="s">
        <v>14</v>
      </c>
      <c r="E4465" s="4" t="s">
        <v>9</v>
      </c>
      <c r="F4465" s="4" t="s">
        <v>83</v>
      </c>
      <c r="G4465" s="4" t="s">
        <v>14</v>
      </c>
      <c r="H4465" s="4" t="s">
        <v>14</v>
      </c>
    </row>
    <row r="4466" spans="1:13">
      <c r="A4466" t="n">
        <v>34781</v>
      </c>
      <c r="B4466" s="44" t="n">
        <v>26</v>
      </c>
      <c r="C4466" s="7" t="n">
        <v>0</v>
      </c>
      <c r="D4466" s="7" t="n">
        <v>17</v>
      </c>
      <c r="E4466" s="7" t="n">
        <v>52998</v>
      </c>
      <c r="F4466" s="7" t="s">
        <v>359</v>
      </c>
      <c r="G4466" s="7" t="n">
        <v>2</v>
      </c>
      <c r="H4466" s="7" t="n">
        <v>0</v>
      </c>
    </row>
    <row r="4467" spans="1:13">
      <c r="A4467" t="s">
        <v>4</v>
      </c>
      <c r="B4467" s="4" t="s">
        <v>5</v>
      </c>
    </row>
    <row r="4468" spans="1:13">
      <c r="A4468" t="n">
        <v>34825</v>
      </c>
      <c r="B4468" s="45" t="n">
        <v>28</v>
      </c>
    </row>
    <row r="4469" spans="1:13">
      <c r="A4469" t="s">
        <v>4</v>
      </c>
      <c r="B4469" s="4" t="s">
        <v>5</v>
      </c>
      <c r="C4469" s="4" t="s">
        <v>10</v>
      </c>
      <c r="D4469" s="4" t="s">
        <v>14</v>
      </c>
    </row>
    <row r="4470" spans="1:13">
      <c r="A4470" t="n">
        <v>34826</v>
      </c>
      <c r="B4470" s="46" t="n">
        <v>89</v>
      </c>
      <c r="C4470" s="7" t="n">
        <v>65533</v>
      </c>
      <c r="D4470" s="7" t="n">
        <v>1</v>
      </c>
    </row>
    <row r="4471" spans="1:13">
      <c r="A4471" t="s">
        <v>4</v>
      </c>
      <c r="B4471" s="4" t="s">
        <v>5</v>
      </c>
      <c r="C4471" s="4" t="s">
        <v>14</v>
      </c>
      <c r="D4471" s="4" t="s">
        <v>10</v>
      </c>
      <c r="E4471" s="4" t="s">
        <v>10</v>
      </c>
      <c r="F4471" s="4" t="s">
        <v>14</v>
      </c>
    </row>
    <row r="4472" spans="1:13">
      <c r="A4472" t="n">
        <v>34830</v>
      </c>
      <c r="B4472" s="42" t="n">
        <v>25</v>
      </c>
      <c r="C4472" s="7" t="n">
        <v>1</v>
      </c>
      <c r="D4472" s="7" t="n">
        <v>65535</v>
      </c>
      <c r="E4472" s="7" t="n">
        <v>65535</v>
      </c>
      <c r="F4472" s="7" t="n">
        <v>0</v>
      </c>
    </row>
    <row r="4473" spans="1:13">
      <c r="A4473" t="s">
        <v>4</v>
      </c>
      <c r="B4473" s="4" t="s">
        <v>5</v>
      </c>
      <c r="C4473" s="4" t="s">
        <v>14</v>
      </c>
      <c r="D4473" s="4" t="s">
        <v>14</v>
      </c>
    </row>
    <row r="4474" spans="1:13">
      <c r="A4474" t="n">
        <v>34837</v>
      </c>
      <c r="B4474" s="17" t="n">
        <v>49</v>
      </c>
      <c r="C4474" s="7" t="n">
        <v>2</v>
      </c>
      <c r="D4474" s="7" t="n">
        <v>0</v>
      </c>
    </row>
    <row r="4475" spans="1:13">
      <c r="A4475" t="s">
        <v>4</v>
      </c>
      <c r="B4475" s="4" t="s">
        <v>5</v>
      </c>
      <c r="C4475" s="4" t="s">
        <v>14</v>
      </c>
      <c r="D4475" s="4" t="s">
        <v>10</v>
      </c>
      <c r="E4475" s="4" t="s">
        <v>9</v>
      </c>
      <c r="F4475" s="4" t="s">
        <v>10</v>
      </c>
      <c r="G4475" s="4" t="s">
        <v>9</v>
      </c>
      <c r="H4475" s="4" t="s">
        <v>14</v>
      </c>
    </row>
    <row r="4476" spans="1:13">
      <c r="A4476" t="n">
        <v>34840</v>
      </c>
      <c r="B4476" s="17" t="n">
        <v>49</v>
      </c>
      <c r="C4476" s="7" t="n">
        <v>0</v>
      </c>
      <c r="D4476" s="7" t="n">
        <v>573</v>
      </c>
      <c r="E4476" s="7" t="n">
        <v>1065353216</v>
      </c>
      <c r="F4476" s="7" t="n">
        <v>0</v>
      </c>
      <c r="G4476" s="7" t="n">
        <v>0</v>
      </c>
      <c r="H4476" s="7" t="n">
        <v>0</v>
      </c>
    </row>
    <row r="4477" spans="1:13">
      <c r="A4477" t="s">
        <v>4</v>
      </c>
      <c r="B4477" s="4" t="s">
        <v>5</v>
      </c>
      <c r="C4477" s="4" t="s">
        <v>14</v>
      </c>
      <c r="D4477" s="4" t="s">
        <v>10</v>
      </c>
      <c r="E4477" s="4" t="s">
        <v>20</v>
      </c>
    </row>
    <row r="4478" spans="1:13">
      <c r="A4478" t="n">
        <v>34855</v>
      </c>
      <c r="B4478" s="22" t="n">
        <v>58</v>
      </c>
      <c r="C4478" s="7" t="n">
        <v>101</v>
      </c>
      <c r="D4478" s="7" t="n">
        <v>300</v>
      </c>
      <c r="E4478" s="7" t="n">
        <v>1</v>
      </c>
    </row>
    <row r="4479" spans="1:13">
      <c r="A4479" t="s">
        <v>4</v>
      </c>
      <c r="B4479" s="4" t="s">
        <v>5</v>
      </c>
      <c r="C4479" s="4" t="s">
        <v>14</v>
      </c>
      <c r="D4479" s="4" t="s">
        <v>10</v>
      </c>
    </row>
    <row r="4480" spans="1:13">
      <c r="A4480" t="n">
        <v>34863</v>
      </c>
      <c r="B4480" s="22" t="n">
        <v>58</v>
      </c>
      <c r="C4480" s="7" t="n">
        <v>254</v>
      </c>
      <c r="D4480" s="7" t="n">
        <v>0</v>
      </c>
    </row>
    <row r="4481" spans="1:8">
      <c r="A4481" t="s">
        <v>4</v>
      </c>
      <c r="B4481" s="4" t="s">
        <v>5</v>
      </c>
      <c r="C4481" s="4" t="s">
        <v>14</v>
      </c>
      <c r="D4481" s="4" t="s">
        <v>14</v>
      </c>
      <c r="E4481" s="4" t="s">
        <v>20</v>
      </c>
      <c r="F4481" s="4" t="s">
        <v>20</v>
      </c>
      <c r="G4481" s="4" t="s">
        <v>20</v>
      </c>
      <c r="H4481" s="4" t="s">
        <v>10</v>
      </c>
    </row>
    <row r="4482" spans="1:8">
      <c r="A4482" t="n">
        <v>34867</v>
      </c>
      <c r="B4482" s="40" t="n">
        <v>45</v>
      </c>
      <c r="C4482" s="7" t="n">
        <v>2</v>
      </c>
      <c r="D4482" s="7" t="n">
        <v>3</v>
      </c>
      <c r="E4482" s="7" t="n">
        <v>-4.98999977111816</v>
      </c>
      <c r="F4482" s="7" t="n">
        <v>4.03999996185303</v>
      </c>
      <c r="G4482" s="7" t="n">
        <v>-0.579999983310699</v>
      </c>
      <c r="H4482" s="7" t="n">
        <v>0</v>
      </c>
    </row>
    <row r="4483" spans="1:8">
      <c r="A4483" t="s">
        <v>4</v>
      </c>
      <c r="B4483" s="4" t="s">
        <v>5</v>
      </c>
      <c r="C4483" s="4" t="s">
        <v>14</v>
      </c>
      <c r="D4483" s="4" t="s">
        <v>14</v>
      </c>
      <c r="E4483" s="4" t="s">
        <v>20</v>
      </c>
      <c r="F4483" s="4" t="s">
        <v>20</v>
      </c>
      <c r="G4483" s="4" t="s">
        <v>20</v>
      </c>
      <c r="H4483" s="4" t="s">
        <v>10</v>
      </c>
      <c r="I4483" s="4" t="s">
        <v>14</v>
      </c>
    </row>
    <row r="4484" spans="1:8">
      <c r="A4484" t="n">
        <v>34884</v>
      </c>
      <c r="B4484" s="40" t="n">
        <v>45</v>
      </c>
      <c r="C4484" s="7" t="n">
        <v>4</v>
      </c>
      <c r="D4484" s="7" t="n">
        <v>3</v>
      </c>
      <c r="E4484" s="7" t="n">
        <v>346.380004882813</v>
      </c>
      <c r="F4484" s="7" t="n">
        <v>147.479995727539</v>
      </c>
      <c r="G4484" s="7" t="n">
        <v>350</v>
      </c>
      <c r="H4484" s="7" t="n">
        <v>0</v>
      </c>
      <c r="I4484" s="7" t="n">
        <v>1</v>
      </c>
    </row>
    <row r="4485" spans="1:8">
      <c r="A4485" t="s">
        <v>4</v>
      </c>
      <c r="B4485" s="4" t="s">
        <v>5</v>
      </c>
      <c r="C4485" s="4" t="s">
        <v>14</v>
      </c>
      <c r="D4485" s="4" t="s">
        <v>14</v>
      </c>
      <c r="E4485" s="4" t="s">
        <v>20</v>
      </c>
      <c r="F4485" s="4" t="s">
        <v>10</v>
      </c>
    </row>
    <row r="4486" spans="1:8">
      <c r="A4486" t="n">
        <v>34902</v>
      </c>
      <c r="B4486" s="40" t="n">
        <v>45</v>
      </c>
      <c r="C4486" s="7" t="n">
        <v>5</v>
      </c>
      <c r="D4486" s="7" t="n">
        <v>3</v>
      </c>
      <c r="E4486" s="7" t="n">
        <v>16.5</v>
      </c>
      <c r="F4486" s="7" t="n">
        <v>0</v>
      </c>
    </row>
    <row r="4487" spans="1:8">
      <c r="A4487" t="s">
        <v>4</v>
      </c>
      <c r="B4487" s="4" t="s">
        <v>5</v>
      </c>
      <c r="C4487" s="4" t="s">
        <v>14</v>
      </c>
      <c r="D4487" s="4" t="s">
        <v>14</v>
      </c>
      <c r="E4487" s="4" t="s">
        <v>20</v>
      </c>
      <c r="F4487" s="4" t="s">
        <v>10</v>
      </c>
    </row>
    <row r="4488" spans="1:8">
      <c r="A4488" t="n">
        <v>34911</v>
      </c>
      <c r="B4488" s="40" t="n">
        <v>45</v>
      </c>
      <c r="C4488" s="7" t="n">
        <v>11</v>
      </c>
      <c r="D4488" s="7" t="n">
        <v>3</v>
      </c>
      <c r="E4488" s="7" t="n">
        <v>30.6000003814697</v>
      </c>
      <c r="F4488" s="7" t="n">
        <v>0</v>
      </c>
    </row>
    <row r="4489" spans="1:8">
      <c r="A4489" t="s">
        <v>4</v>
      </c>
      <c r="B4489" s="4" t="s">
        <v>5</v>
      </c>
      <c r="C4489" s="4" t="s">
        <v>14</v>
      </c>
      <c r="D4489" s="4" t="s">
        <v>14</v>
      </c>
      <c r="E4489" s="4" t="s">
        <v>20</v>
      </c>
      <c r="F4489" s="4" t="s">
        <v>20</v>
      </c>
      <c r="G4489" s="4" t="s">
        <v>20</v>
      </c>
      <c r="H4489" s="4" t="s">
        <v>10</v>
      </c>
    </row>
    <row r="4490" spans="1:8">
      <c r="A4490" t="n">
        <v>34920</v>
      </c>
      <c r="B4490" s="40" t="n">
        <v>45</v>
      </c>
      <c r="C4490" s="7" t="n">
        <v>2</v>
      </c>
      <c r="D4490" s="7" t="n">
        <v>3</v>
      </c>
      <c r="E4490" s="7" t="n">
        <v>-4.98999977111816</v>
      </c>
      <c r="F4490" s="7" t="n">
        <v>4.53999996185303</v>
      </c>
      <c r="G4490" s="7" t="n">
        <v>-0.579999983310699</v>
      </c>
      <c r="H4490" s="7" t="n">
        <v>30000</v>
      </c>
    </row>
    <row r="4491" spans="1:8">
      <c r="A4491" t="s">
        <v>4</v>
      </c>
      <c r="B4491" s="4" t="s">
        <v>5</v>
      </c>
      <c r="C4491" s="4" t="s">
        <v>14</v>
      </c>
      <c r="D4491" s="4" t="s">
        <v>14</v>
      </c>
      <c r="E4491" s="4" t="s">
        <v>20</v>
      </c>
      <c r="F4491" s="4" t="s">
        <v>20</v>
      </c>
      <c r="G4491" s="4" t="s">
        <v>20</v>
      </c>
      <c r="H4491" s="4" t="s">
        <v>10</v>
      </c>
      <c r="I4491" s="4" t="s">
        <v>14</v>
      </c>
    </row>
    <row r="4492" spans="1:8">
      <c r="A4492" t="n">
        <v>34937</v>
      </c>
      <c r="B4492" s="40" t="n">
        <v>45</v>
      </c>
      <c r="C4492" s="7" t="n">
        <v>4</v>
      </c>
      <c r="D4492" s="7" t="n">
        <v>3</v>
      </c>
      <c r="E4492" s="7" t="n">
        <v>346.880004882813</v>
      </c>
      <c r="F4492" s="7" t="n">
        <v>69.6600036621094</v>
      </c>
      <c r="G4492" s="7" t="n">
        <v>350</v>
      </c>
      <c r="H4492" s="7" t="n">
        <v>30000</v>
      </c>
      <c r="I4492" s="7" t="n">
        <v>1</v>
      </c>
    </row>
    <row r="4493" spans="1:8">
      <c r="A4493" t="s">
        <v>4</v>
      </c>
      <c r="B4493" s="4" t="s">
        <v>5</v>
      </c>
      <c r="C4493" s="4" t="s">
        <v>14</v>
      </c>
    </row>
    <row r="4494" spans="1:8">
      <c r="A4494" t="n">
        <v>34955</v>
      </c>
      <c r="B4494" s="37" t="n">
        <v>116</v>
      </c>
      <c r="C4494" s="7" t="n">
        <v>0</v>
      </c>
    </row>
    <row r="4495" spans="1:8">
      <c r="A4495" t="s">
        <v>4</v>
      </c>
      <c r="B4495" s="4" t="s">
        <v>5</v>
      </c>
      <c r="C4495" s="4" t="s">
        <v>14</v>
      </c>
      <c r="D4495" s="4" t="s">
        <v>10</v>
      </c>
    </row>
    <row r="4496" spans="1:8">
      <c r="A4496" t="n">
        <v>34957</v>
      </c>
      <c r="B4496" s="37" t="n">
        <v>116</v>
      </c>
      <c r="C4496" s="7" t="n">
        <v>2</v>
      </c>
      <c r="D4496" s="7" t="n">
        <v>1</v>
      </c>
    </row>
    <row r="4497" spans="1:9">
      <c r="A4497" t="s">
        <v>4</v>
      </c>
      <c r="B4497" s="4" t="s">
        <v>5</v>
      </c>
      <c r="C4497" s="4" t="s">
        <v>14</v>
      </c>
      <c r="D4497" s="4" t="s">
        <v>9</v>
      </c>
    </row>
    <row r="4498" spans="1:9">
      <c r="A4498" t="n">
        <v>34961</v>
      </c>
      <c r="B4498" s="37" t="n">
        <v>116</v>
      </c>
      <c r="C4498" s="7" t="n">
        <v>5</v>
      </c>
      <c r="D4498" s="7" t="n">
        <v>1116471296</v>
      </c>
    </row>
    <row r="4499" spans="1:9">
      <c r="A4499" t="s">
        <v>4</v>
      </c>
      <c r="B4499" s="4" t="s">
        <v>5</v>
      </c>
      <c r="C4499" s="4" t="s">
        <v>14</v>
      </c>
      <c r="D4499" s="4" t="s">
        <v>10</v>
      </c>
    </row>
    <row r="4500" spans="1:9">
      <c r="A4500" t="n">
        <v>34967</v>
      </c>
      <c r="B4500" s="37" t="n">
        <v>116</v>
      </c>
      <c r="C4500" s="7" t="n">
        <v>6</v>
      </c>
      <c r="D4500" s="7" t="n">
        <v>1</v>
      </c>
    </row>
    <row r="4501" spans="1:9">
      <c r="A4501" t="s">
        <v>4</v>
      </c>
      <c r="B4501" s="4" t="s">
        <v>5</v>
      </c>
      <c r="C4501" s="4" t="s">
        <v>10</v>
      </c>
      <c r="D4501" s="4" t="s">
        <v>10</v>
      </c>
      <c r="E4501" s="4" t="s">
        <v>10</v>
      </c>
    </row>
    <row r="4502" spans="1:9">
      <c r="A4502" t="n">
        <v>34971</v>
      </c>
      <c r="B4502" s="51" t="n">
        <v>61</v>
      </c>
      <c r="C4502" s="7" t="n">
        <v>0</v>
      </c>
      <c r="D4502" s="7" t="n">
        <v>22</v>
      </c>
      <c r="E4502" s="7" t="n">
        <v>1000</v>
      </c>
    </row>
    <row r="4503" spans="1:9">
      <c r="A4503" t="s">
        <v>4</v>
      </c>
      <c r="B4503" s="4" t="s">
        <v>5</v>
      </c>
      <c r="C4503" s="4" t="s">
        <v>14</v>
      </c>
      <c r="D4503" s="4" t="s">
        <v>10</v>
      </c>
    </row>
    <row r="4504" spans="1:9">
      <c r="A4504" t="n">
        <v>34978</v>
      </c>
      <c r="B4504" s="22" t="n">
        <v>58</v>
      </c>
      <c r="C4504" s="7" t="n">
        <v>255</v>
      </c>
      <c r="D4504" s="7" t="n">
        <v>0</v>
      </c>
    </row>
    <row r="4505" spans="1:9">
      <c r="A4505" t="s">
        <v>4</v>
      </c>
      <c r="B4505" s="4" t="s">
        <v>5</v>
      </c>
      <c r="C4505" s="4" t="s">
        <v>14</v>
      </c>
      <c r="D4505" s="4" t="s">
        <v>10</v>
      </c>
      <c r="E4505" s="4" t="s">
        <v>6</v>
      </c>
      <c r="F4505" s="4" t="s">
        <v>6</v>
      </c>
      <c r="G4505" s="4" t="s">
        <v>6</v>
      </c>
      <c r="H4505" s="4" t="s">
        <v>6</v>
      </c>
    </row>
    <row r="4506" spans="1:9">
      <c r="A4506" t="n">
        <v>34982</v>
      </c>
      <c r="B4506" s="33" t="n">
        <v>51</v>
      </c>
      <c r="C4506" s="7" t="n">
        <v>3</v>
      </c>
      <c r="D4506" s="7" t="n">
        <v>0</v>
      </c>
      <c r="E4506" s="7" t="s">
        <v>59</v>
      </c>
      <c r="F4506" s="7" t="s">
        <v>60</v>
      </c>
      <c r="G4506" s="7" t="s">
        <v>61</v>
      </c>
      <c r="H4506" s="7" t="s">
        <v>62</v>
      </c>
    </row>
    <row r="4507" spans="1:9">
      <c r="A4507" t="s">
        <v>4</v>
      </c>
      <c r="B4507" s="4" t="s">
        <v>5</v>
      </c>
      <c r="C4507" s="4" t="s">
        <v>14</v>
      </c>
      <c r="D4507" s="4" t="s">
        <v>10</v>
      </c>
      <c r="E4507" s="4" t="s">
        <v>6</v>
      </c>
      <c r="F4507" s="4" t="s">
        <v>6</v>
      </c>
      <c r="G4507" s="4" t="s">
        <v>6</v>
      </c>
      <c r="H4507" s="4" t="s">
        <v>6</v>
      </c>
    </row>
    <row r="4508" spans="1:9">
      <c r="A4508" t="n">
        <v>34995</v>
      </c>
      <c r="B4508" s="33" t="n">
        <v>51</v>
      </c>
      <c r="C4508" s="7" t="n">
        <v>3</v>
      </c>
      <c r="D4508" s="7" t="n">
        <v>1</v>
      </c>
      <c r="E4508" s="7" t="s">
        <v>59</v>
      </c>
      <c r="F4508" s="7" t="s">
        <v>60</v>
      </c>
      <c r="G4508" s="7" t="s">
        <v>61</v>
      </c>
      <c r="H4508" s="7" t="s">
        <v>62</v>
      </c>
    </row>
    <row r="4509" spans="1:9">
      <c r="A4509" t="s">
        <v>4</v>
      </c>
      <c r="B4509" s="4" t="s">
        <v>5</v>
      </c>
      <c r="C4509" s="4" t="s">
        <v>14</v>
      </c>
      <c r="D4509" s="4" t="s">
        <v>10</v>
      </c>
      <c r="E4509" s="4" t="s">
        <v>6</v>
      </c>
      <c r="F4509" s="4" t="s">
        <v>6</v>
      </c>
      <c r="G4509" s="4" t="s">
        <v>6</v>
      </c>
      <c r="H4509" s="4" t="s">
        <v>6</v>
      </c>
    </row>
    <row r="4510" spans="1:9">
      <c r="A4510" t="n">
        <v>35008</v>
      </c>
      <c r="B4510" s="33" t="n">
        <v>51</v>
      </c>
      <c r="C4510" s="7" t="n">
        <v>3</v>
      </c>
      <c r="D4510" s="7" t="n">
        <v>11</v>
      </c>
      <c r="E4510" s="7" t="s">
        <v>59</v>
      </c>
      <c r="F4510" s="7" t="s">
        <v>60</v>
      </c>
      <c r="G4510" s="7" t="s">
        <v>61</v>
      </c>
      <c r="H4510" s="7" t="s">
        <v>62</v>
      </c>
    </row>
    <row r="4511" spans="1:9">
      <c r="A4511" t="s">
        <v>4</v>
      </c>
      <c r="B4511" s="4" t="s">
        <v>5</v>
      </c>
      <c r="C4511" s="4" t="s">
        <v>14</v>
      </c>
      <c r="D4511" s="4" t="s">
        <v>10</v>
      </c>
      <c r="E4511" s="4" t="s">
        <v>6</v>
      </c>
      <c r="F4511" s="4" t="s">
        <v>6</v>
      </c>
      <c r="G4511" s="4" t="s">
        <v>6</v>
      </c>
      <c r="H4511" s="4" t="s">
        <v>6</v>
      </c>
    </row>
    <row r="4512" spans="1:9">
      <c r="A4512" t="n">
        <v>35021</v>
      </c>
      <c r="B4512" s="33" t="n">
        <v>51</v>
      </c>
      <c r="C4512" s="7" t="n">
        <v>3</v>
      </c>
      <c r="D4512" s="7" t="n">
        <v>8</v>
      </c>
      <c r="E4512" s="7" t="s">
        <v>59</v>
      </c>
      <c r="F4512" s="7" t="s">
        <v>60</v>
      </c>
      <c r="G4512" s="7" t="s">
        <v>61</v>
      </c>
      <c r="H4512" s="7" t="s">
        <v>62</v>
      </c>
    </row>
    <row r="4513" spans="1:8">
      <c r="A4513" t="s">
        <v>4</v>
      </c>
      <c r="B4513" s="4" t="s">
        <v>5</v>
      </c>
      <c r="C4513" s="4" t="s">
        <v>14</v>
      </c>
      <c r="D4513" s="4" t="s">
        <v>10</v>
      </c>
      <c r="E4513" s="4" t="s">
        <v>6</v>
      </c>
      <c r="F4513" s="4" t="s">
        <v>6</v>
      </c>
      <c r="G4513" s="4" t="s">
        <v>6</v>
      </c>
      <c r="H4513" s="4" t="s">
        <v>6</v>
      </c>
    </row>
    <row r="4514" spans="1:8">
      <c r="A4514" t="n">
        <v>35034</v>
      </c>
      <c r="B4514" s="33" t="n">
        <v>51</v>
      </c>
      <c r="C4514" s="7" t="n">
        <v>3</v>
      </c>
      <c r="D4514" s="7" t="n">
        <v>2</v>
      </c>
      <c r="E4514" s="7" t="s">
        <v>59</v>
      </c>
      <c r="F4514" s="7" t="s">
        <v>60</v>
      </c>
      <c r="G4514" s="7" t="s">
        <v>61</v>
      </c>
      <c r="H4514" s="7" t="s">
        <v>62</v>
      </c>
    </row>
    <row r="4515" spans="1:8">
      <c r="A4515" t="s">
        <v>4</v>
      </c>
      <c r="B4515" s="4" t="s">
        <v>5</v>
      </c>
      <c r="C4515" s="4" t="s">
        <v>14</v>
      </c>
      <c r="D4515" s="4" t="s">
        <v>10</v>
      </c>
      <c r="E4515" s="4" t="s">
        <v>6</v>
      </c>
      <c r="F4515" s="4" t="s">
        <v>6</v>
      </c>
      <c r="G4515" s="4" t="s">
        <v>6</v>
      </c>
      <c r="H4515" s="4" t="s">
        <v>6</v>
      </c>
    </row>
    <row r="4516" spans="1:8">
      <c r="A4516" t="n">
        <v>35047</v>
      </c>
      <c r="B4516" s="33" t="n">
        <v>51</v>
      </c>
      <c r="C4516" s="7" t="n">
        <v>3</v>
      </c>
      <c r="D4516" s="7" t="n">
        <v>6</v>
      </c>
      <c r="E4516" s="7" t="s">
        <v>59</v>
      </c>
      <c r="F4516" s="7" t="s">
        <v>60</v>
      </c>
      <c r="G4516" s="7" t="s">
        <v>61</v>
      </c>
      <c r="H4516" s="7" t="s">
        <v>62</v>
      </c>
    </row>
    <row r="4517" spans="1:8">
      <c r="A4517" t="s">
        <v>4</v>
      </c>
      <c r="B4517" s="4" t="s">
        <v>5</v>
      </c>
      <c r="C4517" s="4" t="s">
        <v>14</v>
      </c>
      <c r="D4517" s="4" t="s">
        <v>10</v>
      </c>
      <c r="E4517" s="4" t="s">
        <v>6</v>
      </c>
      <c r="F4517" s="4" t="s">
        <v>6</v>
      </c>
      <c r="G4517" s="4" t="s">
        <v>6</v>
      </c>
      <c r="H4517" s="4" t="s">
        <v>6</v>
      </c>
    </row>
    <row r="4518" spans="1:8">
      <c r="A4518" t="n">
        <v>35060</v>
      </c>
      <c r="B4518" s="33" t="n">
        <v>51</v>
      </c>
      <c r="C4518" s="7" t="n">
        <v>3</v>
      </c>
      <c r="D4518" s="7" t="n">
        <v>4</v>
      </c>
      <c r="E4518" s="7" t="s">
        <v>59</v>
      </c>
      <c r="F4518" s="7" t="s">
        <v>60</v>
      </c>
      <c r="G4518" s="7" t="s">
        <v>61</v>
      </c>
      <c r="H4518" s="7" t="s">
        <v>62</v>
      </c>
    </row>
    <row r="4519" spans="1:8">
      <c r="A4519" t="s">
        <v>4</v>
      </c>
      <c r="B4519" s="4" t="s">
        <v>5</v>
      </c>
      <c r="C4519" s="4" t="s">
        <v>14</v>
      </c>
      <c r="D4519" s="4" t="s">
        <v>10</v>
      </c>
      <c r="E4519" s="4" t="s">
        <v>6</v>
      </c>
      <c r="F4519" s="4" t="s">
        <v>6</v>
      </c>
      <c r="G4519" s="4" t="s">
        <v>6</v>
      </c>
      <c r="H4519" s="4" t="s">
        <v>6</v>
      </c>
    </row>
    <row r="4520" spans="1:8">
      <c r="A4520" t="n">
        <v>35073</v>
      </c>
      <c r="B4520" s="33" t="n">
        <v>51</v>
      </c>
      <c r="C4520" s="7" t="n">
        <v>3</v>
      </c>
      <c r="D4520" s="7" t="n">
        <v>3</v>
      </c>
      <c r="E4520" s="7" t="s">
        <v>59</v>
      </c>
      <c r="F4520" s="7" t="s">
        <v>60</v>
      </c>
      <c r="G4520" s="7" t="s">
        <v>61</v>
      </c>
      <c r="H4520" s="7" t="s">
        <v>62</v>
      </c>
    </row>
    <row r="4521" spans="1:8">
      <c r="A4521" t="s">
        <v>4</v>
      </c>
      <c r="B4521" s="4" t="s">
        <v>5</v>
      </c>
      <c r="C4521" s="4" t="s">
        <v>14</v>
      </c>
      <c r="D4521" s="4" t="s">
        <v>10</v>
      </c>
      <c r="E4521" s="4" t="s">
        <v>6</v>
      </c>
      <c r="F4521" s="4" t="s">
        <v>6</v>
      </c>
      <c r="G4521" s="4" t="s">
        <v>6</v>
      </c>
      <c r="H4521" s="4" t="s">
        <v>6</v>
      </c>
    </row>
    <row r="4522" spans="1:8">
      <c r="A4522" t="n">
        <v>35086</v>
      </c>
      <c r="B4522" s="33" t="n">
        <v>51</v>
      </c>
      <c r="C4522" s="7" t="n">
        <v>3</v>
      </c>
      <c r="D4522" s="7" t="n">
        <v>5</v>
      </c>
      <c r="E4522" s="7" t="s">
        <v>88</v>
      </c>
      <c r="F4522" s="7" t="s">
        <v>175</v>
      </c>
      <c r="G4522" s="7" t="s">
        <v>61</v>
      </c>
      <c r="H4522" s="7" t="s">
        <v>62</v>
      </c>
    </row>
    <row r="4523" spans="1:8">
      <c r="A4523" t="s">
        <v>4</v>
      </c>
      <c r="B4523" s="4" t="s">
        <v>5</v>
      </c>
      <c r="C4523" s="4" t="s">
        <v>14</v>
      </c>
      <c r="D4523" s="4" t="s">
        <v>10</v>
      </c>
      <c r="E4523" s="4" t="s">
        <v>6</v>
      </c>
      <c r="F4523" s="4" t="s">
        <v>6</v>
      </c>
      <c r="G4523" s="4" t="s">
        <v>6</v>
      </c>
      <c r="H4523" s="4" t="s">
        <v>6</v>
      </c>
    </row>
    <row r="4524" spans="1:8">
      <c r="A4524" t="n">
        <v>35099</v>
      </c>
      <c r="B4524" s="33" t="n">
        <v>51</v>
      </c>
      <c r="C4524" s="7" t="n">
        <v>3</v>
      </c>
      <c r="D4524" s="7" t="n">
        <v>7</v>
      </c>
      <c r="E4524" s="7" t="s">
        <v>59</v>
      </c>
      <c r="F4524" s="7" t="s">
        <v>60</v>
      </c>
      <c r="G4524" s="7" t="s">
        <v>61</v>
      </c>
      <c r="H4524" s="7" t="s">
        <v>62</v>
      </c>
    </row>
    <row r="4525" spans="1:8">
      <c r="A4525" t="s">
        <v>4</v>
      </c>
      <c r="B4525" s="4" t="s">
        <v>5</v>
      </c>
      <c r="C4525" s="4" t="s">
        <v>14</v>
      </c>
      <c r="D4525" s="4" t="s">
        <v>10</v>
      </c>
      <c r="E4525" s="4" t="s">
        <v>6</v>
      </c>
      <c r="F4525" s="4" t="s">
        <v>6</v>
      </c>
      <c r="G4525" s="4" t="s">
        <v>6</v>
      </c>
      <c r="H4525" s="4" t="s">
        <v>6</v>
      </c>
    </row>
    <row r="4526" spans="1:8">
      <c r="A4526" t="n">
        <v>35112</v>
      </c>
      <c r="B4526" s="33" t="n">
        <v>51</v>
      </c>
      <c r="C4526" s="7" t="n">
        <v>3</v>
      </c>
      <c r="D4526" s="7" t="n">
        <v>9</v>
      </c>
      <c r="E4526" s="7" t="s">
        <v>59</v>
      </c>
      <c r="F4526" s="7" t="s">
        <v>60</v>
      </c>
      <c r="G4526" s="7" t="s">
        <v>61</v>
      </c>
      <c r="H4526" s="7" t="s">
        <v>62</v>
      </c>
    </row>
    <row r="4527" spans="1:8">
      <c r="A4527" t="s">
        <v>4</v>
      </c>
      <c r="B4527" s="4" t="s">
        <v>5</v>
      </c>
      <c r="C4527" s="4" t="s">
        <v>14</v>
      </c>
      <c r="D4527" s="4" t="s">
        <v>10</v>
      </c>
      <c r="E4527" s="4" t="s">
        <v>6</v>
      </c>
      <c r="F4527" s="4" t="s">
        <v>6</v>
      </c>
      <c r="G4527" s="4" t="s">
        <v>6</v>
      </c>
      <c r="H4527" s="4" t="s">
        <v>6</v>
      </c>
    </row>
    <row r="4528" spans="1:8">
      <c r="A4528" t="n">
        <v>35125</v>
      </c>
      <c r="B4528" s="33" t="n">
        <v>51</v>
      </c>
      <c r="C4528" s="7" t="n">
        <v>3</v>
      </c>
      <c r="D4528" s="7" t="n">
        <v>7032</v>
      </c>
      <c r="E4528" s="7" t="s">
        <v>59</v>
      </c>
      <c r="F4528" s="7" t="s">
        <v>60</v>
      </c>
      <c r="G4528" s="7" t="s">
        <v>61</v>
      </c>
      <c r="H4528" s="7" t="s">
        <v>62</v>
      </c>
    </row>
    <row r="4529" spans="1:8">
      <c r="A4529" t="s">
        <v>4</v>
      </c>
      <c r="B4529" s="4" t="s">
        <v>5</v>
      </c>
      <c r="C4529" s="4" t="s">
        <v>14</v>
      </c>
      <c r="D4529" s="4" t="s">
        <v>10</v>
      </c>
      <c r="E4529" s="4" t="s">
        <v>6</v>
      </c>
      <c r="F4529" s="4" t="s">
        <v>6</v>
      </c>
      <c r="G4529" s="4" t="s">
        <v>6</v>
      </c>
      <c r="H4529" s="4" t="s">
        <v>6</v>
      </c>
    </row>
    <row r="4530" spans="1:8">
      <c r="A4530" t="n">
        <v>35138</v>
      </c>
      <c r="B4530" s="33" t="n">
        <v>51</v>
      </c>
      <c r="C4530" s="7" t="n">
        <v>3</v>
      </c>
      <c r="D4530" s="7" t="n">
        <v>7010</v>
      </c>
      <c r="E4530" s="7" t="s">
        <v>59</v>
      </c>
      <c r="F4530" s="7" t="s">
        <v>60</v>
      </c>
      <c r="G4530" s="7" t="s">
        <v>61</v>
      </c>
      <c r="H4530" s="7" t="s">
        <v>62</v>
      </c>
    </row>
    <row r="4531" spans="1:8">
      <c r="A4531" t="s">
        <v>4</v>
      </c>
      <c r="B4531" s="4" t="s">
        <v>5</v>
      </c>
      <c r="C4531" s="4" t="s">
        <v>14</v>
      </c>
      <c r="D4531" s="4" t="s">
        <v>10</v>
      </c>
      <c r="E4531" s="4" t="s">
        <v>6</v>
      </c>
      <c r="F4531" s="4" t="s">
        <v>6</v>
      </c>
      <c r="G4531" s="4" t="s">
        <v>6</v>
      </c>
      <c r="H4531" s="4" t="s">
        <v>6</v>
      </c>
    </row>
    <row r="4532" spans="1:8">
      <c r="A4532" t="n">
        <v>35151</v>
      </c>
      <c r="B4532" s="33" t="n">
        <v>51</v>
      </c>
      <c r="C4532" s="7" t="n">
        <v>3</v>
      </c>
      <c r="D4532" s="7" t="n">
        <v>7011</v>
      </c>
      <c r="E4532" s="7" t="s">
        <v>146</v>
      </c>
      <c r="F4532" s="7" t="s">
        <v>60</v>
      </c>
      <c r="G4532" s="7" t="s">
        <v>61</v>
      </c>
      <c r="H4532" s="7" t="s">
        <v>62</v>
      </c>
    </row>
    <row r="4533" spans="1:8">
      <c r="A4533" t="s">
        <v>4</v>
      </c>
      <c r="B4533" s="4" t="s">
        <v>5</v>
      </c>
      <c r="C4533" s="4" t="s">
        <v>14</v>
      </c>
      <c r="D4533" s="4" t="s">
        <v>10</v>
      </c>
      <c r="E4533" s="4" t="s">
        <v>6</v>
      </c>
      <c r="F4533" s="4" t="s">
        <v>6</v>
      </c>
      <c r="G4533" s="4" t="s">
        <v>6</v>
      </c>
      <c r="H4533" s="4" t="s">
        <v>6</v>
      </c>
    </row>
    <row r="4534" spans="1:8">
      <c r="A4534" t="n">
        <v>35164</v>
      </c>
      <c r="B4534" s="33" t="n">
        <v>51</v>
      </c>
      <c r="C4534" s="7" t="n">
        <v>3</v>
      </c>
      <c r="D4534" s="7" t="n">
        <v>7009</v>
      </c>
      <c r="E4534" s="7" t="s">
        <v>59</v>
      </c>
      <c r="F4534" s="7" t="s">
        <v>60</v>
      </c>
      <c r="G4534" s="7" t="s">
        <v>61</v>
      </c>
      <c r="H4534" s="7" t="s">
        <v>62</v>
      </c>
    </row>
    <row r="4535" spans="1:8">
      <c r="A4535" t="s">
        <v>4</v>
      </c>
      <c r="B4535" s="4" t="s">
        <v>5</v>
      </c>
      <c r="C4535" s="4" t="s">
        <v>14</v>
      </c>
      <c r="D4535" s="4" t="s">
        <v>10</v>
      </c>
      <c r="E4535" s="4" t="s">
        <v>6</v>
      </c>
      <c r="F4535" s="4" t="s">
        <v>6</v>
      </c>
      <c r="G4535" s="4" t="s">
        <v>6</v>
      </c>
      <c r="H4535" s="4" t="s">
        <v>6</v>
      </c>
    </row>
    <row r="4536" spans="1:8">
      <c r="A4536" t="n">
        <v>35177</v>
      </c>
      <c r="B4536" s="33" t="n">
        <v>51</v>
      </c>
      <c r="C4536" s="7" t="n">
        <v>3</v>
      </c>
      <c r="D4536" s="7" t="n">
        <v>17</v>
      </c>
      <c r="E4536" s="7" t="s">
        <v>146</v>
      </c>
      <c r="F4536" s="7" t="s">
        <v>60</v>
      </c>
      <c r="G4536" s="7" t="s">
        <v>61</v>
      </c>
      <c r="H4536" s="7" t="s">
        <v>62</v>
      </c>
    </row>
    <row r="4537" spans="1:8">
      <c r="A4537" t="s">
        <v>4</v>
      </c>
      <c r="B4537" s="4" t="s">
        <v>5</v>
      </c>
      <c r="C4537" s="4" t="s">
        <v>10</v>
      </c>
    </row>
    <row r="4538" spans="1:8">
      <c r="A4538" t="n">
        <v>35190</v>
      </c>
      <c r="B4538" s="29" t="n">
        <v>16</v>
      </c>
      <c r="C4538" s="7" t="n">
        <v>2000</v>
      </c>
    </row>
    <row r="4539" spans="1:8">
      <c r="A4539" t="s">
        <v>4</v>
      </c>
      <c r="B4539" s="4" t="s">
        <v>5</v>
      </c>
      <c r="C4539" s="4" t="s">
        <v>10</v>
      </c>
      <c r="D4539" s="4" t="s">
        <v>14</v>
      </c>
      <c r="E4539" s="4" t="s">
        <v>20</v>
      </c>
      <c r="F4539" s="4" t="s">
        <v>10</v>
      </c>
    </row>
    <row r="4540" spans="1:8">
      <c r="A4540" t="n">
        <v>35193</v>
      </c>
      <c r="B4540" s="47" t="n">
        <v>59</v>
      </c>
      <c r="C4540" s="7" t="n">
        <v>0</v>
      </c>
      <c r="D4540" s="7" t="n">
        <v>13</v>
      </c>
      <c r="E4540" s="7" t="n">
        <v>0.150000005960464</v>
      </c>
      <c r="F4540" s="7" t="n">
        <v>0</v>
      </c>
    </row>
    <row r="4541" spans="1:8">
      <c r="A4541" t="s">
        <v>4</v>
      </c>
      <c r="B4541" s="4" t="s">
        <v>5</v>
      </c>
      <c r="C4541" s="4" t="s">
        <v>10</v>
      </c>
      <c r="D4541" s="4" t="s">
        <v>14</v>
      </c>
      <c r="E4541" s="4" t="s">
        <v>20</v>
      </c>
      <c r="F4541" s="4" t="s">
        <v>10</v>
      </c>
    </row>
    <row r="4542" spans="1:8">
      <c r="A4542" t="n">
        <v>35203</v>
      </c>
      <c r="B4542" s="47" t="n">
        <v>59</v>
      </c>
      <c r="C4542" s="7" t="n">
        <v>1</v>
      </c>
      <c r="D4542" s="7" t="n">
        <v>13</v>
      </c>
      <c r="E4542" s="7" t="n">
        <v>0.150000005960464</v>
      </c>
      <c r="F4542" s="7" t="n">
        <v>0</v>
      </c>
    </row>
    <row r="4543" spans="1:8">
      <c r="A4543" t="s">
        <v>4</v>
      </c>
      <c r="B4543" s="4" t="s">
        <v>5</v>
      </c>
      <c r="C4543" s="4" t="s">
        <v>10</v>
      </c>
    </row>
    <row r="4544" spans="1:8">
      <c r="A4544" t="n">
        <v>35213</v>
      </c>
      <c r="B4544" s="29" t="n">
        <v>16</v>
      </c>
      <c r="C4544" s="7" t="n">
        <v>50</v>
      </c>
    </row>
    <row r="4545" spans="1:8">
      <c r="A4545" t="s">
        <v>4</v>
      </c>
      <c r="B4545" s="4" t="s">
        <v>5</v>
      </c>
      <c r="C4545" s="4" t="s">
        <v>10</v>
      </c>
      <c r="D4545" s="4" t="s">
        <v>14</v>
      </c>
      <c r="E4545" s="4" t="s">
        <v>20</v>
      </c>
      <c r="F4545" s="4" t="s">
        <v>10</v>
      </c>
    </row>
    <row r="4546" spans="1:8">
      <c r="A4546" t="n">
        <v>35216</v>
      </c>
      <c r="B4546" s="47" t="n">
        <v>59</v>
      </c>
      <c r="C4546" s="7" t="n">
        <v>11</v>
      </c>
      <c r="D4546" s="7" t="n">
        <v>13</v>
      </c>
      <c r="E4546" s="7" t="n">
        <v>0.150000005960464</v>
      </c>
      <c r="F4546" s="7" t="n">
        <v>0</v>
      </c>
    </row>
    <row r="4547" spans="1:8">
      <c r="A4547" t="s">
        <v>4</v>
      </c>
      <c r="B4547" s="4" t="s">
        <v>5</v>
      </c>
      <c r="C4547" s="4" t="s">
        <v>10</v>
      </c>
      <c r="D4547" s="4" t="s">
        <v>14</v>
      </c>
      <c r="E4547" s="4" t="s">
        <v>20</v>
      </c>
      <c r="F4547" s="4" t="s">
        <v>10</v>
      </c>
    </row>
    <row r="4548" spans="1:8">
      <c r="A4548" t="n">
        <v>35226</v>
      </c>
      <c r="B4548" s="47" t="n">
        <v>59</v>
      </c>
      <c r="C4548" s="7" t="n">
        <v>8</v>
      </c>
      <c r="D4548" s="7" t="n">
        <v>13</v>
      </c>
      <c r="E4548" s="7" t="n">
        <v>0.150000005960464</v>
      </c>
      <c r="F4548" s="7" t="n">
        <v>0</v>
      </c>
    </row>
    <row r="4549" spans="1:8">
      <c r="A4549" t="s">
        <v>4</v>
      </c>
      <c r="B4549" s="4" t="s">
        <v>5</v>
      </c>
      <c r="C4549" s="4" t="s">
        <v>10</v>
      </c>
      <c r="D4549" s="4" t="s">
        <v>14</v>
      </c>
      <c r="E4549" s="4" t="s">
        <v>20</v>
      </c>
      <c r="F4549" s="4" t="s">
        <v>10</v>
      </c>
    </row>
    <row r="4550" spans="1:8">
      <c r="A4550" t="n">
        <v>35236</v>
      </c>
      <c r="B4550" s="47" t="n">
        <v>59</v>
      </c>
      <c r="C4550" s="7" t="n">
        <v>17</v>
      </c>
      <c r="D4550" s="7" t="n">
        <v>13</v>
      </c>
      <c r="E4550" s="7" t="n">
        <v>0.150000005960464</v>
      </c>
      <c r="F4550" s="7" t="n">
        <v>0</v>
      </c>
    </row>
    <row r="4551" spans="1:8">
      <c r="A4551" t="s">
        <v>4</v>
      </c>
      <c r="B4551" s="4" t="s">
        <v>5</v>
      </c>
      <c r="C4551" s="4" t="s">
        <v>10</v>
      </c>
    </row>
    <row r="4552" spans="1:8">
      <c r="A4552" t="n">
        <v>35246</v>
      </c>
      <c r="B4552" s="29" t="n">
        <v>16</v>
      </c>
      <c r="C4552" s="7" t="n">
        <v>50</v>
      </c>
    </row>
    <row r="4553" spans="1:8">
      <c r="A4553" t="s">
        <v>4</v>
      </c>
      <c r="B4553" s="4" t="s">
        <v>5</v>
      </c>
      <c r="C4553" s="4" t="s">
        <v>10</v>
      </c>
      <c r="D4553" s="4" t="s">
        <v>14</v>
      </c>
      <c r="E4553" s="4" t="s">
        <v>20</v>
      </c>
      <c r="F4553" s="4" t="s">
        <v>10</v>
      </c>
    </row>
    <row r="4554" spans="1:8">
      <c r="A4554" t="n">
        <v>35249</v>
      </c>
      <c r="B4554" s="47" t="n">
        <v>59</v>
      </c>
      <c r="C4554" s="7" t="n">
        <v>2</v>
      </c>
      <c r="D4554" s="7" t="n">
        <v>13</v>
      </c>
      <c r="E4554" s="7" t="n">
        <v>0.150000005960464</v>
      </c>
      <c r="F4554" s="7" t="n">
        <v>0</v>
      </c>
    </row>
    <row r="4555" spans="1:8">
      <c r="A4555" t="s">
        <v>4</v>
      </c>
      <c r="B4555" s="4" t="s">
        <v>5</v>
      </c>
      <c r="C4555" s="4" t="s">
        <v>10</v>
      </c>
      <c r="D4555" s="4" t="s">
        <v>14</v>
      </c>
      <c r="E4555" s="4" t="s">
        <v>20</v>
      </c>
      <c r="F4555" s="4" t="s">
        <v>10</v>
      </c>
    </row>
    <row r="4556" spans="1:8">
      <c r="A4556" t="n">
        <v>35259</v>
      </c>
      <c r="B4556" s="47" t="n">
        <v>59</v>
      </c>
      <c r="C4556" s="7" t="n">
        <v>6</v>
      </c>
      <c r="D4556" s="7" t="n">
        <v>13</v>
      </c>
      <c r="E4556" s="7" t="n">
        <v>0.150000005960464</v>
      </c>
      <c r="F4556" s="7" t="n">
        <v>0</v>
      </c>
    </row>
    <row r="4557" spans="1:8">
      <c r="A4557" t="s">
        <v>4</v>
      </c>
      <c r="B4557" s="4" t="s">
        <v>5</v>
      </c>
      <c r="C4557" s="4" t="s">
        <v>10</v>
      </c>
      <c r="D4557" s="4" t="s">
        <v>14</v>
      </c>
      <c r="E4557" s="4" t="s">
        <v>20</v>
      </c>
      <c r="F4557" s="4" t="s">
        <v>10</v>
      </c>
    </row>
    <row r="4558" spans="1:8">
      <c r="A4558" t="n">
        <v>35269</v>
      </c>
      <c r="B4558" s="47" t="n">
        <v>59</v>
      </c>
      <c r="C4558" s="7" t="n">
        <v>7010</v>
      </c>
      <c r="D4558" s="7" t="n">
        <v>13</v>
      </c>
      <c r="E4558" s="7" t="n">
        <v>0.150000005960464</v>
      </c>
      <c r="F4558" s="7" t="n">
        <v>0</v>
      </c>
    </row>
    <row r="4559" spans="1:8">
      <c r="A4559" t="s">
        <v>4</v>
      </c>
      <c r="B4559" s="4" t="s">
        <v>5</v>
      </c>
      <c r="C4559" s="4" t="s">
        <v>10</v>
      </c>
    </row>
    <row r="4560" spans="1:8">
      <c r="A4560" t="n">
        <v>35279</v>
      </c>
      <c r="B4560" s="29" t="n">
        <v>16</v>
      </c>
      <c r="C4560" s="7" t="n">
        <v>50</v>
      </c>
    </row>
    <row r="4561" spans="1:6">
      <c r="A4561" t="s">
        <v>4</v>
      </c>
      <c r="B4561" s="4" t="s">
        <v>5</v>
      </c>
      <c r="C4561" s="4" t="s">
        <v>10</v>
      </c>
      <c r="D4561" s="4" t="s">
        <v>14</v>
      </c>
      <c r="E4561" s="4" t="s">
        <v>20</v>
      </c>
      <c r="F4561" s="4" t="s">
        <v>10</v>
      </c>
    </row>
    <row r="4562" spans="1:6">
      <c r="A4562" t="n">
        <v>35282</v>
      </c>
      <c r="B4562" s="47" t="n">
        <v>59</v>
      </c>
      <c r="C4562" s="7" t="n">
        <v>4</v>
      </c>
      <c r="D4562" s="7" t="n">
        <v>13</v>
      </c>
      <c r="E4562" s="7" t="n">
        <v>0.150000005960464</v>
      </c>
      <c r="F4562" s="7" t="n">
        <v>0</v>
      </c>
    </row>
    <row r="4563" spans="1:6">
      <c r="A4563" t="s">
        <v>4</v>
      </c>
      <c r="B4563" s="4" t="s">
        <v>5</v>
      </c>
      <c r="C4563" s="4" t="s">
        <v>10</v>
      </c>
      <c r="D4563" s="4" t="s">
        <v>14</v>
      </c>
      <c r="E4563" s="4" t="s">
        <v>20</v>
      </c>
      <c r="F4563" s="4" t="s">
        <v>10</v>
      </c>
    </row>
    <row r="4564" spans="1:6">
      <c r="A4564" t="n">
        <v>35292</v>
      </c>
      <c r="B4564" s="47" t="n">
        <v>59</v>
      </c>
      <c r="C4564" s="7" t="n">
        <v>3</v>
      </c>
      <c r="D4564" s="7" t="n">
        <v>13</v>
      </c>
      <c r="E4564" s="7" t="n">
        <v>0.150000005960464</v>
      </c>
      <c r="F4564" s="7" t="n">
        <v>0</v>
      </c>
    </row>
    <row r="4565" spans="1:6">
      <c r="A4565" t="s">
        <v>4</v>
      </c>
      <c r="B4565" s="4" t="s">
        <v>5</v>
      </c>
      <c r="C4565" s="4" t="s">
        <v>10</v>
      </c>
    </row>
    <row r="4566" spans="1:6">
      <c r="A4566" t="n">
        <v>35302</v>
      </c>
      <c r="B4566" s="29" t="n">
        <v>16</v>
      </c>
      <c r="C4566" s="7" t="n">
        <v>50</v>
      </c>
    </row>
    <row r="4567" spans="1:6">
      <c r="A4567" t="s">
        <v>4</v>
      </c>
      <c r="B4567" s="4" t="s">
        <v>5</v>
      </c>
      <c r="C4567" s="4" t="s">
        <v>10</v>
      </c>
      <c r="D4567" s="4" t="s">
        <v>14</v>
      </c>
      <c r="E4567" s="4" t="s">
        <v>20</v>
      </c>
      <c r="F4567" s="4" t="s">
        <v>10</v>
      </c>
    </row>
    <row r="4568" spans="1:6">
      <c r="A4568" t="n">
        <v>35305</v>
      </c>
      <c r="B4568" s="47" t="n">
        <v>59</v>
      </c>
      <c r="C4568" s="7" t="n">
        <v>5</v>
      </c>
      <c r="D4568" s="7" t="n">
        <v>13</v>
      </c>
      <c r="E4568" s="7" t="n">
        <v>0.150000005960464</v>
      </c>
      <c r="F4568" s="7" t="n">
        <v>0</v>
      </c>
    </row>
    <row r="4569" spans="1:6">
      <c r="A4569" t="s">
        <v>4</v>
      </c>
      <c r="B4569" s="4" t="s">
        <v>5</v>
      </c>
      <c r="C4569" s="4" t="s">
        <v>10</v>
      </c>
      <c r="D4569" s="4" t="s">
        <v>14</v>
      </c>
      <c r="E4569" s="4" t="s">
        <v>20</v>
      </c>
      <c r="F4569" s="4" t="s">
        <v>10</v>
      </c>
    </row>
    <row r="4570" spans="1:6">
      <c r="A4570" t="n">
        <v>35315</v>
      </c>
      <c r="B4570" s="47" t="n">
        <v>59</v>
      </c>
      <c r="C4570" s="7" t="n">
        <v>7011</v>
      </c>
      <c r="D4570" s="7" t="n">
        <v>13</v>
      </c>
      <c r="E4570" s="7" t="n">
        <v>0.150000005960464</v>
      </c>
      <c r="F4570" s="7" t="n">
        <v>0</v>
      </c>
    </row>
    <row r="4571" spans="1:6">
      <c r="A4571" t="s">
        <v>4</v>
      </c>
      <c r="B4571" s="4" t="s">
        <v>5</v>
      </c>
      <c r="C4571" s="4" t="s">
        <v>10</v>
      </c>
      <c r="D4571" s="4" t="s">
        <v>14</v>
      </c>
      <c r="E4571" s="4" t="s">
        <v>20</v>
      </c>
      <c r="F4571" s="4" t="s">
        <v>10</v>
      </c>
    </row>
    <row r="4572" spans="1:6">
      <c r="A4572" t="n">
        <v>35325</v>
      </c>
      <c r="B4572" s="47" t="n">
        <v>59</v>
      </c>
      <c r="C4572" s="7" t="n">
        <v>7009</v>
      </c>
      <c r="D4572" s="7" t="n">
        <v>13</v>
      </c>
      <c r="E4572" s="7" t="n">
        <v>0.150000005960464</v>
      </c>
      <c r="F4572" s="7" t="n">
        <v>0</v>
      </c>
    </row>
    <row r="4573" spans="1:6">
      <c r="A4573" t="s">
        <v>4</v>
      </c>
      <c r="B4573" s="4" t="s">
        <v>5</v>
      </c>
      <c r="C4573" s="4" t="s">
        <v>10</v>
      </c>
      <c r="D4573" s="4" t="s">
        <v>14</v>
      </c>
      <c r="E4573" s="4" t="s">
        <v>20</v>
      </c>
      <c r="F4573" s="4" t="s">
        <v>10</v>
      </c>
    </row>
    <row r="4574" spans="1:6">
      <c r="A4574" t="n">
        <v>35335</v>
      </c>
      <c r="B4574" s="47" t="n">
        <v>59</v>
      </c>
      <c r="C4574" s="7" t="n">
        <v>7032</v>
      </c>
      <c r="D4574" s="7" t="n">
        <v>13</v>
      </c>
      <c r="E4574" s="7" t="n">
        <v>0.150000005960464</v>
      </c>
      <c r="F4574" s="7" t="n">
        <v>0</v>
      </c>
    </row>
    <row r="4575" spans="1:6">
      <c r="A4575" t="s">
        <v>4</v>
      </c>
      <c r="B4575" s="4" t="s">
        <v>5</v>
      </c>
      <c r="C4575" s="4" t="s">
        <v>10</v>
      </c>
    </row>
    <row r="4576" spans="1:6">
      <c r="A4576" t="n">
        <v>35345</v>
      </c>
      <c r="B4576" s="29" t="n">
        <v>16</v>
      </c>
      <c r="C4576" s="7" t="n">
        <v>1000</v>
      </c>
    </row>
    <row r="4577" spans="1:6">
      <c r="A4577" t="s">
        <v>4</v>
      </c>
      <c r="B4577" s="4" t="s">
        <v>5</v>
      </c>
      <c r="C4577" s="4" t="s">
        <v>14</v>
      </c>
      <c r="D4577" s="4" t="s">
        <v>10</v>
      </c>
      <c r="E4577" s="4" t="s">
        <v>6</v>
      </c>
    </row>
    <row r="4578" spans="1:6">
      <c r="A4578" t="n">
        <v>35348</v>
      </c>
      <c r="B4578" s="33" t="n">
        <v>51</v>
      </c>
      <c r="C4578" s="7" t="n">
        <v>4</v>
      </c>
      <c r="D4578" s="7" t="n">
        <v>2</v>
      </c>
      <c r="E4578" s="7" t="s">
        <v>86</v>
      </c>
    </row>
    <row r="4579" spans="1:6">
      <c r="A4579" t="s">
        <v>4</v>
      </c>
      <c r="B4579" s="4" t="s">
        <v>5</v>
      </c>
      <c r="C4579" s="4" t="s">
        <v>10</v>
      </c>
    </row>
    <row r="4580" spans="1:6">
      <c r="A4580" t="n">
        <v>35362</v>
      </c>
      <c r="B4580" s="29" t="n">
        <v>16</v>
      </c>
      <c r="C4580" s="7" t="n">
        <v>0</v>
      </c>
    </row>
    <row r="4581" spans="1:6">
      <c r="A4581" t="s">
        <v>4</v>
      </c>
      <c r="B4581" s="4" t="s">
        <v>5</v>
      </c>
      <c r="C4581" s="4" t="s">
        <v>10</v>
      </c>
      <c r="D4581" s="4" t="s">
        <v>14</v>
      </c>
      <c r="E4581" s="4" t="s">
        <v>9</v>
      </c>
      <c r="F4581" s="4" t="s">
        <v>83</v>
      </c>
      <c r="G4581" s="4" t="s">
        <v>14</v>
      </c>
      <c r="H4581" s="4" t="s">
        <v>14</v>
      </c>
    </row>
    <row r="4582" spans="1:6">
      <c r="A4582" t="n">
        <v>35365</v>
      </c>
      <c r="B4582" s="44" t="n">
        <v>26</v>
      </c>
      <c r="C4582" s="7" t="n">
        <v>2</v>
      </c>
      <c r="D4582" s="7" t="n">
        <v>17</v>
      </c>
      <c r="E4582" s="7" t="n">
        <v>6436</v>
      </c>
      <c r="F4582" s="7" t="s">
        <v>360</v>
      </c>
      <c r="G4582" s="7" t="n">
        <v>2</v>
      </c>
      <c r="H4582" s="7" t="n">
        <v>0</v>
      </c>
    </row>
    <row r="4583" spans="1:6">
      <c r="A4583" t="s">
        <v>4</v>
      </c>
      <c r="B4583" s="4" t="s">
        <v>5</v>
      </c>
    </row>
    <row r="4584" spans="1:6">
      <c r="A4584" t="n">
        <v>35397</v>
      </c>
      <c r="B4584" s="45" t="n">
        <v>28</v>
      </c>
    </row>
    <row r="4585" spans="1:6">
      <c r="A4585" t="s">
        <v>4</v>
      </c>
      <c r="B4585" s="4" t="s">
        <v>5</v>
      </c>
      <c r="C4585" s="4" t="s">
        <v>10</v>
      </c>
      <c r="D4585" s="4" t="s">
        <v>14</v>
      </c>
    </row>
    <row r="4586" spans="1:6">
      <c r="A4586" t="n">
        <v>35398</v>
      </c>
      <c r="B4586" s="46" t="n">
        <v>89</v>
      </c>
      <c r="C4586" s="7" t="n">
        <v>65533</v>
      </c>
      <c r="D4586" s="7" t="n">
        <v>1</v>
      </c>
    </row>
    <row r="4587" spans="1:6">
      <c r="A4587" t="s">
        <v>4</v>
      </c>
      <c r="B4587" s="4" t="s">
        <v>5</v>
      </c>
      <c r="C4587" s="4" t="s">
        <v>14</v>
      </c>
      <c r="D4587" s="4" t="s">
        <v>10</v>
      </c>
      <c r="E4587" s="4" t="s">
        <v>6</v>
      </c>
    </row>
    <row r="4588" spans="1:6">
      <c r="A4588" t="n">
        <v>35402</v>
      </c>
      <c r="B4588" s="33" t="n">
        <v>51</v>
      </c>
      <c r="C4588" s="7" t="n">
        <v>4</v>
      </c>
      <c r="D4588" s="7" t="n">
        <v>1</v>
      </c>
      <c r="E4588" s="7" t="s">
        <v>361</v>
      </c>
    </row>
    <row r="4589" spans="1:6">
      <c r="A4589" t="s">
        <v>4</v>
      </c>
      <c r="B4589" s="4" t="s">
        <v>5</v>
      </c>
      <c r="C4589" s="4" t="s">
        <v>10</v>
      </c>
    </row>
    <row r="4590" spans="1:6">
      <c r="A4590" t="n">
        <v>35415</v>
      </c>
      <c r="B4590" s="29" t="n">
        <v>16</v>
      </c>
      <c r="C4590" s="7" t="n">
        <v>0</v>
      </c>
    </row>
    <row r="4591" spans="1:6">
      <c r="A4591" t="s">
        <v>4</v>
      </c>
      <c r="B4591" s="4" t="s">
        <v>5</v>
      </c>
      <c r="C4591" s="4" t="s">
        <v>10</v>
      </c>
      <c r="D4591" s="4" t="s">
        <v>14</v>
      </c>
      <c r="E4591" s="4" t="s">
        <v>9</v>
      </c>
      <c r="F4591" s="4" t="s">
        <v>83</v>
      </c>
      <c r="G4591" s="4" t="s">
        <v>14</v>
      </c>
      <c r="H4591" s="4" t="s">
        <v>14</v>
      </c>
    </row>
    <row r="4592" spans="1:6">
      <c r="A4592" t="n">
        <v>35418</v>
      </c>
      <c r="B4592" s="44" t="n">
        <v>26</v>
      </c>
      <c r="C4592" s="7" t="n">
        <v>1</v>
      </c>
      <c r="D4592" s="7" t="n">
        <v>17</v>
      </c>
      <c r="E4592" s="7" t="n">
        <v>1431</v>
      </c>
      <c r="F4592" s="7" t="s">
        <v>362</v>
      </c>
      <c r="G4592" s="7" t="n">
        <v>2</v>
      </c>
      <c r="H4592" s="7" t="n">
        <v>0</v>
      </c>
    </row>
    <row r="4593" spans="1:8">
      <c r="A4593" t="s">
        <v>4</v>
      </c>
      <c r="B4593" s="4" t="s">
        <v>5</v>
      </c>
    </row>
    <row r="4594" spans="1:8">
      <c r="A4594" t="n">
        <v>35470</v>
      </c>
      <c r="B4594" s="45" t="n">
        <v>28</v>
      </c>
    </row>
    <row r="4595" spans="1:8">
      <c r="A4595" t="s">
        <v>4</v>
      </c>
      <c r="B4595" s="4" t="s">
        <v>5</v>
      </c>
      <c r="C4595" s="4" t="s">
        <v>10</v>
      </c>
      <c r="D4595" s="4" t="s">
        <v>14</v>
      </c>
    </row>
    <row r="4596" spans="1:8">
      <c r="A4596" t="n">
        <v>35471</v>
      </c>
      <c r="B4596" s="46" t="n">
        <v>89</v>
      </c>
      <c r="C4596" s="7" t="n">
        <v>65533</v>
      </c>
      <c r="D4596" s="7" t="n">
        <v>1</v>
      </c>
    </row>
    <row r="4597" spans="1:8">
      <c r="A4597" t="s">
        <v>4</v>
      </c>
      <c r="B4597" s="4" t="s">
        <v>5</v>
      </c>
      <c r="C4597" s="4" t="s">
        <v>14</v>
      </c>
      <c r="D4597" s="4" t="s">
        <v>10</v>
      </c>
      <c r="E4597" s="4" t="s">
        <v>6</v>
      </c>
    </row>
    <row r="4598" spans="1:8">
      <c r="A4598" t="n">
        <v>35475</v>
      </c>
      <c r="B4598" s="33" t="n">
        <v>51</v>
      </c>
      <c r="C4598" s="7" t="n">
        <v>4</v>
      </c>
      <c r="D4598" s="7" t="n">
        <v>6</v>
      </c>
      <c r="E4598" s="7" t="s">
        <v>363</v>
      </c>
    </row>
    <row r="4599" spans="1:8">
      <c r="A4599" t="s">
        <v>4</v>
      </c>
      <c r="B4599" s="4" t="s">
        <v>5</v>
      </c>
      <c r="C4599" s="4" t="s">
        <v>10</v>
      </c>
    </row>
    <row r="4600" spans="1:8">
      <c r="A4600" t="n">
        <v>35489</v>
      </c>
      <c r="B4600" s="29" t="n">
        <v>16</v>
      </c>
      <c r="C4600" s="7" t="n">
        <v>0</v>
      </c>
    </row>
    <row r="4601" spans="1:8">
      <c r="A4601" t="s">
        <v>4</v>
      </c>
      <c r="B4601" s="4" t="s">
        <v>5</v>
      </c>
      <c r="C4601" s="4" t="s">
        <v>10</v>
      </c>
      <c r="D4601" s="4" t="s">
        <v>14</v>
      </c>
      <c r="E4601" s="4" t="s">
        <v>9</v>
      </c>
      <c r="F4601" s="4" t="s">
        <v>83</v>
      </c>
      <c r="G4601" s="4" t="s">
        <v>14</v>
      </c>
      <c r="H4601" s="4" t="s">
        <v>14</v>
      </c>
    </row>
    <row r="4602" spans="1:8">
      <c r="A4602" t="n">
        <v>35492</v>
      </c>
      <c r="B4602" s="44" t="n">
        <v>26</v>
      </c>
      <c r="C4602" s="7" t="n">
        <v>6</v>
      </c>
      <c r="D4602" s="7" t="n">
        <v>17</v>
      </c>
      <c r="E4602" s="7" t="n">
        <v>8457</v>
      </c>
      <c r="F4602" s="7" t="s">
        <v>364</v>
      </c>
      <c r="G4602" s="7" t="n">
        <v>2</v>
      </c>
      <c r="H4602" s="7" t="n">
        <v>0</v>
      </c>
    </row>
    <row r="4603" spans="1:8">
      <c r="A4603" t="s">
        <v>4</v>
      </c>
      <c r="B4603" s="4" t="s">
        <v>5</v>
      </c>
    </row>
    <row r="4604" spans="1:8">
      <c r="A4604" t="n">
        <v>35538</v>
      </c>
      <c r="B4604" s="45" t="n">
        <v>28</v>
      </c>
    </row>
    <row r="4605" spans="1:8">
      <c r="A4605" t="s">
        <v>4</v>
      </c>
      <c r="B4605" s="4" t="s">
        <v>5</v>
      </c>
      <c r="C4605" s="4" t="s">
        <v>10</v>
      </c>
      <c r="D4605" s="4" t="s">
        <v>14</v>
      </c>
    </row>
    <row r="4606" spans="1:8">
      <c r="A4606" t="n">
        <v>35539</v>
      </c>
      <c r="B4606" s="46" t="n">
        <v>89</v>
      </c>
      <c r="C4606" s="7" t="n">
        <v>65533</v>
      </c>
      <c r="D4606" s="7" t="n">
        <v>1</v>
      </c>
    </row>
    <row r="4607" spans="1:8">
      <c r="A4607" t="s">
        <v>4</v>
      </c>
      <c r="B4607" s="4" t="s">
        <v>5</v>
      </c>
      <c r="C4607" s="4" t="s">
        <v>14</v>
      </c>
      <c r="D4607" s="4" t="s">
        <v>10</v>
      </c>
      <c r="E4607" s="4" t="s">
        <v>6</v>
      </c>
    </row>
    <row r="4608" spans="1:8">
      <c r="A4608" t="n">
        <v>35543</v>
      </c>
      <c r="B4608" s="33" t="n">
        <v>51</v>
      </c>
      <c r="C4608" s="7" t="n">
        <v>4</v>
      </c>
      <c r="D4608" s="7" t="n">
        <v>8</v>
      </c>
      <c r="E4608" s="7" t="s">
        <v>363</v>
      </c>
    </row>
    <row r="4609" spans="1:8">
      <c r="A4609" t="s">
        <v>4</v>
      </c>
      <c r="B4609" s="4" t="s">
        <v>5</v>
      </c>
      <c r="C4609" s="4" t="s">
        <v>10</v>
      </c>
    </row>
    <row r="4610" spans="1:8">
      <c r="A4610" t="n">
        <v>35557</v>
      </c>
      <c r="B4610" s="29" t="n">
        <v>16</v>
      </c>
      <c r="C4610" s="7" t="n">
        <v>0</v>
      </c>
    </row>
    <row r="4611" spans="1:8">
      <c r="A4611" t="s">
        <v>4</v>
      </c>
      <c r="B4611" s="4" t="s">
        <v>5</v>
      </c>
      <c r="C4611" s="4" t="s">
        <v>10</v>
      </c>
      <c r="D4611" s="4" t="s">
        <v>14</v>
      </c>
      <c r="E4611" s="4" t="s">
        <v>9</v>
      </c>
      <c r="F4611" s="4" t="s">
        <v>83</v>
      </c>
      <c r="G4611" s="4" t="s">
        <v>14</v>
      </c>
      <c r="H4611" s="4" t="s">
        <v>14</v>
      </c>
    </row>
    <row r="4612" spans="1:8">
      <c r="A4612" t="n">
        <v>35560</v>
      </c>
      <c r="B4612" s="44" t="n">
        <v>26</v>
      </c>
      <c r="C4612" s="7" t="n">
        <v>8</v>
      </c>
      <c r="D4612" s="7" t="n">
        <v>17</v>
      </c>
      <c r="E4612" s="7" t="n">
        <v>9382</v>
      </c>
      <c r="F4612" s="7" t="s">
        <v>365</v>
      </c>
      <c r="G4612" s="7" t="n">
        <v>2</v>
      </c>
      <c r="H4612" s="7" t="n">
        <v>0</v>
      </c>
    </row>
    <row r="4613" spans="1:8">
      <c r="A4613" t="s">
        <v>4</v>
      </c>
      <c r="B4613" s="4" t="s">
        <v>5</v>
      </c>
    </row>
    <row r="4614" spans="1:8">
      <c r="A4614" t="n">
        <v>35604</v>
      </c>
      <c r="B4614" s="45" t="n">
        <v>28</v>
      </c>
    </row>
    <row r="4615" spans="1:8">
      <c r="A4615" t="s">
        <v>4</v>
      </c>
      <c r="B4615" s="4" t="s">
        <v>5</v>
      </c>
      <c r="C4615" s="4" t="s">
        <v>10</v>
      </c>
      <c r="D4615" s="4" t="s">
        <v>14</v>
      </c>
    </row>
    <row r="4616" spans="1:8">
      <c r="A4616" t="n">
        <v>35605</v>
      </c>
      <c r="B4616" s="46" t="n">
        <v>89</v>
      </c>
      <c r="C4616" s="7" t="n">
        <v>65533</v>
      </c>
      <c r="D4616" s="7" t="n">
        <v>1</v>
      </c>
    </row>
    <row r="4617" spans="1:8">
      <c r="A4617" t="s">
        <v>4</v>
      </c>
      <c r="B4617" s="4" t="s">
        <v>5</v>
      </c>
      <c r="C4617" s="4" t="s">
        <v>14</v>
      </c>
      <c r="D4617" s="4" t="s">
        <v>10</v>
      </c>
      <c r="E4617" s="4" t="s">
        <v>20</v>
      </c>
    </row>
    <row r="4618" spans="1:8">
      <c r="A4618" t="n">
        <v>35609</v>
      </c>
      <c r="B4618" s="22" t="n">
        <v>58</v>
      </c>
      <c r="C4618" s="7" t="n">
        <v>101</v>
      </c>
      <c r="D4618" s="7" t="n">
        <v>300</v>
      </c>
      <c r="E4618" s="7" t="n">
        <v>1</v>
      </c>
    </row>
    <row r="4619" spans="1:8">
      <c r="A4619" t="s">
        <v>4</v>
      </c>
      <c r="B4619" s="4" t="s">
        <v>5</v>
      </c>
      <c r="C4619" s="4" t="s">
        <v>14</v>
      </c>
      <c r="D4619" s="4" t="s">
        <v>10</v>
      </c>
    </row>
    <row r="4620" spans="1:8">
      <c r="A4620" t="n">
        <v>35617</v>
      </c>
      <c r="B4620" s="22" t="n">
        <v>58</v>
      </c>
      <c r="C4620" s="7" t="n">
        <v>254</v>
      </c>
      <c r="D4620" s="7" t="n">
        <v>0</v>
      </c>
    </row>
    <row r="4621" spans="1:8">
      <c r="A4621" t="s">
        <v>4</v>
      </c>
      <c r="B4621" s="4" t="s">
        <v>5</v>
      </c>
      <c r="C4621" s="4" t="s">
        <v>14</v>
      </c>
    </row>
    <row r="4622" spans="1:8">
      <c r="A4622" t="n">
        <v>35621</v>
      </c>
      <c r="B4622" s="37" t="n">
        <v>116</v>
      </c>
      <c r="C4622" s="7" t="n">
        <v>0</v>
      </c>
    </row>
    <row r="4623" spans="1:8">
      <c r="A4623" t="s">
        <v>4</v>
      </c>
      <c r="B4623" s="4" t="s">
        <v>5</v>
      </c>
      <c r="C4623" s="4" t="s">
        <v>14</v>
      </c>
      <c r="D4623" s="4" t="s">
        <v>10</v>
      </c>
    </row>
    <row r="4624" spans="1:8">
      <c r="A4624" t="n">
        <v>35623</v>
      </c>
      <c r="B4624" s="37" t="n">
        <v>116</v>
      </c>
      <c r="C4624" s="7" t="n">
        <v>2</v>
      </c>
      <c r="D4624" s="7" t="n">
        <v>1</v>
      </c>
    </row>
    <row r="4625" spans="1:8">
      <c r="A4625" t="s">
        <v>4</v>
      </c>
      <c r="B4625" s="4" t="s">
        <v>5</v>
      </c>
      <c r="C4625" s="4" t="s">
        <v>14</v>
      </c>
      <c r="D4625" s="4" t="s">
        <v>9</v>
      </c>
    </row>
    <row r="4626" spans="1:8">
      <c r="A4626" t="n">
        <v>35627</v>
      </c>
      <c r="B4626" s="37" t="n">
        <v>116</v>
      </c>
      <c r="C4626" s="7" t="n">
        <v>5</v>
      </c>
      <c r="D4626" s="7" t="n">
        <v>1106247680</v>
      </c>
    </row>
    <row r="4627" spans="1:8">
      <c r="A4627" t="s">
        <v>4</v>
      </c>
      <c r="B4627" s="4" t="s">
        <v>5</v>
      </c>
      <c r="C4627" s="4" t="s">
        <v>14</v>
      </c>
      <c r="D4627" s="4" t="s">
        <v>10</v>
      </c>
    </row>
    <row r="4628" spans="1:8">
      <c r="A4628" t="n">
        <v>35633</v>
      </c>
      <c r="B4628" s="37" t="n">
        <v>116</v>
      </c>
      <c r="C4628" s="7" t="n">
        <v>6</v>
      </c>
      <c r="D4628" s="7" t="n">
        <v>1</v>
      </c>
    </row>
    <row r="4629" spans="1:8">
      <c r="A4629" t="s">
        <v>4</v>
      </c>
      <c r="B4629" s="4" t="s">
        <v>5</v>
      </c>
      <c r="C4629" s="4" t="s">
        <v>14</v>
      </c>
      <c r="D4629" s="4" t="s">
        <v>14</v>
      </c>
      <c r="E4629" s="4" t="s">
        <v>20</v>
      </c>
      <c r="F4629" s="4" t="s">
        <v>20</v>
      </c>
      <c r="G4629" s="4" t="s">
        <v>20</v>
      </c>
      <c r="H4629" s="4" t="s">
        <v>10</v>
      </c>
    </row>
    <row r="4630" spans="1:8">
      <c r="A4630" t="n">
        <v>35637</v>
      </c>
      <c r="B4630" s="40" t="n">
        <v>45</v>
      </c>
      <c r="C4630" s="7" t="n">
        <v>2</v>
      </c>
      <c r="D4630" s="7" t="n">
        <v>3</v>
      </c>
      <c r="E4630" s="7" t="n">
        <v>-3.35999989509583</v>
      </c>
      <c r="F4630" s="7" t="n">
        <v>1.16999995708466</v>
      </c>
      <c r="G4630" s="7" t="n">
        <v>1.60000002384186</v>
      </c>
      <c r="H4630" s="7" t="n">
        <v>0</v>
      </c>
    </row>
    <row r="4631" spans="1:8">
      <c r="A4631" t="s">
        <v>4</v>
      </c>
      <c r="B4631" s="4" t="s">
        <v>5</v>
      </c>
      <c r="C4631" s="4" t="s">
        <v>14</v>
      </c>
      <c r="D4631" s="4" t="s">
        <v>14</v>
      </c>
      <c r="E4631" s="4" t="s">
        <v>20</v>
      </c>
      <c r="F4631" s="4" t="s">
        <v>20</v>
      </c>
      <c r="G4631" s="4" t="s">
        <v>20</v>
      </c>
      <c r="H4631" s="4" t="s">
        <v>10</v>
      </c>
      <c r="I4631" s="4" t="s">
        <v>14</v>
      </c>
    </row>
    <row r="4632" spans="1:8">
      <c r="A4632" t="n">
        <v>35654</v>
      </c>
      <c r="B4632" s="40" t="n">
        <v>45</v>
      </c>
      <c r="C4632" s="7" t="n">
        <v>4</v>
      </c>
      <c r="D4632" s="7" t="n">
        <v>3</v>
      </c>
      <c r="E4632" s="7" t="n">
        <v>10.8999996185303</v>
      </c>
      <c r="F4632" s="7" t="n">
        <v>159.070007324219</v>
      </c>
      <c r="G4632" s="7" t="n">
        <v>350</v>
      </c>
      <c r="H4632" s="7" t="n">
        <v>0</v>
      </c>
      <c r="I4632" s="7" t="n">
        <v>1</v>
      </c>
    </row>
    <row r="4633" spans="1:8">
      <c r="A4633" t="s">
        <v>4</v>
      </c>
      <c r="B4633" s="4" t="s">
        <v>5</v>
      </c>
      <c r="C4633" s="4" t="s">
        <v>14</v>
      </c>
      <c r="D4633" s="4" t="s">
        <v>14</v>
      </c>
      <c r="E4633" s="4" t="s">
        <v>20</v>
      </c>
      <c r="F4633" s="4" t="s">
        <v>10</v>
      </c>
    </row>
    <row r="4634" spans="1:8">
      <c r="A4634" t="n">
        <v>35672</v>
      </c>
      <c r="B4634" s="40" t="n">
        <v>45</v>
      </c>
      <c r="C4634" s="7" t="n">
        <v>5</v>
      </c>
      <c r="D4634" s="7" t="n">
        <v>3</v>
      </c>
      <c r="E4634" s="7" t="n">
        <v>2.70000004768372</v>
      </c>
      <c r="F4634" s="7" t="n">
        <v>0</v>
      </c>
    </row>
    <row r="4635" spans="1:8">
      <c r="A4635" t="s">
        <v>4</v>
      </c>
      <c r="B4635" s="4" t="s">
        <v>5</v>
      </c>
      <c r="C4635" s="4" t="s">
        <v>14</v>
      </c>
      <c r="D4635" s="4" t="s">
        <v>14</v>
      </c>
      <c r="E4635" s="4" t="s">
        <v>20</v>
      </c>
      <c r="F4635" s="4" t="s">
        <v>10</v>
      </c>
    </row>
    <row r="4636" spans="1:8">
      <c r="A4636" t="n">
        <v>35681</v>
      </c>
      <c r="B4636" s="40" t="n">
        <v>45</v>
      </c>
      <c r="C4636" s="7" t="n">
        <v>11</v>
      </c>
      <c r="D4636" s="7" t="n">
        <v>3</v>
      </c>
      <c r="E4636" s="7" t="n">
        <v>30.6000003814697</v>
      </c>
      <c r="F4636" s="7" t="n">
        <v>0</v>
      </c>
    </row>
    <row r="4637" spans="1:8">
      <c r="A4637" t="s">
        <v>4</v>
      </c>
      <c r="B4637" s="4" t="s">
        <v>5</v>
      </c>
      <c r="C4637" s="4" t="s">
        <v>14</v>
      </c>
      <c r="D4637" s="4" t="s">
        <v>14</v>
      </c>
      <c r="E4637" s="4" t="s">
        <v>20</v>
      </c>
      <c r="F4637" s="4" t="s">
        <v>20</v>
      </c>
      <c r="G4637" s="4" t="s">
        <v>20</v>
      </c>
      <c r="H4637" s="4" t="s">
        <v>10</v>
      </c>
    </row>
    <row r="4638" spans="1:8">
      <c r="A4638" t="n">
        <v>35690</v>
      </c>
      <c r="B4638" s="40" t="n">
        <v>45</v>
      </c>
      <c r="C4638" s="7" t="n">
        <v>2</v>
      </c>
      <c r="D4638" s="7" t="n">
        <v>3</v>
      </c>
      <c r="E4638" s="7" t="n">
        <v>-3.35999989509583</v>
      </c>
      <c r="F4638" s="7" t="n">
        <v>1.28999996185303</v>
      </c>
      <c r="G4638" s="7" t="n">
        <v>1.60000002384186</v>
      </c>
      <c r="H4638" s="7" t="n">
        <v>0</v>
      </c>
    </row>
    <row r="4639" spans="1:8">
      <c r="A4639" t="s">
        <v>4</v>
      </c>
      <c r="B4639" s="4" t="s">
        <v>5</v>
      </c>
      <c r="C4639" s="4" t="s">
        <v>14</v>
      </c>
      <c r="D4639" s="4" t="s">
        <v>14</v>
      </c>
      <c r="E4639" s="4" t="s">
        <v>20</v>
      </c>
      <c r="F4639" s="4" t="s">
        <v>20</v>
      </c>
      <c r="G4639" s="4" t="s">
        <v>20</v>
      </c>
      <c r="H4639" s="4" t="s">
        <v>10</v>
      </c>
    </row>
    <row r="4640" spans="1:8">
      <c r="A4640" t="n">
        <v>35707</v>
      </c>
      <c r="B4640" s="40" t="n">
        <v>45</v>
      </c>
      <c r="C4640" s="7" t="n">
        <v>2</v>
      </c>
      <c r="D4640" s="7" t="n">
        <v>3</v>
      </c>
      <c r="E4640" s="7" t="n">
        <v>-3.35999989509583</v>
      </c>
      <c r="F4640" s="7" t="n">
        <v>1.30999994277954</v>
      </c>
      <c r="G4640" s="7" t="n">
        <v>1.60000002384186</v>
      </c>
      <c r="H4640" s="7" t="n">
        <v>0</v>
      </c>
    </row>
    <row r="4641" spans="1:9">
      <c r="A4641" t="s">
        <v>4</v>
      </c>
      <c r="B4641" s="4" t="s">
        <v>5</v>
      </c>
      <c r="C4641" s="4" t="s">
        <v>14</v>
      </c>
      <c r="D4641" s="4" t="s">
        <v>14</v>
      </c>
      <c r="E4641" s="4" t="s">
        <v>20</v>
      </c>
      <c r="F4641" s="4" t="s">
        <v>20</v>
      </c>
      <c r="G4641" s="4" t="s">
        <v>20</v>
      </c>
      <c r="H4641" s="4" t="s">
        <v>10</v>
      </c>
      <c r="I4641" s="4" t="s">
        <v>14</v>
      </c>
    </row>
    <row r="4642" spans="1:9">
      <c r="A4642" t="n">
        <v>35724</v>
      </c>
      <c r="B4642" s="40" t="n">
        <v>45</v>
      </c>
      <c r="C4642" s="7" t="n">
        <v>4</v>
      </c>
      <c r="D4642" s="7" t="n">
        <v>3</v>
      </c>
      <c r="E4642" s="7" t="n">
        <v>5.44999980926514</v>
      </c>
      <c r="F4642" s="7" t="n">
        <v>147.270004272461</v>
      </c>
      <c r="G4642" s="7" t="n">
        <v>350</v>
      </c>
      <c r="H4642" s="7" t="n">
        <v>20000</v>
      </c>
      <c r="I4642" s="7" t="n">
        <v>1</v>
      </c>
    </row>
    <row r="4643" spans="1:9">
      <c r="A4643" t="s">
        <v>4</v>
      </c>
      <c r="B4643" s="4" t="s">
        <v>5</v>
      </c>
      <c r="C4643" s="4" t="s">
        <v>14</v>
      </c>
      <c r="D4643" s="4" t="s">
        <v>14</v>
      </c>
      <c r="E4643" s="4" t="s">
        <v>20</v>
      </c>
      <c r="F4643" s="4" t="s">
        <v>10</v>
      </c>
    </row>
    <row r="4644" spans="1:9">
      <c r="A4644" t="n">
        <v>35742</v>
      </c>
      <c r="B4644" s="40" t="n">
        <v>45</v>
      </c>
      <c r="C4644" s="7" t="n">
        <v>5</v>
      </c>
      <c r="D4644" s="7" t="n">
        <v>3</v>
      </c>
      <c r="E4644" s="7" t="n">
        <v>1.70000004768372</v>
      </c>
      <c r="F4644" s="7" t="n">
        <v>20000</v>
      </c>
    </row>
    <row r="4645" spans="1:9">
      <c r="A4645" t="s">
        <v>4</v>
      </c>
      <c r="B4645" s="4" t="s">
        <v>5</v>
      </c>
      <c r="C4645" s="4" t="s">
        <v>10</v>
      </c>
      <c r="D4645" s="4" t="s">
        <v>10</v>
      </c>
      <c r="E4645" s="4" t="s">
        <v>20</v>
      </c>
      <c r="F4645" s="4" t="s">
        <v>14</v>
      </c>
    </row>
    <row r="4646" spans="1:9">
      <c r="A4646" t="n">
        <v>35751</v>
      </c>
      <c r="B4646" s="64" t="n">
        <v>53</v>
      </c>
      <c r="C4646" s="7" t="n">
        <v>7032</v>
      </c>
      <c r="D4646" s="7" t="n">
        <v>22</v>
      </c>
      <c r="E4646" s="7" t="n">
        <v>0</v>
      </c>
      <c r="F4646" s="7" t="n">
        <v>0</v>
      </c>
    </row>
    <row r="4647" spans="1:9">
      <c r="A4647" t="s">
        <v>4</v>
      </c>
      <c r="B4647" s="4" t="s">
        <v>5</v>
      </c>
      <c r="C4647" s="4" t="s">
        <v>10</v>
      </c>
      <c r="D4647" s="4" t="s">
        <v>10</v>
      </c>
      <c r="E4647" s="4" t="s">
        <v>10</v>
      </c>
    </row>
    <row r="4648" spans="1:9">
      <c r="A4648" t="n">
        <v>35761</v>
      </c>
      <c r="B4648" s="51" t="n">
        <v>61</v>
      </c>
      <c r="C4648" s="7" t="n">
        <v>7032</v>
      </c>
      <c r="D4648" s="7" t="n">
        <v>22</v>
      </c>
      <c r="E4648" s="7" t="n">
        <v>0</v>
      </c>
    </row>
    <row r="4649" spans="1:9">
      <c r="A4649" t="s">
        <v>4</v>
      </c>
      <c r="B4649" s="4" t="s">
        <v>5</v>
      </c>
      <c r="C4649" s="4" t="s">
        <v>10</v>
      </c>
      <c r="D4649" s="4" t="s">
        <v>9</v>
      </c>
    </row>
    <row r="4650" spans="1:9">
      <c r="A4650" t="n">
        <v>35768</v>
      </c>
      <c r="B4650" s="56" t="n">
        <v>44</v>
      </c>
      <c r="C4650" s="7" t="n">
        <v>7032</v>
      </c>
      <c r="D4650" s="7" t="n">
        <v>1</v>
      </c>
    </row>
    <row r="4651" spans="1:9">
      <c r="A4651" t="s">
        <v>4</v>
      </c>
      <c r="B4651" s="4" t="s">
        <v>5</v>
      </c>
      <c r="C4651" s="4" t="s">
        <v>10</v>
      </c>
      <c r="D4651" s="4" t="s">
        <v>14</v>
      </c>
      <c r="E4651" s="4" t="s">
        <v>6</v>
      </c>
      <c r="F4651" s="4" t="s">
        <v>20</v>
      </c>
      <c r="G4651" s="4" t="s">
        <v>20</v>
      </c>
      <c r="H4651" s="4" t="s">
        <v>20</v>
      </c>
    </row>
    <row r="4652" spans="1:9">
      <c r="A4652" t="n">
        <v>35775</v>
      </c>
      <c r="B4652" s="36" t="n">
        <v>48</v>
      </c>
      <c r="C4652" s="7" t="n">
        <v>7032</v>
      </c>
      <c r="D4652" s="7" t="n">
        <v>0</v>
      </c>
      <c r="E4652" s="7" t="s">
        <v>241</v>
      </c>
      <c r="F4652" s="7" t="n">
        <v>0</v>
      </c>
      <c r="G4652" s="7" t="n">
        <v>1</v>
      </c>
      <c r="H4652" s="7" t="n">
        <v>0</v>
      </c>
    </row>
    <row r="4653" spans="1:9">
      <c r="A4653" t="s">
        <v>4</v>
      </c>
      <c r="B4653" s="4" t="s">
        <v>5</v>
      </c>
      <c r="C4653" s="4" t="s">
        <v>14</v>
      </c>
      <c r="D4653" s="4" t="s">
        <v>10</v>
      </c>
    </row>
    <row r="4654" spans="1:9">
      <c r="A4654" t="n">
        <v>35801</v>
      </c>
      <c r="B4654" s="22" t="n">
        <v>58</v>
      </c>
      <c r="C4654" s="7" t="n">
        <v>255</v>
      </c>
      <c r="D4654" s="7" t="n">
        <v>0</v>
      </c>
    </row>
    <row r="4655" spans="1:9">
      <c r="A4655" t="s">
        <v>4</v>
      </c>
      <c r="B4655" s="4" t="s">
        <v>5</v>
      </c>
      <c r="C4655" s="4" t="s">
        <v>14</v>
      </c>
      <c r="D4655" s="4" t="s">
        <v>10</v>
      </c>
      <c r="E4655" s="4" t="s">
        <v>6</v>
      </c>
    </row>
    <row r="4656" spans="1:9">
      <c r="A4656" t="n">
        <v>35805</v>
      </c>
      <c r="B4656" s="33" t="n">
        <v>51</v>
      </c>
      <c r="C4656" s="7" t="n">
        <v>4</v>
      </c>
      <c r="D4656" s="7" t="n">
        <v>7032</v>
      </c>
      <c r="E4656" s="7" t="s">
        <v>164</v>
      </c>
    </row>
    <row r="4657" spans="1:9">
      <c r="A4657" t="s">
        <v>4</v>
      </c>
      <c r="B4657" s="4" t="s">
        <v>5</v>
      </c>
      <c r="C4657" s="4" t="s">
        <v>10</v>
      </c>
    </row>
    <row r="4658" spans="1:9">
      <c r="A4658" t="n">
        <v>35818</v>
      </c>
      <c r="B4658" s="29" t="n">
        <v>16</v>
      </c>
      <c r="C4658" s="7" t="n">
        <v>0</v>
      </c>
    </row>
    <row r="4659" spans="1:9">
      <c r="A4659" t="s">
        <v>4</v>
      </c>
      <c r="B4659" s="4" t="s">
        <v>5</v>
      </c>
      <c r="C4659" s="4" t="s">
        <v>10</v>
      </c>
      <c r="D4659" s="4" t="s">
        <v>14</v>
      </c>
      <c r="E4659" s="4" t="s">
        <v>9</v>
      </c>
      <c r="F4659" s="4" t="s">
        <v>83</v>
      </c>
      <c r="G4659" s="4" t="s">
        <v>14</v>
      </c>
      <c r="H4659" s="4" t="s">
        <v>14</v>
      </c>
    </row>
    <row r="4660" spans="1:9">
      <c r="A4660" t="n">
        <v>35821</v>
      </c>
      <c r="B4660" s="44" t="n">
        <v>26</v>
      </c>
      <c r="C4660" s="7" t="n">
        <v>7032</v>
      </c>
      <c r="D4660" s="7" t="n">
        <v>17</v>
      </c>
      <c r="E4660" s="7" t="n">
        <v>18502</v>
      </c>
      <c r="F4660" s="7" t="s">
        <v>366</v>
      </c>
      <c r="G4660" s="7" t="n">
        <v>2</v>
      </c>
      <c r="H4660" s="7" t="n">
        <v>0</v>
      </c>
    </row>
    <row r="4661" spans="1:9">
      <c r="A4661" t="s">
        <v>4</v>
      </c>
      <c r="B4661" s="4" t="s">
        <v>5</v>
      </c>
    </row>
    <row r="4662" spans="1:9">
      <c r="A4662" t="n">
        <v>35845</v>
      </c>
      <c r="B4662" s="45" t="n">
        <v>28</v>
      </c>
    </row>
    <row r="4663" spans="1:9">
      <c r="A4663" t="s">
        <v>4</v>
      </c>
      <c r="B4663" s="4" t="s">
        <v>5</v>
      </c>
      <c r="C4663" s="4" t="s">
        <v>10</v>
      </c>
      <c r="D4663" s="4" t="s">
        <v>14</v>
      </c>
    </row>
    <row r="4664" spans="1:9">
      <c r="A4664" t="n">
        <v>35846</v>
      </c>
      <c r="B4664" s="46" t="n">
        <v>89</v>
      </c>
      <c r="C4664" s="7" t="n">
        <v>65533</v>
      </c>
      <c r="D4664" s="7" t="n">
        <v>1</v>
      </c>
    </row>
    <row r="4665" spans="1:9">
      <c r="A4665" t="s">
        <v>4</v>
      </c>
      <c r="B4665" s="4" t="s">
        <v>5</v>
      </c>
      <c r="C4665" s="4" t="s">
        <v>14</v>
      </c>
      <c r="D4665" s="4" t="s">
        <v>10</v>
      </c>
      <c r="E4665" s="4" t="s">
        <v>6</v>
      </c>
    </row>
    <row r="4666" spans="1:9">
      <c r="A4666" t="n">
        <v>35850</v>
      </c>
      <c r="B4666" s="33" t="n">
        <v>51</v>
      </c>
      <c r="C4666" s="7" t="n">
        <v>4</v>
      </c>
      <c r="D4666" s="7" t="n">
        <v>5</v>
      </c>
      <c r="E4666" s="7" t="s">
        <v>98</v>
      </c>
    </row>
    <row r="4667" spans="1:9">
      <c r="A4667" t="s">
        <v>4</v>
      </c>
      <c r="B4667" s="4" t="s">
        <v>5</v>
      </c>
      <c r="C4667" s="4" t="s">
        <v>10</v>
      </c>
    </row>
    <row r="4668" spans="1:9">
      <c r="A4668" t="n">
        <v>35863</v>
      </c>
      <c r="B4668" s="29" t="n">
        <v>16</v>
      </c>
      <c r="C4668" s="7" t="n">
        <v>0</v>
      </c>
    </row>
    <row r="4669" spans="1:9">
      <c r="A4669" t="s">
        <v>4</v>
      </c>
      <c r="B4669" s="4" t="s">
        <v>5</v>
      </c>
      <c r="C4669" s="4" t="s">
        <v>10</v>
      </c>
      <c r="D4669" s="4" t="s">
        <v>14</v>
      </c>
      <c r="E4669" s="4" t="s">
        <v>9</v>
      </c>
      <c r="F4669" s="4" t="s">
        <v>83</v>
      </c>
      <c r="G4669" s="4" t="s">
        <v>14</v>
      </c>
      <c r="H4669" s="4" t="s">
        <v>14</v>
      </c>
      <c r="I4669" s="4" t="s">
        <v>14</v>
      </c>
      <c r="J4669" s="4" t="s">
        <v>9</v>
      </c>
      <c r="K4669" s="4" t="s">
        <v>83</v>
      </c>
      <c r="L4669" s="4" t="s">
        <v>14</v>
      </c>
      <c r="M4669" s="4" t="s">
        <v>14</v>
      </c>
    </row>
    <row r="4670" spans="1:9">
      <c r="A4670" t="n">
        <v>35866</v>
      </c>
      <c r="B4670" s="44" t="n">
        <v>26</v>
      </c>
      <c r="C4670" s="7" t="n">
        <v>5</v>
      </c>
      <c r="D4670" s="7" t="n">
        <v>17</v>
      </c>
      <c r="E4670" s="7" t="n">
        <v>3428</v>
      </c>
      <c r="F4670" s="7" t="s">
        <v>367</v>
      </c>
      <c r="G4670" s="7" t="n">
        <v>2</v>
      </c>
      <c r="H4670" s="7" t="n">
        <v>3</v>
      </c>
      <c r="I4670" s="7" t="n">
        <v>17</v>
      </c>
      <c r="J4670" s="7" t="n">
        <v>3429</v>
      </c>
      <c r="K4670" s="7" t="s">
        <v>368</v>
      </c>
      <c r="L4670" s="7" t="n">
        <v>2</v>
      </c>
      <c r="M4670" s="7" t="n">
        <v>0</v>
      </c>
    </row>
    <row r="4671" spans="1:9">
      <c r="A4671" t="s">
        <v>4</v>
      </c>
      <c r="B4671" s="4" t="s">
        <v>5</v>
      </c>
    </row>
    <row r="4672" spans="1:9">
      <c r="A4672" t="n">
        <v>35941</v>
      </c>
      <c r="B4672" s="45" t="n">
        <v>28</v>
      </c>
    </row>
    <row r="4673" spans="1:13">
      <c r="A4673" t="s">
        <v>4</v>
      </c>
      <c r="B4673" s="4" t="s">
        <v>5</v>
      </c>
      <c r="C4673" s="4" t="s">
        <v>10</v>
      </c>
      <c r="D4673" s="4" t="s">
        <v>14</v>
      </c>
    </row>
    <row r="4674" spans="1:13">
      <c r="A4674" t="n">
        <v>35942</v>
      </c>
      <c r="B4674" s="46" t="n">
        <v>89</v>
      </c>
      <c r="C4674" s="7" t="n">
        <v>65533</v>
      </c>
      <c r="D4674" s="7" t="n">
        <v>1</v>
      </c>
    </row>
    <row r="4675" spans="1:13">
      <c r="A4675" t="s">
        <v>4</v>
      </c>
      <c r="B4675" s="4" t="s">
        <v>5</v>
      </c>
      <c r="C4675" s="4" t="s">
        <v>14</v>
      </c>
      <c r="D4675" s="4" t="s">
        <v>10</v>
      </c>
      <c r="E4675" s="4" t="s">
        <v>10</v>
      </c>
      <c r="F4675" s="4" t="s">
        <v>14</v>
      </c>
    </row>
    <row r="4676" spans="1:13">
      <c r="A4676" t="n">
        <v>35946</v>
      </c>
      <c r="B4676" s="42" t="n">
        <v>25</v>
      </c>
      <c r="C4676" s="7" t="n">
        <v>1</v>
      </c>
      <c r="D4676" s="7" t="n">
        <v>60</v>
      </c>
      <c r="E4676" s="7" t="n">
        <v>280</v>
      </c>
      <c r="F4676" s="7" t="n">
        <v>2</v>
      </c>
    </row>
    <row r="4677" spans="1:13">
      <c r="A4677" t="s">
        <v>4</v>
      </c>
      <c r="B4677" s="4" t="s">
        <v>5</v>
      </c>
      <c r="C4677" s="4" t="s">
        <v>14</v>
      </c>
      <c r="D4677" s="4" t="s">
        <v>10</v>
      </c>
      <c r="E4677" s="4" t="s">
        <v>6</v>
      </c>
    </row>
    <row r="4678" spans="1:13">
      <c r="A4678" t="n">
        <v>35953</v>
      </c>
      <c r="B4678" s="33" t="n">
        <v>51</v>
      </c>
      <c r="C4678" s="7" t="n">
        <v>4</v>
      </c>
      <c r="D4678" s="7" t="n">
        <v>4</v>
      </c>
      <c r="E4678" s="7" t="s">
        <v>330</v>
      </c>
    </row>
    <row r="4679" spans="1:13">
      <c r="A4679" t="s">
        <v>4</v>
      </c>
      <c r="B4679" s="4" t="s">
        <v>5</v>
      </c>
      <c r="C4679" s="4" t="s">
        <v>10</v>
      </c>
    </row>
    <row r="4680" spans="1:13">
      <c r="A4680" t="n">
        <v>35966</v>
      </c>
      <c r="B4680" s="29" t="n">
        <v>16</v>
      </c>
      <c r="C4680" s="7" t="n">
        <v>0</v>
      </c>
    </row>
    <row r="4681" spans="1:13">
      <c r="A4681" t="s">
        <v>4</v>
      </c>
      <c r="B4681" s="4" t="s">
        <v>5</v>
      </c>
      <c r="C4681" s="4" t="s">
        <v>10</v>
      </c>
      <c r="D4681" s="4" t="s">
        <v>14</v>
      </c>
      <c r="E4681" s="4" t="s">
        <v>9</v>
      </c>
      <c r="F4681" s="4" t="s">
        <v>83</v>
      </c>
      <c r="G4681" s="4" t="s">
        <v>14</v>
      </c>
      <c r="H4681" s="4" t="s">
        <v>14</v>
      </c>
    </row>
    <row r="4682" spans="1:13">
      <c r="A4682" t="n">
        <v>35969</v>
      </c>
      <c r="B4682" s="44" t="n">
        <v>26</v>
      </c>
      <c r="C4682" s="7" t="n">
        <v>4</v>
      </c>
      <c r="D4682" s="7" t="n">
        <v>17</v>
      </c>
      <c r="E4682" s="7" t="n">
        <v>7429</v>
      </c>
      <c r="F4682" s="7" t="s">
        <v>369</v>
      </c>
      <c r="G4682" s="7" t="n">
        <v>2</v>
      </c>
      <c r="H4682" s="7" t="n">
        <v>0</v>
      </c>
    </row>
    <row r="4683" spans="1:13">
      <c r="A4683" t="s">
        <v>4</v>
      </c>
      <c r="B4683" s="4" t="s">
        <v>5</v>
      </c>
    </row>
    <row r="4684" spans="1:13">
      <c r="A4684" t="n">
        <v>35989</v>
      </c>
      <c r="B4684" s="45" t="n">
        <v>28</v>
      </c>
    </row>
    <row r="4685" spans="1:13">
      <c r="A4685" t="s">
        <v>4</v>
      </c>
      <c r="B4685" s="4" t="s">
        <v>5</v>
      </c>
      <c r="C4685" s="4" t="s">
        <v>10</v>
      </c>
      <c r="D4685" s="4" t="s">
        <v>14</v>
      </c>
    </row>
    <row r="4686" spans="1:13">
      <c r="A4686" t="n">
        <v>35990</v>
      </c>
      <c r="B4686" s="46" t="n">
        <v>89</v>
      </c>
      <c r="C4686" s="7" t="n">
        <v>65533</v>
      </c>
      <c r="D4686" s="7" t="n">
        <v>1</v>
      </c>
    </row>
    <row r="4687" spans="1:13">
      <c r="A4687" t="s">
        <v>4</v>
      </c>
      <c r="B4687" s="4" t="s">
        <v>5</v>
      </c>
      <c r="C4687" s="4" t="s">
        <v>14</v>
      </c>
      <c r="D4687" s="4" t="s">
        <v>10</v>
      </c>
      <c r="E4687" s="4" t="s">
        <v>10</v>
      </c>
      <c r="F4687" s="4" t="s">
        <v>14</v>
      </c>
    </row>
    <row r="4688" spans="1:13">
      <c r="A4688" t="n">
        <v>35994</v>
      </c>
      <c r="B4688" s="42" t="n">
        <v>25</v>
      </c>
      <c r="C4688" s="7" t="n">
        <v>1</v>
      </c>
      <c r="D4688" s="7" t="n">
        <v>60</v>
      </c>
      <c r="E4688" s="7" t="n">
        <v>420</v>
      </c>
      <c r="F4688" s="7" t="n">
        <v>2</v>
      </c>
    </row>
    <row r="4689" spans="1:8">
      <c r="A4689" t="s">
        <v>4</v>
      </c>
      <c r="B4689" s="4" t="s">
        <v>5</v>
      </c>
      <c r="C4689" s="4" t="s">
        <v>14</v>
      </c>
      <c r="D4689" s="4" t="s">
        <v>10</v>
      </c>
      <c r="E4689" s="4" t="s">
        <v>6</v>
      </c>
    </row>
    <row r="4690" spans="1:8">
      <c r="A4690" t="n">
        <v>36001</v>
      </c>
      <c r="B4690" s="33" t="n">
        <v>51</v>
      </c>
      <c r="C4690" s="7" t="n">
        <v>4</v>
      </c>
      <c r="D4690" s="7" t="n">
        <v>3</v>
      </c>
      <c r="E4690" s="7" t="s">
        <v>131</v>
      </c>
    </row>
    <row r="4691" spans="1:8">
      <c r="A4691" t="s">
        <v>4</v>
      </c>
      <c r="B4691" s="4" t="s">
        <v>5</v>
      </c>
      <c r="C4691" s="4" t="s">
        <v>10</v>
      </c>
    </row>
    <row r="4692" spans="1:8">
      <c r="A4692" t="n">
        <v>36014</v>
      </c>
      <c r="B4692" s="29" t="n">
        <v>16</v>
      </c>
      <c r="C4692" s="7" t="n">
        <v>0</v>
      </c>
    </row>
    <row r="4693" spans="1:8">
      <c r="A4693" t="s">
        <v>4</v>
      </c>
      <c r="B4693" s="4" t="s">
        <v>5</v>
      </c>
      <c r="C4693" s="4" t="s">
        <v>10</v>
      </c>
      <c r="D4693" s="4" t="s">
        <v>14</v>
      </c>
      <c r="E4693" s="4" t="s">
        <v>9</v>
      </c>
      <c r="F4693" s="4" t="s">
        <v>83</v>
      </c>
      <c r="G4693" s="4" t="s">
        <v>14</v>
      </c>
      <c r="H4693" s="4" t="s">
        <v>14</v>
      </c>
    </row>
    <row r="4694" spans="1:8">
      <c r="A4694" t="n">
        <v>36017</v>
      </c>
      <c r="B4694" s="44" t="n">
        <v>26</v>
      </c>
      <c r="C4694" s="7" t="n">
        <v>3</v>
      </c>
      <c r="D4694" s="7" t="n">
        <v>17</v>
      </c>
      <c r="E4694" s="7" t="n">
        <v>2409</v>
      </c>
      <c r="F4694" s="7" t="s">
        <v>370</v>
      </c>
      <c r="G4694" s="7" t="n">
        <v>2</v>
      </c>
      <c r="H4694" s="7" t="n">
        <v>0</v>
      </c>
    </row>
    <row r="4695" spans="1:8">
      <c r="A4695" t="s">
        <v>4</v>
      </c>
      <c r="B4695" s="4" t="s">
        <v>5</v>
      </c>
    </row>
    <row r="4696" spans="1:8">
      <c r="A4696" t="n">
        <v>36051</v>
      </c>
      <c r="B4696" s="45" t="n">
        <v>28</v>
      </c>
    </row>
    <row r="4697" spans="1:8">
      <c r="A4697" t="s">
        <v>4</v>
      </c>
      <c r="B4697" s="4" t="s">
        <v>5</v>
      </c>
      <c r="C4697" s="4" t="s">
        <v>10</v>
      </c>
      <c r="D4697" s="4" t="s">
        <v>14</v>
      </c>
    </row>
    <row r="4698" spans="1:8">
      <c r="A4698" t="n">
        <v>36052</v>
      </c>
      <c r="B4698" s="46" t="n">
        <v>89</v>
      </c>
      <c r="C4698" s="7" t="n">
        <v>65533</v>
      </c>
      <c r="D4698" s="7" t="n">
        <v>1</v>
      </c>
    </row>
    <row r="4699" spans="1:8">
      <c r="A4699" t="s">
        <v>4</v>
      </c>
      <c r="B4699" s="4" t="s">
        <v>5</v>
      </c>
      <c r="C4699" s="4" t="s">
        <v>14</v>
      </c>
      <c r="D4699" s="4" t="s">
        <v>10</v>
      </c>
      <c r="E4699" s="4" t="s">
        <v>10</v>
      </c>
      <c r="F4699" s="4" t="s">
        <v>14</v>
      </c>
    </row>
    <row r="4700" spans="1:8">
      <c r="A4700" t="n">
        <v>36056</v>
      </c>
      <c r="B4700" s="42" t="n">
        <v>25</v>
      </c>
      <c r="C4700" s="7" t="n">
        <v>1</v>
      </c>
      <c r="D4700" s="7" t="n">
        <v>65535</v>
      </c>
      <c r="E4700" s="7" t="n">
        <v>65535</v>
      </c>
      <c r="F4700" s="7" t="n">
        <v>0</v>
      </c>
    </row>
    <row r="4701" spans="1:8">
      <c r="A4701" t="s">
        <v>4</v>
      </c>
      <c r="B4701" s="4" t="s">
        <v>5</v>
      </c>
      <c r="C4701" s="4" t="s">
        <v>14</v>
      </c>
      <c r="D4701" s="4" t="s">
        <v>10</v>
      </c>
      <c r="E4701" s="4" t="s">
        <v>14</v>
      </c>
    </row>
    <row r="4702" spans="1:8">
      <c r="A4702" t="n">
        <v>36063</v>
      </c>
      <c r="B4702" s="17" t="n">
        <v>49</v>
      </c>
      <c r="C4702" s="7" t="n">
        <v>1</v>
      </c>
      <c r="D4702" s="7" t="n">
        <v>10000</v>
      </c>
      <c r="E4702" s="7" t="n">
        <v>0</v>
      </c>
    </row>
    <row r="4703" spans="1:8">
      <c r="A4703" t="s">
        <v>4</v>
      </c>
      <c r="B4703" s="4" t="s">
        <v>5</v>
      </c>
      <c r="C4703" s="4" t="s">
        <v>10</v>
      </c>
      <c r="D4703" s="4" t="s">
        <v>14</v>
      </c>
      <c r="E4703" s="4" t="s">
        <v>6</v>
      </c>
      <c r="F4703" s="4" t="s">
        <v>20</v>
      </c>
      <c r="G4703" s="4" t="s">
        <v>20</v>
      </c>
      <c r="H4703" s="4" t="s">
        <v>20</v>
      </c>
    </row>
    <row r="4704" spans="1:8">
      <c r="A4704" t="n">
        <v>36068</v>
      </c>
      <c r="B4704" s="36" t="n">
        <v>48</v>
      </c>
      <c r="C4704" s="7" t="n">
        <v>5</v>
      </c>
      <c r="D4704" s="7" t="n">
        <v>0</v>
      </c>
      <c r="E4704" s="7" t="s">
        <v>234</v>
      </c>
      <c r="F4704" s="7" t="n">
        <v>-1</v>
      </c>
      <c r="G4704" s="7" t="n">
        <v>1</v>
      </c>
      <c r="H4704" s="7" t="n">
        <v>0</v>
      </c>
    </row>
    <row r="4705" spans="1:8">
      <c r="A4705" t="s">
        <v>4</v>
      </c>
      <c r="B4705" s="4" t="s">
        <v>5</v>
      </c>
      <c r="C4705" s="4" t="s">
        <v>10</v>
      </c>
    </row>
    <row r="4706" spans="1:8">
      <c r="A4706" t="n">
        <v>36096</v>
      </c>
      <c r="B4706" s="29" t="n">
        <v>16</v>
      </c>
      <c r="C4706" s="7" t="n">
        <v>500</v>
      </c>
    </row>
    <row r="4707" spans="1:8">
      <c r="A4707" t="s">
        <v>4</v>
      </c>
      <c r="B4707" s="4" t="s">
        <v>5</v>
      </c>
      <c r="C4707" s="4" t="s">
        <v>14</v>
      </c>
      <c r="D4707" s="4" t="s">
        <v>10</v>
      </c>
      <c r="E4707" s="4" t="s">
        <v>6</v>
      </c>
    </row>
    <row r="4708" spans="1:8">
      <c r="A4708" t="n">
        <v>36099</v>
      </c>
      <c r="B4708" s="33" t="n">
        <v>51</v>
      </c>
      <c r="C4708" s="7" t="n">
        <v>4</v>
      </c>
      <c r="D4708" s="7" t="n">
        <v>5</v>
      </c>
      <c r="E4708" s="7" t="s">
        <v>268</v>
      </c>
    </row>
    <row r="4709" spans="1:8">
      <c r="A4709" t="s">
        <v>4</v>
      </c>
      <c r="B4709" s="4" t="s">
        <v>5</v>
      </c>
      <c r="C4709" s="4" t="s">
        <v>10</v>
      </c>
    </row>
    <row r="4710" spans="1:8">
      <c r="A4710" t="n">
        <v>36113</v>
      </c>
      <c r="B4710" s="29" t="n">
        <v>16</v>
      </c>
      <c r="C4710" s="7" t="n">
        <v>0</v>
      </c>
    </row>
    <row r="4711" spans="1:8">
      <c r="A4711" t="s">
        <v>4</v>
      </c>
      <c r="B4711" s="4" t="s">
        <v>5</v>
      </c>
      <c r="C4711" s="4" t="s">
        <v>10</v>
      </c>
      <c r="D4711" s="4" t="s">
        <v>14</v>
      </c>
      <c r="E4711" s="4" t="s">
        <v>9</v>
      </c>
      <c r="F4711" s="4" t="s">
        <v>83</v>
      </c>
      <c r="G4711" s="4" t="s">
        <v>14</v>
      </c>
      <c r="H4711" s="4" t="s">
        <v>14</v>
      </c>
      <c r="I4711" s="4" t="s">
        <v>14</v>
      </c>
      <c r="J4711" s="4" t="s">
        <v>9</v>
      </c>
      <c r="K4711" s="4" t="s">
        <v>83</v>
      </c>
      <c r="L4711" s="4" t="s">
        <v>14</v>
      </c>
      <c r="M4711" s="4" t="s">
        <v>14</v>
      </c>
    </row>
    <row r="4712" spans="1:8">
      <c r="A4712" t="n">
        <v>36116</v>
      </c>
      <c r="B4712" s="44" t="n">
        <v>26</v>
      </c>
      <c r="C4712" s="7" t="n">
        <v>5</v>
      </c>
      <c r="D4712" s="7" t="n">
        <v>17</v>
      </c>
      <c r="E4712" s="7" t="n">
        <v>3430</v>
      </c>
      <c r="F4712" s="7" t="s">
        <v>371</v>
      </c>
      <c r="G4712" s="7" t="n">
        <v>2</v>
      </c>
      <c r="H4712" s="7" t="n">
        <v>3</v>
      </c>
      <c r="I4712" s="7" t="n">
        <v>17</v>
      </c>
      <c r="J4712" s="7" t="n">
        <v>3431</v>
      </c>
      <c r="K4712" s="7" t="s">
        <v>372</v>
      </c>
      <c r="L4712" s="7" t="n">
        <v>2</v>
      </c>
      <c r="M4712" s="7" t="n">
        <v>0</v>
      </c>
    </row>
    <row r="4713" spans="1:8">
      <c r="A4713" t="s">
        <v>4</v>
      </c>
      <c r="B4713" s="4" t="s">
        <v>5</v>
      </c>
    </row>
    <row r="4714" spans="1:8">
      <c r="A4714" t="n">
        <v>36286</v>
      </c>
      <c r="B4714" s="45" t="n">
        <v>28</v>
      </c>
    </row>
    <row r="4715" spans="1:8">
      <c r="A4715" t="s">
        <v>4</v>
      </c>
      <c r="B4715" s="4" t="s">
        <v>5</v>
      </c>
      <c r="C4715" s="4" t="s">
        <v>10</v>
      </c>
      <c r="D4715" s="4" t="s">
        <v>14</v>
      </c>
    </row>
    <row r="4716" spans="1:8">
      <c r="A4716" t="n">
        <v>36287</v>
      </c>
      <c r="B4716" s="46" t="n">
        <v>89</v>
      </c>
      <c r="C4716" s="7" t="n">
        <v>65533</v>
      </c>
      <c r="D4716" s="7" t="n">
        <v>1</v>
      </c>
    </row>
    <row r="4717" spans="1:8">
      <c r="A4717" t="s">
        <v>4</v>
      </c>
      <c r="B4717" s="4" t="s">
        <v>5</v>
      </c>
      <c r="C4717" s="4" t="s">
        <v>10</v>
      </c>
    </row>
    <row r="4718" spans="1:8">
      <c r="A4718" t="n">
        <v>36291</v>
      </c>
      <c r="B4718" s="29" t="n">
        <v>16</v>
      </c>
      <c r="C4718" s="7" t="n">
        <v>300</v>
      </c>
    </row>
    <row r="4719" spans="1:8">
      <c r="A4719" t="s">
        <v>4</v>
      </c>
      <c r="B4719" s="4" t="s">
        <v>5</v>
      </c>
      <c r="C4719" s="4" t="s">
        <v>14</v>
      </c>
      <c r="D4719" s="4" t="s">
        <v>10</v>
      </c>
      <c r="E4719" s="4" t="s">
        <v>20</v>
      </c>
    </row>
    <row r="4720" spans="1:8">
      <c r="A4720" t="n">
        <v>36294</v>
      </c>
      <c r="B4720" s="22" t="n">
        <v>58</v>
      </c>
      <c r="C4720" s="7" t="n">
        <v>101</v>
      </c>
      <c r="D4720" s="7" t="n">
        <v>500</v>
      </c>
      <c r="E4720" s="7" t="n">
        <v>1</v>
      </c>
    </row>
    <row r="4721" spans="1:13">
      <c r="A4721" t="s">
        <v>4</v>
      </c>
      <c r="B4721" s="4" t="s">
        <v>5</v>
      </c>
      <c r="C4721" s="4" t="s">
        <v>14</v>
      </c>
      <c r="D4721" s="4" t="s">
        <v>10</v>
      </c>
    </row>
    <row r="4722" spans="1:13">
      <c r="A4722" t="n">
        <v>36302</v>
      </c>
      <c r="B4722" s="22" t="n">
        <v>58</v>
      </c>
      <c r="C4722" s="7" t="n">
        <v>254</v>
      </c>
      <c r="D4722" s="7" t="n">
        <v>0</v>
      </c>
    </row>
    <row r="4723" spans="1:13">
      <c r="A4723" t="s">
        <v>4</v>
      </c>
      <c r="B4723" s="4" t="s">
        <v>5</v>
      </c>
      <c r="C4723" s="4" t="s">
        <v>14</v>
      </c>
      <c r="D4723" s="4" t="s">
        <v>10</v>
      </c>
      <c r="E4723" s="4" t="s">
        <v>10</v>
      </c>
      <c r="F4723" s="4" t="s">
        <v>9</v>
      </c>
    </row>
    <row r="4724" spans="1:13">
      <c r="A4724" t="n">
        <v>36306</v>
      </c>
      <c r="B4724" s="48" t="n">
        <v>84</v>
      </c>
      <c r="C4724" s="7" t="n">
        <v>0</v>
      </c>
      <c r="D4724" s="7" t="n">
        <v>2</v>
      </c>
      <c r="E4724" s="7" t="n">
        <v>0</v>
      </c>
      <c r="F4724" s="7" t="n">
        <v>1053609165</v>
      </c>
    </row>
    <row r="4725" spans="1:13">
      <c r="A4725" t="s">
        <v>4</v>
      </c>
      <c r="B4725" s="4" t="s">
        <v>5</v>
      </c>
      <c r="C4725" s="4" t="s">
        <v>14</v>
      </c>
      <c r="D4725" s="4" t="s">
        <v>14</v>
      </c>
      <c r="E4725" s="4" t="s">
        <v>20</v>
      </c>
      <c r="F4725" s="4" t="s">
        <v>20</v>
      </c>
      <c r="G4725" s="4" t="s">
        <v>20</v>
      </c>
      <c r="H4725" s="4" t="s">
        <v>10</v>
      </c>
    </row>
    <row r="4726" spans="1:13">
      <c r="A4726" t="n">
        <v>36316</v>
      </c>
      <c r="B4726" s="40" t="n">
        <v>45</v>
      </c>
      <c r="C4726" s="7" t="n">
        <v>2</v>
      </c>
      <c r="D4726" s="7" t="n">
        <v>3</v>
      </c>
      <c r="E4726" s="7" t="n">
        <v>-3.29999995231628</v>
      </c>
      <c r="F4726" s="7" t="n">
        <v>1.28999996185303</v>
      </c>
      <c r="G4726" s="7" t="n">
        <v>1.83000004291534</v>
      </c>
      <c r="H4726" s="7" t="n">
        <v>0</v>
      </c>
    </row>
    <row r="4727" spans="1:13">
      <c r="A4727" t="s">
        <v>4</v>
      </c>
      <c r="B4727" s="4" t="s">
        <v>5</v>
      </c>
      <c r="C4727" s="4" t="s">
        <v>14</v>
      </c>
      <c r="D4727" s="4" t="s">
        <v>14</v>
      </c>
      <c r="E4727" s="4" t="s">
        <v>20</v>
      </c>
      <c r="F4727" s="4" t="s">
        <v>20</v>
      </c>
      <c r="G4727" s="4" t="s">
        <v>20</v>
      </c>
      <c r="H4727" s="4" t="s">
        <v>10</v>
      </c>
      <c r="I4727" s="4" t="s">
        <v>14</v>
      </c>
    </row>
    <row r="4728" spans="1:13">
      <c r="A4728" t="n">
        <v>36333</v>
      </c>
      <c r="B4728" s="40" t="n">
        <v>45</v>
      </c>
      <c r="C4728" s="7" t="n">
        <v>4</v>
      </c>
      <c r="D4728" s="7" t="n">
        <v>3</v>
      </c>
      <c r="E4728" s="7" t="n">
        <v>18.3500003814697</v>
      </c>
      <c r="F4728" s="7" t="n">
        <v>180.470001220703</v>
      </c>
      <c r="G4728" s="7" t="n">
        <v>350</v>
      </c>
      <c r="H4728" s="7" t="n">
        <v>0</v>
      </c>
      <c r="I4728" s="7" t="n">
        <v>0</v>
      </c>
    </row>
    <row r="4729" spans="1:13">
      <c r="A4729" t="s">
        <v>4</v>
      </c>
      <c r="B4729" s="4" t="s">
        <v>5</v>
      </c>
      <c r="C4729" s="4" t="s">
        <v>14</v>
      </c>
      <c r="D4729" s="4" t="s">
        <v>14</v>
      </c>
      <c r="E4729" s="4" t="s">
        <v>20</v>
      </c>
      <c r="F4729" s="4" t="s">
        <v>10</v>
      </c>
    </row>
    <row r="4730" spans="1:13">
      <c r="A4730" t="n">
        <v>36351</v>
      </c>
      <c r="B4730" s="40" t="n">
        <v>45</v>
      </c>
      <c r="C4730" s="7" t="n">
        <v>5</v>
      </c>
      <c r="D4730" s="7" t="n">
        <v>3</v>
      </c>
      <c r="E4730" s="7" t="n">
        <v>1.60000002384186</v>
      </c>
      <c r="F4730" s="7" t="n">
        <v>0</v>
      </c>
    </row>
    <row r="4731" spans="1:13">
      <c r="A4731" t="s">
        <v>4</v>
      </c>
      <c r="B4731" s="4" t="s">
        <v>5</v>
      </c>
      <c r="C4731" s="4" t="s">
        <v>14</v>
      </c>
      <c r="D4731" s="4" t="s">
        <v>14</v>
      </c>
      <c r="E4731" s="4" t="s">
        <v>20</v>
      </c>
      <c r="F4731" s="4" t="s">
        <v>10</v>
      </c>
    </row>
    <row r="4732" spans="1:13">
      <c r="A4732" t="n">
        <v>36360</v>
      </c>
      <c r="B4732" s="40" t="n">
        <v>45</v>
      </c>
      <c r="C4732" s="7" t="n">
        <v>11</v>
      </c>
      <c r="D4732" s="7" t="n">
        <v>3</v>
      </c>
      <c r="E4732" s="7" t="n">
        <v>30.6000003814697</v>
      </c>
      <c r="F4732" s="7" t="n">
        <v>0</v>
      </c>
    </row>
    <row r="4733" spans="1:13">
      <c r="A4733" t="s">
        <v>4</v>
      </c>
      <c r="B4733" s="4" t="s">
        <v>5</v>
      </c>
      <c r="C4733" s="4" t="s">
        <v>14</v>
      </c>
      <c r="D4733" s="4" t="s">
        <v>14</v>
      </c>
      <c r="E4733" s="4" t="s">
        <v>20</v>
      </c>
      <c r="F4733" s="4" t="s">
        <v>10</v>
      </c>
    </row>
    <row r="4734" spans="1:13">
      <c r="A4734" t="n">
        <v>36369</v>
      </c>
      <c r="B4734" s="40" t="n">
        <v>45</v>
      </c>
      <c r="C4734" s="7" t="n">
        <v>5</v>
      </c>
      <c r="D4734" s="7" t="n">
        <v>3</v>
      </c>
      <c r="E4734" s="7" t="n">
        <v>2.20000004768372</v>
      </c>
      <c r="F4734" s="7" t="n">
        <v>800</v>
      </c>
    </row>
    <row r="4735" spans="1:13">
      <c r="A4735" t="s">
        <v>4</v>
      </c>
      <c r="B4735" s="4" t="s">
        <v>5</v>
      </c>
      <c r="C4735" s="4" t="s">
        <v>14</v>
      </c>
      <c r="D4735" s="4" t="s">
        <v>14</v>
      </c>
    </row>
    <row r="4736" spans="1:13">
      <c r="A4736" t="n">
        <v>36378</v>
      </c>
      <c r="B4736" s="17" t="n">
        <v>49</v>
      </c>
      <c r="C4736" s="7" t="n">
        <v>2</v>
      </c>
      <c r="D4736" s="7" t="n">
        <v>0</v>
      </c>
    </row>
    <row r="4737" spans="1:9">
      <c r="A4737" t="s">
        <v>4</v>
      </c>
      <c r="B4737" s="4" t="s">
        <v>5</v>
      </c>
      <c r="C4737" s="4" t="s">
        <v>14</v>
      </c>
      <c r="D4737" s="4" t="s">
        <v>10</v>
      </c>
      <c r="E4737" s="4" t="s">
        <v>9</v>
      </c>
      <c r="F4737" s="4" t="s">
        <v>10</v>
      </c>
      <c r="G4737" s="4" t="s">
        <v>9</v>
      </c>
      <c r="H4737" s="4" t="s">
        <v>14</v>
      </c>
    </row>
    <row r="4738" spans="1:9">
      <c r="A4738" t="n">
        <v>36381</v>
      </c>
      <c r="B4738" s="17" t="n">
        <v>49</v>
      </c>
      <c r="C4738" s="7" t="n">
        <v>0</v>
      </c>
      <c r="D4738" s="7" t="n">
        <v>564</v>
      </c>
      <c r="E4738" s="7" t="n">
        <v>1065353216</v>
      </c>
      <c r="F4738" s="7" t="n">
        <v>500</v>
      </c>
      <c r="G4738" s="7" t="n">
        <v>2912256</v>
      </c>
      <c r="H4738" s="7" t="n">
        <v>0</v>
      </c>
    </row>
    <row r="4739" spans="1:9">
      <c r="A4739" t="s">
        <v>4</v>
      </c>
      <c r="B4739" s="4" t="s">
        <v>5</v>
      </c>
      <c r="C4739" s="4" t="s">
        <v>14</v>
      </c>
      <c r="D4739" s="4" t="s">
        <v>10</v>
      </c>
    </row>
    <row r="4740" spans="1:9">
      <c r="A4740" t="n">
        <v>36396</v>
      </c>
      <c r="B4740" s="17" t="n">
        <v>49</v>
      </c>
      <c r="C4740" s="7" t="n">
        <v>6</v>
      </c>
      <c r="D4740" s="7" t="n">
        <v>564</v>
      </c>
    </row>
    <row r="4741" spans="1:9">
      <c r="A4741" t="s">
        <v>4</v>
      </c>
      <c r="B4741" s="4" t="s">
        <v>5</v>
      </c>
      <c r="C4741" s="4" t="s">
        <v>10</v>
      </c>
    </row>
    <row r="4742" spans="1:9">
      <c r="A4742" t="n">
        <v>36400</v>
      </c>
      <c r="B4742" s="29" t="n">
        <v>16</v>
      </c>
      <c r="C4742" s="7" t="n">
        <v>300</v>
      </c>
    </row>
    <row r="4743" spans="1:9">
      <c r="A4743" t="s">
        <v>4</v>
      </c>
      <c r="B4743" s="4" t="s">
        <v>5</v>
      </c>
      <c r="C4743" s="4" t="s">
        <v>14</v>
      </c>
      <c r="D4743" s="4" t="s">
        <v>10</v>
      </c>
    </row>
    <row r="4744" spans="1:9">
      <c r="A4744" t="n">
        <v>36403</v>
      </c>
      <c r="B4744" s="40" t="n">
        <v>45</v>
      </c>
      <c r="C4744" s="7" t="n">
        <v>7</v>
      </c>
      <c r="D4744" s="7" t="n">
        <v>255</v>
      </c>
    </row>
    <row r="4745" spans="1:9">
      <c r="A4745" t="s">
        <v>4</v>
      </c>
      <c r="B4745" s="4" t="s">
        <v>5</v>
      </c>
      <c r="C4745" s="4" t="s">
        <v>14</v>
      </c>
      <c r="D4745" s="4" t="s">
        <v>14</v>
      </c>
      <c r="E4745" s="4" t="s">
        <v>20</v>
      </c>
      <c r="F4745" s="4" t="s">
        <v>10</v>
      </c>
    </row>
    <row r="4746" spans="1:9">
      <c r="A4746" t="n">
        <v>36407</v>
      </c>
      <c r="B4746" s="40" t="n">
        <v>45</v>
      </c>
      <c r="C4746" s="7" t="n">
        <v>5</v>
      </c>
      <c r="D4746" s="7" t="n">
        <v>3</v>
      </c>
      <c r="E4746" s="7" t="n">
        <v>2.40000009536743</v>
      </c>
      <c r="F4746" s="7" t="n">
        <v>10000</v>
      </c>
    </row>
    <row r="4747" spans="1:9">
      <c r="A4747" t="s">
        <v>4</v>
      </c>
      <c r="B4747" s="4" t="s">
        <v>5</v>
      </c>
      <c r="C4747" s="4" t="s">
        <v>14</v>
      </c>
      <c r="D4747" s="4" t="s">
        <v>10</v>
      </c>
      <c r="E4747" s="4" t="s">
        <v>10</v>
      </c>
      <c r="F4747" s="4" t="s">
        <v>9</v>
      </c>
    </row>
    <row r="4748" spans="1:9">
      <c r="A4748" t="n">
        <v>36416</v>
      </c>
      <c r="B4748" s="48" t="n">
        <v>84</v>
      </c>
      <c r="C4748" s="7" t="n">
        <v>1</v>
      </c>
      <c r="D4748" s="7" t="n">
        <v>0</v>
      </c>
      <c r="E4748" s="7" t="n">
        <v>3000</v>
      </c>
      <c r="F4748" s="7" t="n">
        <v>0</v>
      </c>
    </row>
    <row r="4749" spans="1:9">
      <c r="A4749" t="s">
        <v>4</v>
      </c>
      <c r="B4749" s="4" t="s">
        <v>5</v>
      </c>
      <c r="C4749" s="4" t="s">
        <v>14</v>
      </c>
      <c r="D4749" s="4" t="s">
        <v>20</v>
      </c>
      <c r="E4749" s="4" t="s">
        <v>20</v>
      </c>
      <c r="F4749" s="4" t="s">
        <v>20</v>
      </c>
    </row>
    <row r="4750" spans="1:9">
      <c r="A4750" t="n">
        <v>36426</v>
      </c>
      <c r="B4750" s="40" t="n">
        <v>45</v>
      </c>
      <c r="C4750" s="7" t="n">
        <v>9</v>
      </c>
      <c r="D4750" s="7" t="n">
        <v>0.0199999995529652</v>
      </c>
      <c r="E4750" s="7" t="n">
        <v>0.0199999995529652</v>
      </c>
      <c r="F4750" s="7" t="n">
        <v>0.200000002980232</v>
      </c>
    </row>
    <row r="4751" spans="1:9">
      <c r="A4751" t="s">
        <v>4</v>
      </c>
      <c r="B4751" s="4" t="s">
        <v>5</v>
      </c>
      <c r="C4751" s="4" t="s">
        <v>14</v>
      </c>
      <c r="D4751" s="4" t="s">
        <v>14</v>
      </c>
      <c r="E4751" s="4" t="s">
        <v>14</v>
      </c>
      <c r="F4751" s="4" t="s">
        <v>14</v>
      </c>
    </row>
    <row r="4752" spans="1:9">
      <c r="A4752" t="n">
        <v>36440</v>
      </c>
      <c r="B4752" s="20" t="n">
        <v>14</v>
      </c>
      <c r="C4752" s="7" t="n">
        <v>0</v>
      </c>
      <c r="D4752" s="7" t="n">
        <v>1</v>
      </c>
      <c r="E4752" s="7" t="n">
        <v>0</v>
      </c>
      <c r="F4752" s="7" t="n">
        <v>0</v>
      </c>
    </row>
    <row r="4753" spans="1:8">
      <c r="A4753" t="s">
        <v>4</v>
      </c>
      <c r="B4753" s="4" t="s">
        <v>5</v>
      </c>
      <c r="C4753" s="4" t="s">
        <v>14</v>
      </c>
      <c r="D4753" s="4" t="s">
        <v>10</v>
      </c>
      <c r="E4753" s="4" t="s">
        <v>6</v>
      </c>
    </row>
    <row r="4754" spans="1:8">
      <c r="A4754" t="n">
        <v>36445</v>
      </c>
      <c r="B4754" s="33" t="n">
        <v>51</v>
      </c>
      <c r="C4754" s="7" t="n">
        <v>4</v>
      </c>
      <c r="D4754" s="7" t="n">
        <v>5</v>
      </c>
      <c r="E4754" s="7" t="s">
        <v>373</v>
      </c>
    </row>
    <row r="4755" spans="1:8">
      <c r="A4755" t="s">
        <v>4</v>
      </c>
      <c r="B4755" s="4" t="s">
        <v>5</v>
      </c>
      <c r="C4755" s="4" t="s">
        <v>10</v>
      </c>
    </row>
    <row r="4756" spans="1:8">
      <c r="A4756" t="n">
        <v>36459</v>
      </c>
      <c r="B4756" s="29" t="n">
        <v>16</v>
      </c>
      <c r="C4756" s="7" t="n">
        <v>0</v>
      </c>
    </row>
    <row r="4757" spans="1:8">
      <c r="A4757" t="s">
        <v>4</v>
      </c>
      <c r="B4757" s="4" t="s">
        <v>5</v>
      </c>
      <c r="C4757" s="4" t="s">
        <v>10</v>
      </c>
      <c r="D4757" s="4" t="s">
        <v>14</v>
      </c>
      <c r="E4757" s="4" t="s">
        <v>9</v>
      </c>
      <c r="F4757" s="4" t="s">
        <v>83</v>
      </c>
      <c r="G4757" s="4" t="s">
        <v>14</v>
      </c>
      <c r="H4757" s="4" t="s">
        <v>14</v>
      </c>
    </row>
    <row r="4758" spans="1:8">
      <c r="A4758" t="n">
        <v>36462</v>
      </c>
      <c r="B4758" s="44" t="n">
        <v>26</v>
      </c>
      <c r="C4758" s="7" t="n">
        <v>5</v>
      </c>
      <c r="D4758" s="7" t="n">
        <v>17</v>
      </c>
      <c r="E4758" s="7" t="n">
        <v>3432</v>
      </c>
      <c r="F4758" s="7" t="s">
        <v>374</v>
      </c>
      <c r="G4758" s="7" t="n">
        <v>2</v>
      </c>
      <c r="H4758" s="7" t="n">
        <v>0</v>
      </c>
    </row>
    <row r="4759" spans="1:8">
      <c r="A4759" t="s">
        <v>4</v>
      </c>
      <c r="B4759" s="4" t="s">
        <v>5</v>
      </c>
      <c r="C4759" s="4" t="s">
        <v>10</v>
      </c>
    </row>
    <row r="4760" spans="1:8">
      <c r="A4760" t="n">
        <v>36493</v>
      </c>
      <c r="B4760" s="29" t="n">
        <v>16</v>
      </c>
      <c r="C4760" s="7" t="n">
        <v>2500</v>
      </c>
    </row>
    <row r="4761" spans="1:8">
      <c r="A4761" t="s">
        <v>4</v>
      </c>
      <c r="B4761" s="4" t="s">
        <v>5</v>
      </c>
      <c r="C4761" s="4" t="s">
        <v>10</v>
      </c>
      <c r="D4761" s="4" t="s">
        <v>14</v>
      </c>
    </row>
    <row r="4762" spans="1:8">
      <c r="A4762" t="n">
        <v>36496</v>
      </c>
      <c r="B4762" s="46" t="n">
        <v>89</v>
      </c>
      <c r="C4762" s="7" t="n">
        <v>5</v>
      </c>
      <c r="D4762" s="7" t="n">
        <v>0</v>
      </c>
    </row>
    <row r="4763" spans="1:8">
      <c r="A4763" t="s">
        <v>4</v>
      </c>
      <c r="B4763" s="4" t="s">
        <v>5</v>
      </c>
      <c r="C4763" s="4" t="s">
        <v>10</v>
      </c>
      <c r="D4763" s="4" t="s">
        <v>14</v>
      </c>
    </row>
    <row r="4764" spans="1:8">
      <c r="A4764" t="n">
        <v>36500</v>
      </c>
      <c r="B4764" s="46" t="n">
        <v>89</v>
      </c>
      <c r="C4764" s="7" t="n">
        <v>65533</v>
      </c>
      <c r="D4764" s="7" t="n">
        <v>1</v>
      </c>
    </row>
    <row r="4765" spans="1:8">
      <c r="A4765" t="s">
        <v>4</v>
      </c>
      <c r="B4765" s="4" t="s">
        <v>5</v>
      </c>
      <c r="C4765" s="4" t="s">
        <v>9</v>
      </c>
    </row>
    <row r="4766" spans="1:8">
      <c r="A4766" t="n">
        <v>36504</v>
      </c>
      <c r="B4766" s="50" t="n">
        <v>15</v>
      </c>
      <c r="C4766" s="7" t="n">
        <v>256</v>
      </c>
    </row>
    <row r="4767" spans="1:8">
      <c r="A4767" t="s">
        <v>4</v>
      </c>
      <c r="B4767" s="4" t="s">
        <v>5</v>
      </c>
      <c r="C4767" s="4" t="s">
        <v>14</v>
      </c>
      <c r="D4767" s="4" t="s">
        <v>20</v>
      </c>
      <c r="E4767" s="4" t="s">
        <v>20</v>
      </c>
      <c r="F4767" s="4" t="s">
        <v>20</v>
      </c>
    </row>
    <row r="4768" spans="1:8">
      <c r="A4768" t="n">
        <v>36509</v>
      </c>
      <c r="B4768" s="40" t="n">
        <v>45</v>
      </c>
      <c r="C4768" s="7" t="n">
        <v>9</v>
      </c>
      <c r="D4768" s="7" t="n">
        <v>0.0199999995529652</v>
      </c>
      <c r="E4768" s="7" t="n">
        <v>0.0199999995529652</v>
      </c>
      <c r="F4768" s="7" t="n">
        <v>12000</v>
      </c>
    </row>
    <row r="4769" spans="1:8">
      <c r="A4769" t="s">
        <v>4</v>
      </c>
      <c r="B4769" s="4" t="s">
        <v>5</v>
      </c>
      <c r="C4769" s="4" t="s">
        <v>14</v>
      </c>
      <c r="D4769" s="4" t="s">
        <v>10</v>
      </c>
      <c r="E4769" s="4" t="s">
        <v>20</v>
      </c>
      <c r="F4769" s="4" t="s">
        <v>10</v>
      </c>
      <c r="G4769" s="4" t="s">
        <v>9</v>
      </c>
      <c r="H4769" s="4" t="s">
        <v>9</v>
      </c>
      <c r="I4769" s="4" t="s">
        <v>10</v>
      </c>
      <c r="J4769" s="4" t="s">
        <v>10</v>
      </c>
      <c r="K4769" s="4" t="s">
        <v>9</v>
      </c>
      <c r="L4769" s="4" t="s">
        <v>9</v>
      </c>
      <c r="M4769" s="4" t="s">
        <v>9</v>
      </c>
      <c r="N4769" s="4" t="s">
        <v>9</v>
      </c>
      <c r="O4769" s="4" t="s">
        <v>6</v>
      </c>
    </row>
    <row r="4770" spans="1:8">
      <c r="A4770" t="n">
        <v>36523</v>
      </c>
      <c r="B4770" s="13" t="n">
        <v>50</v>
      </c>
      <c r="C4770" s="7" t="n">
        <v>0</v>
      </c>
      <c r="D4770" s="7" t="n">
        <v>2135</v>
      </c>
      <c r="E4770" s="7" t="n">
        <v>0.800000011920929</v>
      </c>
      <c r="F4770" s="7" t="n">
        <v>1000</v>
      </c>
      <c r="G4770" s="7" t="n">
        <v>0</v>
      </c>
      <c r="H4770" s="7" t="n">
        <v>0</v>
      </c>
      <c r="I4770" s="7" t="n">
        <v>0</v>
      </c>
      <c r="J4770" s="7" t="n">
        <v>65533</v>
      </c>
      <c r="K4770" s="7" t="n">
        <v>0</v>
      </c>
      <c r="L4770" s="7" t="n">
        <v>0</v>
      </c>
      <c r="M4770" s="7" t="n">
        <v>0</v>
      </c>
      <c r="N4770" s="7" t="n">
        <v>0</v>
      </c>
      <c r="O4770" s="7" t="s">
        <v>13</v>
      </c>
    </row>
    <row r="4771" spans="1:8">
      <c r="A4771" t="s">
        <v>4</v>
      </c>
      <c r="B4771" s="4" t="s">
        <v>5</v>
      </c>
      <c r="C4771" s="4" t="s">
        <v>10</v>
      </c>
    </row>
    <row r="4772" spans="1:8">
      <c r="A4772" t="n">
        <v>36562</v>
      </c>
      <c r="B4772" s="29" t="n">
        <v>16</v>
      </c>
      <c r="C4772" s="7" t="n">
        <v>2000</v>
      </c>
    </row>
    <row r="4773" spans="1:8">
      <c r="A4773" t="s">
        <v>4</v>
      </c>
      <c r="B4773" s="4" t="s">
        <v>5</v>
      </c>
      <c r="C4773" s="4" t="s">
        <v>14</v>
      </c>
      <c r="D4773" s="4" t="s">
        <v>10</v>
      </c>
      <c r="E4773" s="4" t="s">
        <v>20</v>
      </c>
    </row>
    <row r="4774" spans="1:8">
      <c r="A4774" t="n">
        <v>36565</v>
      </c>
      <c r="B4774" s="22" t="n">
        <v>58</v>
      </c>
      <c r="C4774" s="7" t="n">
        <v>101</v>
      </c>
      <c r="D4774" s="7" t="n">
        <v>300</v>
      </c>
      <c r="E4774" s="7" t="n">
        <v>1</v>
      </c>
    </row>
    <row r="4775" spans="1:8">
      <c r="A4775" t="s">
        <v>4</v>
      </c>
      <c r="B4775" s="4" t="s">
        <v>5</v>
      </c>
      <c r="C4775" s="4" t="s">
        <v>14</v>
      </c>
      <c r="D4775" s="4" t="s">
        <v>10</v>
      </c>
    </row>
    <row r="4776" spans="1:8">
      <c r="A4776" t="n">
        <v>36573</v>
      </c>
      <c r="B4776" s="22" t="n">
        <v>58</v>
      </c>
      <c r="C4776" s="7" t="n">
        <v>254</v>
      </c>
      <c r="D4776" s="7" t="n">
        <v>0</v>
      </c>
    </row>
    <row r="4777" spans="1:8">
      <c r="A4777" t="s">
        <v>4</v>
      </c>
      <c r="B4777" s="4" t="s">
        <v>5</v>
      </c>
      <c r="C4777" s="4" t="s">
        <v>14</v>
      </c>
      <c r="D4777" s="4" t="s">
        <v>10</v>
      </c>
      <c r="E4777" s="4" t="s">
        <v>10</v>
      </c>
      <c r="F4777" s="4" t="s">
        <v>9</v>
      </c>
    </row>
    <row r="4778" spans="1:8">
      <c r="A4778" t="n">
        <v>36577</v>
      </c>
      <c r="B4778" s="48" t="n">
        <v>84</v>
      </c>
      <c r="C4778" s="7" t="n">
        <v>0</v>
      </c>
      <c r="D4778" s="7" t="n">
        <v>0</v>
      </c>
      <c r="E4778" s="7" t="n">
        <v>0</v>
      </c>
      <c r="F4778" s="7" t="n">
        <v>1050253722</v>
      </c>
    </row>
    <row r="4779" spans="1:8">
      <c r="A4779" t="s">
        <v>4</v>
      </c>
      <c r="B4779" s="4" t="s">
        <v>5</v>
      </c>
      <c r="C4779" s="4" t="s">
        <v>14</v>
      </c>
      <c r="D4779" s="4" t="s">
        <v>14</v>
      </c>
      <c r="E4779" s="4" t="s">
        <v>20</v>
      </c>
      <c r="F4779" s="4" t="s">
        <v>20</v>
      </c>
      <c r="G4779" s="4" t="s">
        <v>20</v>
      </c>
      <c r="H4779" s="4" t="s">
        <v>10</v>
      </c>
    </row>
    <row r="4780" spans="1:8">
      <c r="A4780" t="n">
        <v>36587</v>
      </c>
      <c r="B4780" s="40" t="n">
        <v>45</v>
      </c>
      <c r="C4780" s="7" t="n">
        <v>2</v>
      </c>
      <c r="D4780" s="7" t="n">
        <v>3</v>
      </c>
      <c r="E4780" s="7" t="n">
        <v>-6.75</v>
      </c>
      <c r="F4780" s="7" t="n">
        <v>1.48000001907349</v>
      </c>
      <c r="G4780" s="7" t="n">
        <v>-0.469999998807907</v>
      </c>
      <c r="H4780" s="7" t="n">
        <v>0</v>
      </c>
    </row>
    <row r="4781" spans="1:8">
      <c r="A4781" t="s">
        <v>4</v>
      </c>
      <c r="B4781" s="4" t="s">
        <v>5</v>
      </c>
      <c r="C4781" s="4" t="s">
        <v>14</v>
      </c>
      <c r="D4781" s="4" t="s">
        <v>14</v>
      </c>
      <c r="E4781" s="4" t="s">
        <v>20</v>
      </c>
      <c r="F4781" s="4" t="s">
        <v>20</v>
      </c>
      <c r="G4781" s="4" t="s">
        <v>20</v>
      </c>
      <c r="H4781" s="4" t="s">
        <v>10</v>
      </c>
      <c r="I4781" s="4" t="s">
        <v>14</v>
      </c>
    </row>
    <row r="4782" spans="1:8">
      <c r="A4782" t="n">
        <v>36604</v>
      </c>
      <c r="B4782" s="40" t="n">
        <v>45</v>
      </c>
      <c r="C4782" s="7" t="n">
        <v>4</v>
      </c>
      <c r="D4782" s="7" t="n">
        <v>3</v>
      </c>
      <c r="E4782" s="7" t="n">
        <v>2.14000010490417</v>
      </c>
      <c r="F4782" s="7" t="n">
        <v>139.649993896484</v>
      </c>
      <c r="G4782" s="7" t="n">
        <v>350</v>
      </c>
      <c r="H4782" s="7" t="n">
        <v>0</v>
      </c>
      <c r="I4782" s="7" t="n">
        <v>1</v>
      </c>
    </row>
    <row r="4783" spans="1:8">
      <c r="A4783" t="s">
        <v>4</v>
      </c>
      <c r="B4783" s="4" t="s">
        <v>5</v>
      </c>
      <c r="C4783" s="4" t="s">
        <v>14</v>
      </c>
      <c r="D4783" s="4" t="s">
        <v>14</v>
      </c>
      <c r="E4783" s="4" t="s">
        <v>20</v>
      </c>
      <c r="F4783" s="4" t="s">
        <v>10</v>
      </c>
    </row>
    <row r="4784" spans="1:8">
      <c r="A4784" t="n">
        <v>36622</v>
      </c>
      <c r="B4784" s="40" t="n">
        <v>45</v>
      </c>
      <c r="C4784" s="7" t="n">
        <v>5</v>
      </c>
      <c r="D4784" s="7" t="n">
        <v>3</v>
      </c>
      <c r="E4784" s="7" t="n">
        <v>6.19999980926514</v>
      </c>
      <c r="F4784" s="7" t="n">
        <v>0</v>
      </c>
    </row>
    <row r="4785" spans="1:15">
      <c r="A4785" t="s">
        <v>4</v>
      </c>
      <c r="B4785" s="4" t="s">
        <v>5</v>
      </c>
      <c r="C4785" s="4" t="s">
        <v>14</v>
      </c>
      <c r="D4785" s="4" t="s">
        <v>14</v>
      </c>
      <c r="E4785" s="4" t="s">
        <v>20</v>
      </c>
      <c r="F4785" s="4" t="s">
        <v>10</v>
      </c>
    </row>
    <row r="4786" spans="1:15">
      <c r="A4786" t="n">
        <v>36631</v>
      </c>
      <c r="B4786" s="40" t="n">
        <v>45</v>
      </c>
      <c r="C4786" s="7" t="n">
        <v>11</v>
      </c>
      <c r="D4786" s="7" t="n">
        <v>3</v>
      </c>
      <c r="E4786" s="7" t="n">
        <v>17.5</v>
      </c>
      <c r="F4786" s="7" t="n">
        <v>0</v>
      </c>
    </row>
    <row r="4787" spans="1:15">
      <c r="A4787" t="s">
        <v>4</v>
      </c>
      <c r="B4787" s="4" t="s">
        <v>5</v>
      </c>
      <c r="C4787" s="4" t="s">
        <v>14</v>
      </c>
      <c r="D4787" s="4" t="s">
        <v>14</v>
      </c>
      <c r="E4787" s="4" t="s">
        <v>20</v>
      </c>
      <c r="F4787" s="4" t="s">
        <v>20</v>
      </c>
      <c r="G4787" s="4" t="s">
        <v>20</v>
      </c>
      <c r="H4787" s="4" t="s">
        <v>10</v>
      </c>
      <c r="I4787" s="4" t="s">
        <v>14</v>
      </c>
    </row>
    <row r="4788" spans="1:15">
      <c r="A4788" t="n">
        <v>36640</v>
      </c>
      <c r="B4788" s="40" t="n">
        <v>45</v>
      </c>
      <c r="C4788" s="7" t="n">
        <v>4</v>
      </c>
      <c r="D4788" s="7" t="n">
        <v>3</v>
      </c>
      <c r="E4788" s="7" t="n">
        <v>354.390014648438</v>
      </c>
      <c r="F4788" s="7" t="n">
        <v>139.649993896484</v>
      </c>
      <c r="G4788" s="7" t="n">
        <v>350</v>
      </c>
      <c r="H4788" s="7" t="n">
        <v>15000</v>
      </c>
      <c r="I4788" s="7" t="n">
        <v>1</v>
      </c>
    </row>
    <row r="4789" spans="1:15">
      <c r="A4789" t="s">
        <v>4</v>
      </c>
      <c r="B4789" s="4" t="s">
        <v>5</v>
      </c>
      <c r="C4789" s="4" t="s">
        <v>14</v>
      </c>
      <c r="D4789" s="4" t="s">
        <v>14</v>
      </c>
      <c r="E4789" s="4" t="s">
        <v>20</v>
      </c>
      <c r="F4789" s="4" t="s">
        <v>10</v>
      </c>
    </row>
    <row r="4790" spans="1:15">
      <c r="A4790" t="n">
        <v>36658</v>
      </c>
      <c r="B4790" s="40" t="n">
        <v>45</v>
      </c>
      <c r="C4790" s="7" t="n">
        <v>5</v>
      </c>
      <c r="D4790" s="7" t="n">
        <v>3</v>
      </c>
      <c r="E4790" s="7" t="n">
        <v>5.69999980926514</v>
      </c>
      <c r="F4790" s="7" t="n">
        <v>15000</v>
      </c>
    </row>
    <row r="4791" spans="1:15">
      <c r="A4791" t="s">
        <v>4</v>
      </c>
      <c r="B4791" s="4" t="s">
        <v>5</v>
      </c>
      <c r="C4791" s="4" t="s">
        <v>10</v>
      </c>
      <c r="D4791" s="4" t="s">
        <v>20</v>
      </c>
      <c r="E4791" s="4" t="s">
        <v>20</v>
      </c>
      <c r="F4791" s="4" t="s">
        <v>20</v>
      </c>
      <c r="G4791" s="4" t="s">
        <v>20</v>
      </c>
    </row>
    <row r="4792" spans="1:15">
      <c r="A4792" t="n">
        <v>36667</v>
      </c>
      <c r="B4792" s="39" t="n">
        <v>46</v>
      </c>
      <c r="C4792" s="7" t="n">
        <v>7009</v>
      </c>
      <c r="D4792" s="7" t="n">
        <v>-8.0600004196167</v>
      </c>
      <c r="E4792" s="7" t="n">
        <v>0</v>
      </c>
      <c r="F4792" s="7" t="n">
        <v>1.69000005722046</v>
      </c>
      <c r="G4792" s="7" t="n">
        <v>167.399993896484</v>
      </c>
    </row>
    <row r="4793" spans="1:15">
      <c r="A4793" t="s">
        <v>4</v>
      </c>
      <c r="B4793" s="4" t="s">
        <v>5</v>
      </c>
      <c r="C4793" s="4" t="s">
        <v>10</v>
      </c>
      <c r="D4793" s="4" t="s">
        <v>20</v>
      </c>
      <c r="E4793" s="4" t="s">
        <v>20</v>
      </c>
      <c r="F4793" s="4" t="s">
        <v>20</v>
      </c>
      <c r="G4793" s="4" t="s">
        <v>20</v>
      </c>
    </row>
    <row r="4794" spans="1:15">
      <c r="A4794" t="n">
        <v>36686</v>
      </c>
      <c r="B4794" s="39" t="n">
        <v>46</v>
      </c>
      <c r="C4794" s="7" t="n">
        <v>17</v>
      </c>
      <c r="D4794" s="7" t="n">
        <v>-9.51000022888184</v>
      </c>
      <c r="E4794" s="7" t="n">
        <v>0</v>
      </c>
      <c r="F4794" s="7" t="n">
        <v>-0.670000016689301</v>
      </c>
      <c r="G4794" s="7" t="n">
        <v>164.399993896484</v>
      </c>
    </row>
    <row r="4795" spans="1:15">
      <c r="A4795" t="s">
        <v>4</v>
      </c>
      <c r="B4795" s="4" t="s">
        <v>5</v>
      </c>
      <c r="C4795" s="4" t="s">
        <v>10</v>
      </c>
      <c r="D4795" s="4" t="s">
        <v>20</v>
      </c>
      <c r="E4795" s="4" t="s">
        <v>20</v>
      </c>
      <c r="F4795" s="4" t="s">
        <v>20</v>
      </c>
      <c r="G4795" s="4" t="s">
        <v>20</v>
      </c>
    </row>
    <row r="4796" spans="1:15">
      <c r="A4796" t="n">
        <v>36705</v>
      </c>
      <c r="B4796" s="39" t="n">
        <v>46</v>
      </c>
      <c r="C4796" s="7" t="n">
        <v>11</v>
      </c>
      <c r="D4796" s="7" t="n">
        <v>-6.30000019073486</v>
      </c>
      <c r="E4796" s="7" t="n">
        <v>0</v>
      </c>
      <c r="F4796" s="7" t="n">
        <v>-1.12999999523163</v>
      </c>
      <c r="G4796" s="7" t="n">
        <v>177.199996948242</v>
      </c>
    </row>
    <row r="4797" spans="1:15">
      <c r="A4797" t="s">
        <v>4</v>
      </c>
      <c r="B4797" s="4" t="s">
        <v>5</v>
      </c>
      <c r="C4797" s="4" t="s">
        <v>14</v>
      </c>
      <c r="D4797" s="4" t="s">
        <v>10</v>
      </c>
    </row>
    <row r="4798" spans="1:15">
      <c r="A4798" t="n">
        <v>36724</v>
      </c>
      <c r="B4798" s="22" t="n">
        <v>58</v>
      </c>
      <c r="C4798" s="7" t="n">
        <v>255</v>
      </c>
      <c r="D4798" s="7" t="n">
        <v>0</v>
      </c>
    </row>
    <row r="4799" spans="1:15">
      <c r="A4799" t="s">
        <v>4</v>
      </c>
      <c r="B4799" s="4" t="s">
        <v>5</v>
      </c>
      <c r="C4799" s="4" t="s">
        <v>14</v>
      </c>
      <c r="D4799" s="4" t="s">
        <v>10</v>
      </c>
      <c r="E4799" s="4" t="s">
        <v>6</v>
      </c>
    </row>
    <row r="4800" spans="1:15">
      <c r="A4800" t="n">
        <v>36728</v>
      </c>
      <c r="B4800" s="33" t="n">
        <v>51</v>
      </c>
      <c r="C4800" s="7" t="n">
        <v>4</v>
      </c>
      <c r="D4800" s="7" t="n">
        <v>11</v>
      </c>
      <c r="E4800" s="7" t="s">
        <v>131</v>
      </c>
    </row>
    <row r="4801" spans="1:9">
      <c r="A4801" t="s">
        <v>4</v>
      </c>
      <c r="B4801" s="4" t="s">
        <v>5</v>
      </c>
      <c r="C4801" s="4" t="s">
        <v>10</v>
      </c>
    </row>
    <row r="4802" spans="1:9">
      <c r="A4802" t="n">
        <v>36741</v>
      </c>
      <c r="B4802" s="29" t="n">
        <v>16</v>
      </c>
      <c r="C4802" s="7" t="n">
        <v>0</v>
      </c>
    </row>
    <row r="4803" spans="1:9">
      <c r="A4803" t="s">
        <v>4</v>
      </c>
      <c r="B4803" s="4" t="s">
        <v>5</v>
      </c>
      <c r="C4803" s="4" t="s">
        <v>10</v>
      </c>
      <c r="D4803" s="4" t="s">
        <v>14</v>
      </c>
      <c r="E4803" s="4" t="s">
        <v>9</v>
      </c>
      <c r="F4803" s="4" t="s">
        <v>83</v>
      </c>
      <c r="G4803" s="4" t="s">
        <v>14</v>
      </c>
      <c r="H4803" s="4" t="s">
        <v>14</v>
      </c>
    </row>
    <row r="4804" spans="1:9">
      <c r="A4804" t="n">
        <v>36744</v>
      </c>
      <c r="B4804" s="44" t="n">
        <v>26</v>
      </c>
      <c r="C4804" s="7" t="n">
        <v>11</v>
      </c>
      <c r="D4804" s="7" t="n">
        <v>17</v>
      </c>
      <c r="E4804" s="7" t="n">
        <v>10401</v>
      </c>
      <c r="F4804" s="7" t="s">
        <v>375</v>
      </c>
      <c r="G4804" s="7" t="n">
        <v>2</v>
      </c>
      <c r="H4804" s="7" t="n">
        <v>0</v>
      </c>
    </row>
    <row r="4805" spans="1:9">
      <c r="A4805" t="s">
        <v>4</v>
      </c>
      <c r="B4805" s="4" t="s">
        <v>5</v>
      </c>
    </row>
    <row r="4806" spans="1:9">
      <c r="A4806" t="n">
        <v>36777</v>
      </c>
      <c r="B4806" s="45" t="n">
        <v>28</v>
      </c>
    </row>
    <row r="4807" spans="1:9">
      <c r="A4807" t="s">
        <v>4</v>
      </c>
      <c r="B4807" s="4" t="s">
        <v>5</v>
      </c>
      <c r="C4807" s="4" t="s">
        <v>14</v>
      </c>
      <c r="D4807" s="4" t="s">
        <v>10</v>
      </c>
      <c r="E4807" s="4" t="s">
        <v>6</v>
      </c>
    </row>
    <row r="4808" spans="1:9">
      <c r="A4808" t="n">
        <v>36778</v>
      </c>
      <c r="B4808" s="33" t="n">
        <v>51</v>
      </c>
      <c r="C4808" s="7" t="n">
        <v>4</v>
      </c>
      <c r="D4808" s="7" t="n">
        <v>7009</v>
      </c>
      <c r="E4808" s="7" t="s">
        <v>131</v>
      </c>
    </row>
    <row r="4809" spans="1:9">
      <c r="A4809" t="s">
        <v>4</v>
      </c>
      <c r="B4809" s="4" t="s">
        <v>5</v>
      </c>
      <c r="C4809" s="4" t="s">
        <v>10</v>
      </c>
    </row>
    <row r="4810" spans="1:9">
      <c r="A4810" t="n">
        <v>36791</v>
      </c>
      <c r="B4810" s="29" t="n">
        <v>16</v>
      </c>
      <c r="C4810" s="7" t="n">
        <v>0</v>
      </c>
    </row>
    <row r="4811" spans="1:9">
      <c r="A4811" t="s">
        <v>4</v>
      </c>
      <c r="B4811" s="4" t="s">
        <v>5</v>
      </c>
      <c r="C4811" s="4" t="s">
        <v>10</v>
      </c>
      <c r="D4811" s="4" t="s">
        <v>14</v>
      </c>
      <c r="E4811" s="4" t="s">
        <v>9</v>
      </c>
      <c r="F4811" s="4" t="s">
        <v>83</v>
      </c>
      <c r="G4811" s="4" t="s">
        <v>14</v>
      </c>
      <c r="H4811" s="4" t="s">
        <v>14</v>
      </c>
    </row>
    <row r="4812" spans="1:9">
      <c r="A4812" t="n">
        <v>36794</v>
      </c>
      <c r="B4812" s="44" t="n">
        <v>26</v>
      </c>
      <c r="C4812" s="7" t="n">
        <v>7009</v>
      </c>
      <c r="D4812" s="7" t="n">
        <v>17</v>
      </c>
      <c r="E4812" s="7" t="n">
        <v>64863</v>
      </c>
      <c r="F4812" s="7" t="s">
        <v>376</v>
      </c>
      <c r="G4812" s="7" t="n">
        <v>2</v>
      </c>
      <c r="H4812" s="7" t="n">
        <v>0</v>
      </c>
    </row>
    <row r="4813" spans="1:9">
      <c r="A4813" t="s">
        <v>4</v>
      </c>
      <c r="B4813" s="4" t="s">
        <v>5</v>
      </c>
    </row>
    <row r="4814" spans="1:9">
      <c r="A4814" t="n">
        <v>36822</v>
      </c>
      <c r="B4814" s="45" t="n">
        <v>28</v>
      </c>
    </row>
    <row r="4815" spans="1:9">
      <c r="A4815" t="s">
        <v>4</v>
      </c>
      <c r="B4815" s="4" t="s">
        <v>5</v>
      </c>
      <c r="C4815" s="4" t="s">
        <v>10</v>
      </c>
      <c r="D4815" s="4" t="s">
        <v>14</v>
      </c>
      <c r="E4815" s="4" t="s">
        <v>6</v>
      </c>
      <c r="F4815" s="4" t="s">
        <v>20</v>
      </c>
      <c r="G4815" s="4" t="s">
        <v>20</v>
      </c>
      <c r="H4815" s="4" t="s">
        <v>20</v>
      </c>
    </row>
    <row r="4816" spans="1:9">
      <c r="A4816" t="n">
        <v>36823</v>
      </c>
      <c r="B4816" s="36" t="n">
        <v>48</v>
      </c>
      <c r="C4816" s="7" t="n">
        <v>7010</v>
      </c>
      <c r="D4816" s="7" t="n">
        <v>0</v>
      </c>
      <c r="E4816" s="7" t="s">
        <v>70</v>
      </c>
      <c r="F4816" s="7" t="n">
        <v>-1</v>
      </c>
      <c r="G4816" s="7" t="n">
        <v>1</v>
      </c>
      <c r="H4816" s="7" t="n">
        <v>0</v>
      </c>
    </row>
    <row r="4817" spans="1:8">
      <c r="A4817" t="s">
        <v>4</v>
      </c>
      <c r="B4817" s="4" t="s">
        <v>5</v>
      </c>
      <c r="C4817" s="4" t="s">
        <v>14</v>
      </c>
      <c r="D4817" s="4" t="s">
        <v>10</v>
      </c>
      <c r="E4817" s="4" t="s">
        <v>6</v>
      </c>
    </row>
    <row r="4818" spans="1:8">
      <c r="A4818" t="n">
        <v>36849</v>
      </c>
      <c r="B4818" s="33" t="n">
        <v>51</v>
      </c>
      <c r="C4818" s="7" t="n">
        <v>4</v>
      </c>
      <c r="D4818" s="7" t="n">
        <v>7010</v>
      </c>
      <c r="E4818" s="7" t="s">
        <v>377</v>
      </c>
    </row>
    <row r="4819" spans="1:8">
      <c r="A4819" t="s">
        <v>4</v>
      </c>
      <c r="B4819" s="4" t="s">
        <v>5</v>
      </c>
      <c r="C4819" s="4" t="s">
        <v>10</v>
      </c>
    </row>
    <row r="4820" spans="1:8">
      <c r="A4820" t="n">
        <v>36863</v>
      </c>
      <c r="B4820" s="29" t="n">
        <v>16</v>
      </c>
      <c r="C4820" s="7" t="n">
        <v>0</v>
      </c>
    </row>
    <row r="4821" spans="1:8">
      <c r="A4821" t="s">
        <v>4</v>
      </c>
      <c r="B4821" s="4" t="s">
        <v>5</v>
      </c>
      <c r="C4821" s="4" t="s">
        <v>10</v>
      </c>
      <c r="D4821" s="4" t="s">
        <v>14</v>
      </c>
      <c r="E4821" s="4" t="s">
        <v>9</v>
      </c>
      <c r="F4821" s="4" t="s">
        <v>83</v>
      </c>
      <c r="G4821" s="4" t="s">
        <v>14</v>
      </c>
      <c r="H4821" s="4" t="s">
        <v>14</v>
      </c>
      <c r="I4821" s="4" t="s">
        <v>14</v>
      </c>
      <c r="J4821" s="4" t="s">
        <v>9</v>
      </c>
      <c r="K4821" s="4" t="s">
        <v>83</v>
      </c>
      <c r="L4821" s="4" t="s">
        <v>14</v>
      </c>
      <c r="M4821" s="4" t="s">
        <v>14</v>
      </c>
    </row>
    <row r="4822" spans="1:8">
      <c r="A4822" t="n">
        <v>36866</v>
      </c>
      <c r="B4822" s="44" t="n">
        <v>26</v>
      </c>
      <c r="C4822" s="7" t="n">
        <v>7010</v>
      </c>
      <c r="D4822" s="7" t="n">
        <v>17</v>
      </c>
      <c r="E4822" s="7" t="n">
        <v>64864</v>
      </c>
      <c r="F4822" s="7" t="s">
        <v>378</v>
      </c>
      <c r="G4822" s="7" t="n">
        <v>2</v>
      </c>
      <c r="H4822" s="7" t="n">
        <v>3</v>
      </c>
      <c r="I4822" s="7" t="n">
        <v>17</v>
      </c>
      <c r="J4822" s="7" t="n">
        <v>64865</v>
      </c>
      <c r="K4822" s="7" t="s">
        <v>379</v>
      </c>
      <c r="L4822" s="7" t="n">
        <v>2</v>
      </c>
      <c r="M4822" s="7" t="n">
        <v>0</v>
      </c>
    </row>
    <row r="4823" spans="1:8">
      <c r="A4823" t="s">
        <v>4</v>
      </c>
      <c r="B4823" s="4" t="s">
        <v>5</v>
      </c>
    </row>
    <row r="4824" spans="1:8">
      <c r="A4824" t="n">
        <v>36983</v>
      </c>
      <c r="B4824" s="45" t="n">
        <v>28</v>
      </c>
    </row>
    <row r="4825" spans="1:8">
      <c r="A4825" t="s">
        <v>4</v>
      </c>
      <c r="B4825" s="4" t="s">
        <v>5</v>
      </c>
      <c r="C4825" s="4" t="s">
        <v>10</v>
      </c>
      <c r="D4825" s="4" t="s">
        <v>10</v>
      </c>
      <c r="E4825" s="4" t="s">
        <v>10</v>
      </c>
    </row>
    <row r="4826" spans="1:8">
      <c r="A4826" t="n">
        <v>36984</v>
      </c>
      <c r="B4826" s="51" t="n">
        <v>61</v>
      </c>
      <c r="C4826" s="7" t="n">
        <v>0</v>
      </c>
      <c r="D4826" s="7" t="n">
        <v>7010</v>
      </c>
      <c r="E4826" s="7" t="n">
        <v>1000</v>
      </c>
    </row>
    <row r="4827" spans="1:8">
      <c r="A4827" t="s">
        <v>4</v>
      </c>
      <c r="B4827" s="4" t="s">
        <v>5</v>
      </c>
      <c r="C4827" s="4" t="s">
        <v>14</v>
      </c>
      <c r="D4827" s="4" t="s">
        <v>10</v>
      </c>
      <c r="E4827" s="4" t="s">
        <v>6</v>
      </c>
    </row>
    <row r="4828" spans="1:8">
      <c r="A4828" t="n">
        <v>36991</v>
      </c>
      <c r="B4828" s="33" t="n">
        <v>51</v>
      </c>
      <c r="C4828" s="7" t="n">
        <v>4</v>
      </c>
      <c r="D4828" s="7" t="n">
        <v>0</v>
      </c>
      <c r="E4828" s="7" t="s">
        <v>361</v>
      </c>
    </row>
    <row r="4829" spans="1:8">
      <c r="A4829" t="s">
        <v>4</v>
      </c>
      <c r="B4829" s="4" t="s">
        <v>5</v>
      </c>
      <c r="C4829" s="4" t="s">
        <v>10</v>
      </c>
    </row>
    <row r="4830" spans="1:8">
      <c r="A4830" t="n">
        <v>37004</v>
      </c>
      <c r="B4830" s="29" t="n">
        <v>16</v>
      </c>
      <c r="C4830" s="7" t="n">
        <v>0</v>
      </c>
    </row>
    <row r="4831" spans="1:8">
      <c r="A4831" t="s">
        <v>4</v>
      </c>
      <c r="B4831" s="4" t="s">
        <v>5</v>
      </c>
      <c r="C4831" s="4" t="s">
        <v>10</v>
      </c>
      <c r="D4831" s="4" t="s">
        <v>14</v>
      </c>
      <c r="E4831" s="4" t="s">
        <v>9</v>
      </c>
      <c r="F4831" s="4" t="s">
        <v>83</v>
      </c>
      <c r="G4831" s="4" t="s">
        <v>14</v>
      </c>
      <c r="H4831" s="4" t="s">
        <v>14</v>
      </c>
    </row>
    <row r="4832" spans="1:8">
      <c r="A4832" t="n">
        <v>37007</v>
      </c>
      <c r="B4832" s="44" t="n">
        <v>26</v>
      </c>
      <c r="C4832" s="7" t="n">
        <v>0</v>
      </c>
      <c r="D4832" s="7" t="n">
        <v>17</v>
      </c>
      <c r="E4832" s="7" t="n">
        <v>52999</v>
      </c>
      <c r="F4832" s="7" t="s">
        <v>380</v>
      </c>
      <c r="G4832" s="7" t="n">
        <v>2</v>
      </c>
      <c r="H4832" s="7" t="n">
        <v>0</v>
      </c>
    </row>
    <row r="4833" spans="1:13">
      <c r="A4833" t="s">
        <v>4</v>
      </c>
      <c r="B4833" s="4" t="s">
        <v>5</v>
      </c>
    </row>
    <row r="4834" spans="1:13">
      <c r="A4834" t="n">
        <v>37032</v>
      </c>
      <c r="B4834" s="45" t="n">
        <v>28</v>
      </c>
    </row>
    <row r="4835" spans="1:13">
      <c r="A4835" t="s">
        <v>4</v>
      </c>
      <c r="B4835" s="4" t="s">
        <v>5</v>
      </c>
      <c r="C4835" s="4" t="s">
        <v>10</v>
      </c>
      <c r="D4835" s="4" t="s">
        <v>14</v>
      </c>
    </row>
    <row r="4836" spans="1:13">
      <c r="A4836" t="n">
        <v>37033</v>
      </c>
      <c r="B4836" s="46" t="n">
        <v>89</v>
      </c>
      <c r="C4836" s="7" t="n">
        <v>65533</v>
      </c>
      <c r="D4836" s="7" t="n">
        <v>1</v>
      </c>
    </row>
    <row r="4837" spans="1:13">
      <c r="A4837" t="s">
        <v>4</v>
      </c>
      <c r="B4837" s="4" t="s">
        <v>5</v>
      </c>
      <c r="C4837" s="4" t="s">
        <v>14</v>
      </c>
      <c r="D4837" s="4" t="s">
        <v>10</v>
      </c>
      <c r="E4837" s="4" t="s">
        <v>20</v>
      </c>
    </row>
    <row r="4838" spans="1:13">
      <c r="A4838" t="n">
        <v>37037</v>
      </c>
      <c r="B4838" s="22" t="n">
        <v>58</v>
      </c>
      <c r="C4838" s="7" t="n">
        <v>101</v>
      </c>
      <c r="D4838" s="7" t="n">
        <v>300</v>
      </c>
      <c r="E4838" s="7" t="n">
        <v>1</v>
      </c>
    </row>
    <row r="4839" spans="1:13">
      <c r="A4839" t="s">
        <v>4</v>
      </c>
      <c r="B4839" s="4" t="s">
        <v>5</v>
      </c>
      <c r="C4839" s="4" t="s">
        <v>14</v>
      </c>
      <c r="D4839" s="4" t="s">
        <v>10</v>
      </c>
    </row>
    <row r="4840" spans="1:13">
      <c r="A4840" t="n">
        <v>37045</v>
      </c>
      <c r="B4840" s="22" t="n">
        <v>58</v>
      </c>
      <c r="C4840" s="7" t="n">
        <v>254</v>
      </c>
      <c r="D4840" s="7" t="n">
        <v>0</v>
      </c>
    </row>
    <row r="4841" spans="1:13">
      <c r="A4841" t="s">
        <v>4</v>
      </c>
      <c r="B4841" s="4" t="s">
        <v>5</v>
      </c>
      <c r="C4841" s="4" t="s">
        <v>14</v>
      </c>
    </row>
    <row r="4842" spans="1:13">
      <c r="A4842" t="n">
        <v>37049</v>
      </c>
      <c r="B4842" s="37" t="n">
        <v>116</v>
      </c>
      <c r="C4842" s="7" t="n">
        <v>1</v>
      </c>
    </row>
    <row r="4843" spans="1:13">
      <c r="A4843" t="s">
        <v>4</v>
      </c>
      <c r="B4843" s="4" t="s">
        <v>5</v>
      </c>
      <c r="C4843" s="4" t="s">
        <v>14</v>
      </c>
      <c r="D4843" s="4" t="s">
        <v>14</v>
      </c>
      <c r="E4843" s="4" t="s">
        <v>20</v>
      </c>
      <c r="F4843" s="4" t="s">
        <v>20</v>
      </c>
      <c r="G4843" s="4" t="s">
        <v>20</v>
      </c>
      <c r="H4843" s="4" t="s">
        <v>10</v>
      </c>
    </row>
    <row r="4844" spans="1:13">
      <c r="A4844" t="n">
        <v>37051</v>
      </c>
      <c r="B4844" s="40" t="n">
        <v>45</v>
      </c>
      <c r="C4844" s="7" t="n">
        <v>2</v>
      </c>
      <c r="D4844" s="7" t="n">
        <v>3</v>
      </c>
      <c r="E4844" s="7" t="n">
        <v>-15.5799999237061</v>
      </c>
      <c r="F4844" s="7" t="n">
        <v>0.769999980926514</v>
      </c>
      <c r="G4844" s="7" t="n">
        <v>0.959999978542328</v>
      </c>
      <c r="H4844" s="7" t="n">
        <v>0</v>
      </c>
    </row>
    <row r="4845" spans="1:13">
      <c r="A4845" t="s">
        <v>4</v>
      </c>
      <c r="B4845" s="4" t="s">
        <v>5</v>
      </c>
      <c r="C4845" s="4" t="s">
        <v>14</v>
      </c>
      <c r="D4845" s="4" t="s">
        <v>14</v>
      </c>
      <c r="E4845" s="4" t="s">
        <v>20</v>
      </c>
      <c r="F4845" s="4" t="s">
        <v>20</v>
      </c>
      <c r="G4845" s="4" t="s">
        <v>20</v>
      </c>
      <c r="H4845" s="4" t="s">
        <v>10</v>
      </c>
      <c r="I4845" s="4" t="s">
        <v>14</v>
      </c>
    </row>
    <row r="4846" spans="1:13">
      <c r="A4846" t="n">
        <v>37068</v>
      </c>
      <c r="B4846" s="40" t="n">
        <v>45</v>
      </c>
      <c r="C4846" s="7" t="n">
        <v>4</v>
      </c>
      <c r="D4846" s="7" t="n">
        <v>3</v>
      </c>
      <c r="E4846" s="7" t="n">
        <v>347.230010986328</v>
      </c>
      <c r="F4846" s="7" t="n">
        <v>22.5</v>
      </c>
      <c r="G4846" s="7" t="n">
        <v>346</v>
      </c>
      <c r="H4846" s="7" t="n">
        <v>0</v>
      </c>
      <c r="I4846" s="7" t="n">
        <v>1</v>
      </c>
    </row>
    <row r="4847" spans="1:13">
      <c r="A4847" t="s">
        <v>4</v>
      </c>
      <c r="B4847" s="4" t="s">
        <v>5</v>
      </c>
      <c r="C4847" s="4" t="s">
        <v>14</v>
      </c>
      <c r="D4847" s="4" t="s">
        <v>14</v>
      </c>
      <c r="E4847" s="4" t="s">
        <v>20</v>
      </c>
      <c r="F4847" s="4" t="s">
        <v>10</v>
      </c>
    </row>
    <row r="4848" spans="1:13">
      <c r="A4848" t="n">
        <v>37086</v>
      </c>
      <c r="B4848" s="40" t="n">
        <v>45</v>
      </c>
      <c r="C4848" s="7" t="n">
        <v>5</v>
      </c>
      <c r="D4848" s="7" t="n">
        <v>3</v>
      </c>
      <c r="E4848" s="7" t="n">
        <v>2.90000009536743</v>
      </c>
      <c r="F4848" s="7" t="n">
        <v>0</v>
      </c>
    </row>
    <row r="4849" spans="1:9">
      <c r="A4849" t="s">
        <v>4</v>
      </c>
      <c r="B4849" s="4" t="s">
        <v>5</v>
      </c>
      <c r="C4849" s="4" t="s">
        <v>14</v>
      </c>
      <c r="D4849" s="4" t="s">
        <v>14</v>
      </c>
      <c r="E4849" s="4" t="s">
        <v>20</v>
      </c>
      <c r="F4849" s="4" t="s">
        <v>10</v>
      </c>
    </row>
    <row r="4850" spans="1:9">
      <c r="A4850" t="n">
        <v>37095</v>
      </c>
      <c r="B4850" s="40" t="n">
        <v>45</v>
      </c>
      <c r="C4850" s="7" t="n">
        <v>11</v>
      </c>
      <c r="D4850" s="7" t="n">
        <v>3</v>
      </c>
      <c r="E4850" s="7" t="n">
        <v>37.5</v>
      </c>
      <c r="F4850" s="7" t="n">
        <v>0</v>
      </c>
    </row>
    <row r="4851" spans="1:9">
      <c r="A4851" t="s">
        <v>4</v>
      </c>
      <c r="B4851" s="4" t="s">
        <v>5</v>
      </c>
      <c r="C4851" s="4" t="s">
        <v>10</v>
      </c>
      <c r="D4851" s="4" t="s">
        <v>9</v>
      </c>
    </row>
    <row r="4852" spans="1:9">
      <c r="A4852" t="n">
        <v>37104</v>
      </c>
      <c r="B4852" s="55" t="n">
        <v>43</v>
      </c>
      <c r="C4852" s="7" t="n">
        <v>1000</v>
      </c>
      <c r="D4852" s="7" t="n">
        <v>128</v>
      </c>
    </row>
    <row r="4853" spans="1:9">
      <c r="A4853" t="s">
        <v>4</v>
      </c>
      <c r="B4853" s="4" t="s">
        <v>5</v>
      </c>
      <c r="C4853" s="4" t="s">
        <v>10</v>
      </c>
      <c r="D4853" s="4" t="s">
        <v>9</v>
      </c>
    </row>
    <row r="4854" spans="1:9">
      <c r="A4854" t="n">
        <v>37111</v>
      </c>
      <c r="B4854" s="55" t="n">
        <v>43</v>
      </c>
      <c r="C4854" s="7" t="n">
        <v>1001</v>
      </c>
      <c r="D4854" s="7" t="n">
        <v>128</v>
      </c>
    </row>
    <row r="4855" spans="1:9">
      <c r="A4855" t="s">
        <v>4</v>
      </c>
      <c r="B4855" s="4" t="s">
        <v>5</v>
      </c>
      <c r="C4855" s="4" t="s">
        <v>14</v>
      </c>
      <c r="D4855" s="4" t="s">
        <v>10</v>
      </c>
      <c r="E4855" s="4" t="s">
        <v>10</v>
      </c>
      <c r="F4855" s="4" t="s">
        <v>9</v>
      </c>
    </row>
    <row r="4856" spans="1:9">
      <c r="A4856" t="n">
        <v>37118</v>
      </c>
      <c r="B4856" s="48" t="n">
        <v>84</v>
      </c>
      <c r="C4856" s="7" t="n">
        <v>0</v>
      </c>
      <c r="D4856" s="7" t="n">
        <v>2</v>
      </c>
      <c r="E4856" s="7" t="n">
        <v>0</v>
      </c>
      <c r="F4856" s="7" t="n">
        <v>1056964608</v>
      </c>
    </row>
    <row r="4857" spans="1:9">
      <c r="A4857" t="s">
        <v>4</v>
      </c>
      <c r="B4857" s="4" t="s">
        <v>5</v>
      </c>
      <c r="C4857" s="4" t="s">
        <v>14</v>
      </c>
      <c r="D4857" s="4" t="s">
        <v>10</v>
      </c>
    </row>
    <row r="4858" spans="1:9">
      <c r="A4858" t="n">
        <v>37128</v>
      </c>
      <c r="B4858" s="22" t="n">
        <v>58</v>
      </c>
      <c r="C4858" s="7" t="n">
        <v>255</v>
      </c>
      <c r="D4858" s="7" t="n">
        <v>0</v>
      </c>
    </row>
    <row r="4859" spans="1:9">
      <c r="A4859" t="s">
        <v>4</v>
      </c>
      <c r="B4859" s="4" t="s">
        <v>5</v>
      </c>
      <c r="C4859" s="4" t="s">
        <v>14</v>
      </c>
      <c r="D4859" s="4" t="s">
        <v>14</v>
      </c>
      <c r="E4859" s="4" t="s">
        <v>20</v>
      </c>
      <c r="F4859" s="4" t="s">
        <v>20</v>
      </c>
      <c r="G4859" s="4" t="s">
        <v>20</v>
      </c>
      <c r="H4859" s="4" t="s">
        <v>10</v>
      </c>
    </row>
    <row r="4860" spans="1:9">
      <c r="A4860" t="n">
        <v>37132</v>
      </c>
      <c r="B4860" s="40" t="n">
        <v>45</v>
      </c>
      <c r="C4860" s="7" t="n">
        <v>2</v>
      </c>
      <c r="D4860" s="7" t="n">
        <v>3</v>
      </c>
      <c r="E4860" s="7" t="n">
        <v>-15.5799999237061</v>
      </c>
      <c r="F4860" s="7" t="n">
        <v>0.769999980926514</v>
      </c>
      <c r="G4860" s="7" t="n">
        <v>0.959999978542328</v>
      </c>
      <c r="H4860" s="7" t="n">
        <v>5000</v>
      </c>
    </row>
    <row r="4861" spans="1:9">
      <c r="A4861" t="s">
        <v>4</v>
      </c>
      <c r="B4861" s="4" t="s">
        <v>5</v>
      </c>
      <c r="C4861" s="4" t="s">
        <v>14</v>
      </c>
      <c r="D4861" s="4" t="s">
        <v>14</v>
      </c>
      <c r="E4861" s="4" t="s">
        <v>20</v>
      </c>
      <c r="F4861" s="4" t="s">
        <v>20</v>
      </c>
      <c r="G4861" s="4" t="s">
        <v>20</v>
      </c>
      <c r="H4861" s="4" t="s">
        <v>10</v>
      </c>
      <c r="I4861" s="4" t="s">
        <v>14</v>
      </c>
    </row>
    <row r="4862" spans="1:9">
      <c r="A4862" t="n">
        <v>37149</v>
      </c>
      <c r="B4862" s="40" t="n">
        <v>45</v>
      </c>
      <c r="C4862" s="7" t="n">
        <v>4</v>
      </c>
      <c r="D4862" s="7" t="n">
        <v>3</v>
      </c>
      <c r="E4862" s="7" t="n">
        <v>338.790008544922</v>
      </c>
      <c r="F4862" s="7" t="n">
        <v>22.0799999237061</v>
      </c>
      <c r="G4862" s="7" t="n">
        <v>346</v>
      </c>
      <c r="H4862" s="7" t="n">
        <v>5000</v>
      </c>
      <c r="I4862" s="7" t="n">
        <v>1</v>
      </c>
    </row>
    <row r="4863" spans="1:9">
      <c r="A4863" t="s">
        <v>4</v>
      </c>
      <c r="B4863" s="4" t="s">
        <v>5</v>
      </c>
      <c r="C4863" s="4" t="s">
        <v>14</v>
      </c>
      <c r="D4863" s="4" t="s">
        <v>14</v>
      </c>
      <c r="E4863" s="4" t="s">
        <v>20</v>
      </c>
      <c r="F4863" s="4" t="s">
        <v>10</v>
      </c>
    </row>
    <row r="4864" spans="1:9">
      <c r="A4864" t="n">
        <v>37167</v>
      </c>
      <c r="B4864" s="40" t="n">
        <v>45</v>
      </c>
      <c r="C4864" s="7" t="n">
        <v>5</v>
      </c>
      <c r="D4864" s="7" t="n">
        <v>3</v>
      </c>
      <c r="E4864" s="7" t="n">
        <v>1</v>
      </c>
      <c r="F4864" s="7" t="n">
        <v>5000</v>
      </c>
    </row>
    <row r="4865" spans="1:9">
      <c r="A4865" t="s">
        <v>4</v>
      </c>
      <c r="B4865" s="4" t="s">
        <v>5</v>
      </c>
      <c r="C4865" s="4" t="s">
        <v>14</v>
      </c>
      <c r="D4865" s="4" t="s">
        <v>14</v>
      </c>
      <c r="E4865" s="4" t="s">
        <v>20</v>
      </c>
      <c r="F4865" s="4" t="s">
        <v>10</v>
      </c>
    </row>
    <row r="4866" spans="1:9">
      <c r="A4866" t="n">
        <v>37176</v>
      </c>
      <c r="B4866" s="40" t="n">
        <v>45</v>
      </c>
      <c r="C4866" s="7" t="n">
        <v>11</v>
      </c>
      <c r="D4866" s="7" t="n">
        <v>3</v>
      </c>
      <c r="E4866" s="7" t="n">
        <v>32.2999992370605</v>
      </c>
      <c r="F4866" s="7" t="n">
        <v>5000</v>
      </c>
    </row>
    <row r="4867" spans="1:9">
      <c r="A4867" t="s">
        <v>4</v>
      </c>
      <c r="B4867" s="4" t="s">
        <v>5</v>
      </c>
      <c r="C4867" s="4" t="s">
        <v>14</v>
      </c>
      <c r="D4867" s="4" t="s">
        <v>10</v>
      </c>
      <c r="E4867" s="4" t="s">
        <v>10</v>
      </c>
      <c r="F4867" s="4" t="s">
        <v>10</v>
      </c>
      <c r="G4867" s="4" t="s">
        <v>10</v>
      </c>
      <c r="H4867" s="4" t="s">
        <v>10</v>
      </c>
      <c r="I4867" s="4" t="s">
        <v>6</v>
      </c>
      <c r="J4867" s="4" t="s">
        <v>20</v>
      </c>
      <c r="K4867" s="4" t="s">
        <v>20</v>
      </c>
      <c r="L4867" s="4" t="s">
        <v>20</v>
      </c>
      <c r="M4867" s="4" t="s">
        <v>9</v>
      </c>
      <c r="N4867" s="4" t="s">
        <v>9</v>
      </c>
      <c r="O4867" s="4" t="s">
        <v>20</v>
      </c>
      <c r="P4867" s="4" t="s">
        <v>20</v>
      </c>
      <c r="Q4867" s="4" t="s">
        <v>20</v>
      </c>
      <c r="R4867" s="4" t="s">
        <v>20</v>
      </c>
      <c r="S4867" s="4" t="s">
        <v>14</v>
      </c>
    </row>
    <row r="4868" spans="1:9">
      <c r="A4868" t="n">
        <v>37185</v>
      </c>
      <c r="B4868" s="30" t="n">
        <v>39</v>
      </c>
      <c r="C4868" s="7" t="n">
        <v>12</v>
      </c>
      <c r="D4868" s="7" t="n">
        <v>65533</v>
      </c>
      <c r="E4868" s="7" t="n">
        <v>203</v>
      </c>
      <c r="F4868" s="7" t="n">
        <v>0</v>
      </c>
      <c r="G4868" s="7" t="n">
        <v>65533</v>
      </c>
      <c r="H4868" s="7" t="n">
        <v>0</v>
      </c>
      <c r="I4868" s="7" t="s">
        <v>13</v>
      </c>
      <c r="J4868" s="7" t="n">
        <v>-155</v>
      </c>
      <c r="K4868" s="7" t="n">
        <v>58</v>
      </c>
      <c r="L4868" s="7" t="n">
        <v>-350</v>
      </c>
      <c r="M4868" s="7" t="n">
        <v>0</v>
      </c>
      <c r="N4868" s="7" t="n">
        <v>0</v>
      </c>
      <c r="O4868" s="7" t="n">
        <v>0</v>
      </c>
      <c r="P4868" s="7" t="n">
        <v>1</v>
      </c>
      <c r="Q4868" s="7" t="n">
        <v>1</v>
      </c>
      <c r="R4868" s="7" t="n">
        <v>1</v>
      </c>
      <c r="S4868" s="7" t="n">
        <v>255</v>
      </c>
    </row>
    <row r="4869" spans="1:9">
      <c r="A4869" t="s">
        <v>4</v>
      </c>
      <c r="B4869" s="4" t="s">
        <v>5</v>
      </c>
      <c r="C4869" s="4" t="s">
        <v>20</v>
      </c>
      <c r="D4869" s="4" t="s">
        <v>20</v>
      </c>
      <c r="E4869" s="4" t="s">
        <v>20</v>
      </c>
      <c r="F4869" s="4" t="s">
        <v>20</v>
      </c>
      <c r="G4869" s="4" t="s">
        <v>10</v>
      </c>
      <c r="H4869" s="4" t="s">
        <v>14</v>
      </c>
    </row>
    <row r="4870" spans="1:9">
      <c r="A4870" t="n">
        <v>37235</v>
      </c>
      <c r="B4870" s="67" t="n">
        <v>65</v>
      </c>
      <c r="C4870" s="7" t="n">
        <v>0.699999988079071</v>
      </c>
      <c r="D4870" s="7" t="n">
        <v>0.400000005960464</v>
      </c>
      <c r="E4870" s="7" t="n">
        <v>0.400000005960464</v>
      </c>
      <c r="F4870" s="7" t="n">
        <v>1</v>
      </c>
      <c r="G4870" s="7" t="n">
        <v>3000</v>
      </c>
      <c r="H4870" s="7" t="n">
        <v>3</v>
      </c>
    </row>
    <row r="4871" spans="1:9">
      <c r="A4871" t="s">
        <v>4</v>
      </c>
      <c r="B4871" s="4" t="s">
        <v>5</v>
      </c>
      <c r="C4871" s="4" t="s">
        <v>10</v>
      </c>
    </row>
    <row r="4872" spans="1:9">
      <c r="A4872" t="n">
        <v>37255</v>
      </c>
      <c r="B4872" s="29" t="n">
        <v>16</v>
      </c>
      <c r="C4872" s="7" t="n">
        <v>3000</v>
      </c>
    </row>
    <row r="4873" spans="1:9">
      <c r="A4873" t="s">
        <v>4</v>
      </c>
      <c r="B4873" s="4" t="s">
        <v>5</v>
      </c>
      <c r="C4873" s="4" t="s">
        <v>14</v>
      </c>
      <c r="D4873" s="4" t="s">
        <v>10</v>
      </c>
      <c r="E4873" s="4" t="s">
        <v>10</v>
      </c>
    </row>
    <row r="4874" spans="1:9">
      <c r="A4874" t="n">
        <v>37258</v>
      </c>
      <c r="B4874" s="13" t="n">
        <v>50</v>
      </c>
      <c r="C4874" s="7" t="n">
        <v>1</v>
      </c>
      <c r="D4874" s="7" t="n">
        <v>2135</v>
      </c>
      <c r="E4874" s="7" t="n">
        <v>2000</v>
      </c>
    </row>
    <row r="4875" spans="1:9">
      <c r="A4875" t="s">
        <v>4</v>
      </c>
      <c r="B4875" s="4" t="s">
        <v>5</v>
      </c>
      <c r="C4875" s="4" t="s">
        <v>14</v>
      </c>
      <c r="D4875" s="4" t="s">
        <v>10</v>
      </c>
      <c r="E4875" s="4" t="s">
        <v>20</v>
      </c>
    </row>
    <row r="4876" spans="1:9">
      <c r="A4876" t="n">
        <v>37264</v>
      </c>
      <c r="B4876" s="22" t="n">
        <v>58</v>
      </c>
      <c r="C4876" s="7" t="n">
        <v>0</v>
      </c>
      <c r="D4876" s="7" t="n">
        <v>2000</v>
      </c>
      <c r="E4876" s="7" t="n">
        <v>1</v>
      </c>
    </row>
    <row r="4877" spans="1:9">
      <c r="A4877" t="s">
        <v>4</v>
      </c>
      <c r="B4877" s="4" t="s">
        <v>5</v>
      </c>
      <c r="C4877" s="4" t="s">
        <v>14</v>
      </c>
      <c r="D4877" s="4" t="s">
        <v>10</v>
      </c>
    </row>
    <row r="4878" spans="1:9">
      <c r="A4878" t="n">
        <v>37272</v>
      </c>
      <c r="B4878" s="22" t="n">
        <v>58</v>
      </c>
      <c r="C4878" s="7" t="n">
        <v>255</v>
      </c>
      <c r="D4878" s="7" t="n">
        <v>0</v>
      </c>
    </row>
    <row r="4879" spans="1:9">
      <c r="A4879" t="s">
        <v>4</v>
      </c>
      <c r="B4879" s="4" t="s">
        <v>5</v>
      </c>
      <c r="C4879" s="4" t="s">
        <v>14</v>
      </c>
      <c r="D4879" s="4" t="s">
        <v>10</v>
      </c>
      <c r="E4879" s="4" t="s">
        <v>10</v>
      </c>
      <c r="F4879" s="4" t="s">
        <v>9</v>
      </c>
    </row>
    <row r="4880" spans="1:9">
      <c r="A4880" t="n">
        <v>37276</v>
      </c>
      <c r="B4880" s="48" t="n">
        <v>84</v>
      </c>
      <c r="C4880" s="7" t="n">
        <v>1</v>
      </c>
      <c r="D4880" s="7" t="n">
        <v>0</v>
      </c>
      <c r="E4880" s="7" t="n">
        <v>0</v>
      </c>
      <c r="F4880" s="7" t="n">
        <v>0</v>
      </c>
    </row>
    <row r="4881" spans="1:19">
      <c r="A4881" t="s">
        <v>4</v>
      </c>
      <c r="B4881" s="4" t="s">
        <v>5</v>
      </c>
      <c r="C4881" s="4" t="s">
        <v>14</v>
      </c>
      <c r="D4881" s="4" t="s">
        <v>10</v>
      </c>
      <c r="E4881" s="4" t="s">
        <v>14</v>
      </c>
    </row>
    <row r="4882" spans="1:19">
      <c r="A4882" t="n">
        <v>37286</v>
      </c>
      <c r="B4882" s="30" t="n">
        <v>39</v>
      </c>
      <c r="C4882" s="7" t="n">
        <v>11</v>
      </c>
      <c r="D4882" s="7" t="n">
        <v>65533</v>
      </c>
      <c r="E4882" s="7" t="n">
        <v>203</v>
      </c>
    </row>
    <row r="4883" spans="1:19">
      <c r="A4883" t="s">
        <v>4</v>
      </c>
      <c r="B4883" s="4" t="s">
        <v>5</v>
      </c>
      <c r="C4883" s="4" t="s">
        <v>14</v>
      </c>
      <c r="D4883" s="4" t="s">
        <v>10</v>
      </c>
      <c r="E4883" s="4" t="s">
        <v>14</v>
      </c>
    </row>
    <row r="4884" spans="1:19">
      <c r="A4884" t="n">
        <v>37291</v>
      </c>
      <c r="B4884" s="30" t="n">
        <v>39</v>
      </c>
      <c r="C4884" s="7" t="n">
        <v>11</v>
      </c>
      <c r="D4884" s="7" t="n">
        <v>65533</v>
      </c>
      <c r="E4884" s="7" t="n">
        <v>204</v>
      </c>
    </row>
    <row r="4885" spans="1:19">
      <c r="A4885" t="s">
        <v>4</v>
      </c>
      <c r="B4885" s="4" t="s">
        <v>5</v>
      </c>
      <c r="C4885" s="4" t="s">
        <v>14</v>
      </c>
      <c r="D4885" s="4" t="s">
        <v>10</v>
      </c>
      <c r="E4885" s="4" t="s">
        <v>14</v>
      </c>
    </row>
    <row r="4886" spans="1:19">
      <c r="A4886" t="n">
        <v>37296</v>
      </c>
      <c r="B4886" s="30" t="n">
        <v>39</v>
      </c>
      <c r="C4886" s="7" t="n">
        <v>11</v>
      </c>
      <c r="D4886" s="7" t="n">
        <v>65533</v>
      </c>
      <c r="E4886" s="7" t="n">
        <v>205</v>
      </c>
    </row>
    <row r="4887" spans="1:19">
      <c r="A4887" t="s">
        <v>4</v>
      </c>
      <c r="B4887" s="4" t="s">
        <v>5</v>
      </c>
      <c r="C4887" s="4" t="s">
        <v>14</v>
      </c>
      <c r="D4887" s="4" t="s">
        <v>10</v>
      </c>
      <c r="E4887" s="4" t="s">
        <v>14</v>
      </c>
    </row>
    <row r="4888" spans="1:19">
      <c r="A4888" t="n">
        <v>37301</v>
      </c>
      <c r="B4888" s="30" t="n">
        <v>39</v>
      </c>
      <c r="C4888" s="7" t="n">
        <v>11</v>
      </c>
      <c r="D4888" s="7" t="n">
        <v>65533</v>
      </c>
      <c r="E4888" s="7" t="n">
        <v>206</v>
      </c>
    </row>
    <row r="4889" spans="1:19">
      <c r="A4889" t="s">
        <v>4</v>
      </c>
      <c r="B4889" s="4" t="s">
        <v>5</v>
      </c>
      <c r="C4889" s="4" t="s">
        <v>14</v>
      </c>
      <c r="D4889" s="4" t="s">
        <v>10</v>
      </c>
      <c r="E4889" s="4" t="s">
        <v>14</v>
      </c>
    </row>
    <row r="4890" spans="1:19">
      <c r="A4890" t="n">
        <v>37306</v>
      </c>
      <c r="B4890" s="34" t="n">
        <v>36</v>
      </c>
      <c r="C4890" s="7" t="n">
        <v>9</v>
      </c>
      <c r="D4890" s="7" t="n">
        <v>0</v>
      </c>
      <c r="E4890" s="7" t="n">
        <v>0</v>
      </c>
    </row>
    <row r="4891" spans="1:19">
      <c r="A4891" t="s">
        <v>4</v>
      </c>
      <c r="B4891" s="4" t="s">
        <v>5</v>
      </c>
      <c r="C4891" s="4" t="s">
        <v>14</v>
      </c>
      <c r="D4891" s="4" t="s">
        <v>10</v>
      </c>
      <c r="E4891" s="4" t="s">
        <v>14</v>
      </c>
    </row>
    <row r="4892" spans="1:19">
      <c r="A4892" t="n">
        <v>37311</v>
      </c>
      <c r="B4892" s="34" t="n">
        <v>36</v>
      </c>
      <c r="C4892" s="7" t="n">
        <v>9</v>
      </c>
      <c r="D4892" s="7" t="n">
        <v>4</v>
      </c>
      <c r="E4892" s="7" t="n">
        <v>0</v>
      </c>
    </row>
    <row r="4893" spans="1:19">
      <c r="A4893" t="s">
        <v>4</v>
      </c>
      <c r="B4893" s="4" t="s">
        <v>5</v>
      </c>
      <c r="C4893" s="4" t="s">
        <v>14</v>
      </c>
      <c r="D4893" s="4" t="s">
        <v>10</v>
      </c>
      <c r="E4893" s="4" t="s">
        <v>14</v>
      </c>
    </row>
    <row r="4894" spans="1:19">
      <c r="A4894" t="n">
        <v>37316</v>
      </c>
      <c r="B4894" s="34" t="n">
        <v>36</v>
      </c>
      <c r="C4894" s="7" t="n">
        <v>9</v>
      </c>
      <c r="D4894" s="7" t="n">
        <v>1</v>
      </c>
      <c r="E4894" s="7" t="n">
        <v>0</v>
      </c>
    </row>
    <row r="4895" spans="1:19">
      <c r="A4895" t="s">
        <v>4</v>
      </c>
      <c r="B4895" s="4" t="s">
        <v>5</v>
      </c>
      <c r="C4895" s="4" t="s">
        <v>14</v>
      </c>
      <c r="D4895" s="4" t="s">
        <v>10</v>
      </c>
      <c r="E4895" s="4" t="s">
        <v>14</v>
      </c>
    </row>
    <row r="4896" spans="1:19">
      <c r="A4896" t="n">
        <v>37321</v>
      </c>
      <c r="B4896" s="34" t="n">
        <v>36</v>
      </c>
      <c r="C4896" s="7" t="n">
        <v>9</v>
      </c>
      <c r="D4896" s="7" t="n">
        <v>6</v>
      </c>
      <c r="E4896" s="7" t="n">
        <v>0</v>
      </c>
    </row>
    <row r="4897" spans="1:5">
      <c r="A4897" t="s">
        <v>4</v>
      </c>
      <c r="B4897" s="4" t="s">
        <v>5</v>
      </c>
      <c r="C4897" s="4" t="s">
        <v>14</v>
      </c>
      <c r="D4897" s="4" t="s">
        <v>10</v>
      </c>
      <c r="E4897" s="4" t="s">
        <v>14</v>
      </c>
    </row>
    <row r="4898" spans="1:5">
      <c r="A4898" t="n">
        <v>37326</v>
      </c>
      <c r="B4898" s="34" t="n">
        <v>36</v>
      </c>
      <c r="C4898" s="7" t="n">
        <v>9</v>
      </c>
      <c r="D4898" s="7" t="n">
        <v>9</v>
      </c>
      <c r="E4898" s="7" t="n">
        <v>0</v>
      </c>
    </row>
    <row r="4899" spans="1:5">
      <c r="A4899" t="s">
        <v>4</v>
      </c>
      <c r="B4899" s="4" t="s">
        <v>5</v>
      </c>
      <c r="C4899" s="4" t="s">
        <v>14</v>
      </c>
      <c r="D4899" s="4" t="s">
        <v>10</v>
      </c>
      <c r="E4899" s="4" t="s">
        <v>14</v>
      </c>
    </row>
    <row r="4900" spans="1:5">
      <c r="A4900" t="n">
        <v>37331</v>
      </c>
      <c r="B4900" s="34" t="n">
        <v>36</v>
      </c>
      <c r="C4900" s="7" t="n">
        <v>9</v>
      </c>
      <c r="D4900" s="7" t="n">
        <v>11</v>
      </c>
      <c r="E4900" s="7" t="n">
        <v>0</v>
      </c>
    </row>
    <row r="4901" spans="1:5">
      <c r="A4901" t="s">
        <v>4</v>
      </c>
      <c r="B4901" s="4" t="s">
        <v>5</v>
      </c>
      <c r="C4901" s="4" t="s">
        <v>14</v>
      </c>
      <c r="D4901" s="4" t="s">
        <v>10</v>
      </c>
      <c r="E4901" s="4" t="s">
        <v>14</v>
      </c>
    </row>
    <row r="4902" spans="1:5">
      <c r="A4902" t="n">
        <v>37336</v>
      </c>
      <c r="B4902" s="34" t="n">
        <v>36</v>
      </c>
      <c r="C4902" s="7" t="n">
        <v>9</v>
      </c>
      <c r="D4902" s="7" t="n">
        <v>5</v>
      </c>
      <c r="E4902" s="7" t="n">
        <v>0</v>
      </c>
    </row>
    <row r="4903" spans="1:5">
      <c r="A4903" t="s">
        <v>4</v>
      </c>
      <c r="B4903" s="4" t="s">
        <v>5</v>
      </c>
      <c r="C4903" s="4" t="s">
        <v>14</v>
      </c>
      <c r="D4903" s="4" t="s">
        <v>10</v>
      </c>
      <c r="E4903" s="4" t="s">
        <v>14</v>
      </c>
    </row>
    <row r="4904" spans="1:5">
      <c r="A4904" t="n">
        <v>37341</v>
      </c>
      <c r="B4904" s="34" t="n">
        <v>36</v>
      </c>
      <c r="C4904" s="7" t="n">
        <v>9</v>
      </c>
      <c r="D4904" s="7" t="n">
        <v>2</v>
      </c>
      <c r="E4904" s="7" t="n">
        <v>0</v>
      </c>
    </row>
    <row r="4905" spans="1:5">
      <c r="A4905" t="s">
        <v>4</v>
      </c>
      <c r="B4905" s="4" t="s">
        <v>5</v>
      </c>
      <c r="C4905" s="4" t="s">
        <v>14</v>
      </c>
      <c r="D4905" s="4" t="s">
        <v>10</v>
      </c>
      <c r="E4905" s="4" t="s">
        <v>14</v>
      </c>
    </row>
    <row r="4906" spans="1:5">
      <c r="A4906" t="n">
        <v>37346</v>
      </c>
      <c r="B4906" s="34" t="n">
        <v>36</v>
      </c>
      <c r="C4906" s="7" t="n">
        <v>9</v>
      </c>
      <c r="D4906" s="7" t="n">
        <v>8</v>
      </c>
      <c r="E4906" s="7" t="n">
        <v>0</v>
      </c>
    </row>
    <row r="4907" spans="1:5">
      <c r="A4907" t="s">
        <v>4</v>
      </c>
      <c r="B4907" s="4" t="s">
        <v>5</v>
      </c>
      <c r="C4907" s="4" t="s">
        <v>14</v>
      </c>
      <c r="D4907" s="4" t="s">
        <v>10</v>
      </c>
      <c r="E4907" s="4" t="s">
        <v>14</v>
      </c>
    </row>
    <row r="4908" spans="1:5">
      <c r="A4908" t="n">
        <v>37351</v>
      </c>
      <c r="B4908" s="34" t="n">
        <v>36</v>
      </c>
      <c r="C4908" s="7" t="n">
        <v>9</v>
      </c>
      <c r="D4908" s="7" t="n">
        <v>3</v>
      </c>
      <c r="E4908" s="7" t="n">
        <v>0</v>
      </c>
    </row>
    <row r="4909" spans="1:5">
      <c r="A4909" t="s">
        <v>4</v>
      </c>
      <c r="B4909" s="4" t="s">
        <v>5</v>
      </c>
      <c r="C4909" s="4" t="s">
        <v>14</v>
      </c>
      <c r="D4909" s="4" t="s">
        <v>10</v>
      </c>
      <c r="E4909" s="4" t="s">
        <v>14</v>
      </c>
    </row>
    <row r="4910" spans="1:5">
      <c r="A4910" t="n">
        <v>37356</v>
      </c>
      <c r="B4910" s="34" t="n">
        <v>36</v>
      </c>
      <c r="C4910" s="7" t="n">
        <v>9</v>
      </c>
      <c r="D4910" s="7" t="n">
        <v>7032</v>
      </c>
      <c r="E4910" s="7" t="n">
        <v>0</v>
      </c>
    </row>
    <row r="4911" spans="1:5">
      <c r="A4911" t="s">
        <v>4</v>
      </c>
      <c r="B4911" s="4" t="s">
        <v>5</v>
      </c>
      <c r="C4911" s="4" t="s">
        <v>14</v>
      </c>
      <c r="D4911" s="4" t="s">
        <v>10</v>
      </c>
      <c r="E4911" s="4" t="s">
        <v>14</v>
      </c>
    </row>
    <row r="4912" spans="1:5">
      <c r="A4912" t="n">
        <v>37361</v>
      </c>
      <c r="B4912" s="34" t="n">
        <v>36</v>
      </c>
      <c r="C4912" s="7" t="n">
        <v>9</v>
      </c>
      <c r="D4912" s="7" t="n">
        <v>7</v>
      </c>
      <c r="E4912" s="7" t="n">
        <v>0</v>
      </c>
    </row>
    <row r="4913" spans="1:5">
      <c r="A4913" t="s">
        <v>4</v>
      </c>
      <c r="B4913" s="4" t="s">
        <v>5</v>
      </c>
      <c r="C4913" s="4" t="s">
        <v>14</v>
      </c>
      <c r="D4913" s="4" t="s">
        <v>10</v>
      </c>
      <c r="E4913" s="4" t="s">
        <v>14</v>
      </c>
    </row>
    <row r="4914" spans="1:5">
      <c r="A4914" t="n">
        <v>37366</v>
      </c>
      <c r="B4914" s="34" t="n">
        <v>36</v>
      </c>
      <c r="C4914" s="7" t="n">
        <v>9</v>
      </c>
      <c r="D4914" s="7" t="n">
        <v>9</v>
      </c>
      <c r="E4914" s="7" t="n">
        <v>0</v>
      </c>
    </row>
    <row r="4915" spans="1:5">
      <c r="A4915" t="s">
        <v>4</v>
      </c>
      <c r="B4915" s="4" t="s">
        <v>5</v>
      </c>
      <c r="C4915" s="4" t="s">
        <v>14</v>
      </c>
      <c r="D4915" s="4" t="s">
        <v>10</v>
      </c>
      <c r="E4915" s="4" t="s">
        <v>14</v>
      </c>
    </row>
    <row r="4916" spans="1:5">
      <c r="A4916" t="n">
        <v>37371</v>
      </c>
      <c r="B4916" s="34" t="n">
        <v>36</v>
      </c>
      <c r="C4916" s="7" t="n">
        <v>9</v>
      </c>
      <c r="D4916" s="7" t="n">
        <v>7030</v>
      </c>
      <c r="E4916" s="7" t="n">
        <v>0</v>
      </c>
    </row>
    <row r="4917" spans="1:5">
      <c r="A4917" t="s">
        <v>4</v>
      </c>
      <c r="B4917" s="4" t="s">
        <v>5</v>
      </c>
      <c r="C4917" s="4" t="s">
        <v>14</v>
      </c>
      <c r="D4917" s="4" t="s">
        <v>10</v>
      </c>
      <c r="E4917" s="4" t="s">
        <v>14</v>
      </c>
    </row>
    <row r="4918" spans="1:5">
      <c r="A4918" t="n">
        <v>37376</v>
      </c>
      <c r="B4918" s="34" t="n">
        <v>36</v>
      </c>
      <c r="C4918" s="7" t="n">
        <v>9</v>
      </c>
      <c r="D4918" s="7" t="n">
        <v>22</v>
      </c>
      <c r="E4918" s="7" t="n">
        <v>0</v>
      </c>
    </row>
    <row r="4919" spans="1:5">
      <c r="A4919" t="s">
        <v>4</v>
      </c>
      <c r="B4919" s="4" t="s">
        <v>5</v>
      </c>
      <c r="C4919" s="4" t="s">
        <v>14</v>
      </c>
      <c r="D4919" s="4" t="s">
        <v>10</v>
      </c>
      <c r="E4919" s="4" t="s">
        <v>14</v>
      </c>
    </row>
    <row r="4920" spans="1:5">
      <c r="A4920" t="n">
        <v>37381</v>
      </c>
      <c r="B4920" s="34" t="n">
        <v>36</v>
      </c>
      <c r="C4920" s="7" t="n">
        <v>9</v>
      </c>
      <c r="D4920" s="7" t="n">
        <v>7031</v>
      </c>
      <c r="E4920" s="7" t="n">
        <v>0</v>
      </c>
    </row>
    <row r="4921" spans="1:5">
      <c r="A4921" t="s">
        <v>4</v>
      </c>
      <c r="B4921" s="4" t="s">
        <v>5</v>
      </c>
      <c r="C4921" s="4" t="s">
        <v>14</v>
      </c>
      <c r="D4921" s="4" t="s">
        <v>10</v>
      </c>
      <c r="E4921" s="4" t="s">
        <v>14</v>
      </c>
    </row>
    <row r="4922" spans="1:5">
      <c r="A4922" t="n">
        <v>37386</v>
      </c>
      <c r="B4922" s="34" t="n">
        <v>36</v>
      </c>
      <c r="C4922" s="7" t="n">
        <v>9</v>
      </c>
      <c r="D4922" s="7" t="n">
        <v>1001</v>
      </c>
      <c r="E4922" s="7" t="n">
        <v>0</v>
      </c>
    </row>
    <row r="4923" spans="1:5">
      <c r="A4923" t="s">
        <v>4</v>
      </c>
      <c r="B4923" s="4" t="s">
        <v>5</v>
      </c>
      <c r="C4923" s="4" t="s">
        <v>14</v>
      </c>
      <c r="D4923" s="4" t="s">
        <v>10</v>
      </c>
      <c r="E4923" s="4" t="s">
        <v>14</v>
      </c>
    </row>
    <row r="4924" spans="1:5">
      <c r="A4924" t="n">
        <v>37391</v>
      </c>
      <c r="B4924" s="34" t="n">
        <v>36</v>
      </c>
      <c r="C4924" s="7" t="n">
        <v>9</v>
      </c>
      <c r="D4924" s="7" t="n">
        <v>1000</v>
      </c>
      <c r="E4924" s="7" t="n">
        <v>0</v>
      </c>
    </row>
    <row r="4925" spans="1:5">
      <c r="A4925" t="s">
        <v>4</v>
      </c>
      <c r="B4925" s="4" t="s">
        <v>5</v>
      </c>
      <c r="C4925" s="4" t="s">
        <v>14</v>
      </c>
      <c r="D4925" s="4" t="s">
        <v>10</v>
      </c>
      <c r="E4925" s="4" t="s">
        <v>14</v>
      </c>
    </row>
    <row r="4926" spans="1:5">
      <c r="A4926" t="n">
        <v>37396</v>
      </c>
      <c r="B4926" s="34" t="n">
        <v>36</v>
      </c>
      <c r="C4926" s="7" t="n">
        <v>9</v>
      </c>
      <c r="D4926" s="7" t="n">
        <v>17</v>
      </c>
      <c r="E4926" s="7" t="n">
        <v>0</v>
      </c>
    </row>
    <row r="4927" spans="1:5">
      <c r="A4927" t="s">
        <v>4</v>
      </c>
      <c r="B4927" s="4" t="s">
        <v>5</v>
      </c>
      <c r="C4927" s="4" t="s">
        <v>14</v>
      </c>
      <c r="D4927" s="4" t="s">
        <v>10</v>
      </c>
      <c r="E4927" s="4" t="s">
        <v>14</v>
      </c>
    </row>
    <row r="4928" spans="1:5">
      <c r="A4928" t="n">
        <v>37401</v>
      </c>
      <c r="B4928" s="34" t="n">
        <v>36</v>
      </c>
      <c r="C4928" s="7" t="n">
        <v>9</v>
      </c>
      <c r="D4928" s="7" t="n">
        <v>7010</v>
      </c>
      <c r="E4928" s="7" t="n">
        <v>0</v>
      </c>
    </row>
    <row r="4929" spans="1:5">
      <c r="A4929" t="s">
        <v>4</v>
      </c>
      <c r="B4929" s="4" t="s">
        <v>5</v>
      </c>
      <c r="C4929" s="4" t="s">
        <v>14</v>
      </c>
      <c r="D4929" s="4" t="s">
        <v>10</v>
      </c>
    </row>
    <row r="4930" spans="1:5">
      <c r="A4930" t="n">
        <v>37406</v>
      </c>
      <c r="B4930" s="9" t="n">
        <v>162</v>
      </c>
      <c r="C4930" s="7" t="n">
        <v>1</v>
      </c>
      <c r="D4930" s="7" t="n">
        <v>0</v>
      </c>
    </row>
    <row r="4931" spans="1:5">
      <c r="A4931" t="s">
        <v>4</v>
      </c>
      <c r="B4931" s="4" t="s">
        <v>5</v>
      </c>
    </row>
    <row r="4932" spans="1:5">
      <c r="A4932" t="n">
        <v>37410</v>
      </c>
      <c r="B4932" s="5" t="n">
        <v>1</v>
      </c>
    </row>
    <row r="4933" spans="1:5" s="3" customFormat="1" customHeight="0">
      <c r="A4933" s="3" t="s">
        <v>2</v>
      </c>
      <c r="B4933" s="3" t="s">
        <v>381</v>
      </c>
    </row>
    <row r="4934" spans="1:5">
      <c r="A4934" t="s">
        <v>4</v>
      </c>
      <c r="B4934" s="4" t="s">
        <v>5</v>
      </c>
      <c r="C4934" s="4" t="s">
        <v>14</v>
      </c>
      <c r="D4934" s="4" t="s">
        <v>10</v>
      </c>
      <c r="E4934" s="4" t="s">
        <v>20</v>
      </c>
      <c r="F4934" s="4" t="s">
        <v>10</v>
      </c>
      <c r="G4934" s="4" t="s">
        <v>9</v>
      </c>
      <c r="H4934" s="4" t="s">
        <v>9</v>
      </c>
      <c r="I4934" s="4" t="s">
        <v>10</v>
      </c>
      <c r="J4934" s="4" t="s">
        <v>10</v>
      </c>
      <c r="K4934" s="4" t="s">
        <v>9</v>
      </c>
      <c r="L4934" s="4" t="s">
        <v>9</v>
      </c>
      <c r="M4934" s="4" t="s">
        <v>9</v>
      </c>
      <c r="N4934" s="4" t="s">
        <v>9</v>
      </c>
      <c r="O4934" s="4" t="s">
        <v>6</v>
      </c>
    </row>
    <row r="4935" spans="1:5">
      <c r="A4935" t="n">
        <v>37412</v>
      </c>
      <c r="B4935" s="13" t="n">
        <v>50</v>
      </c>
      <c r="C4935" s="7" t="n">
        <v>0</v>
      </c>
      <c r="D4935" s="7" t="n">
        <v>4022</v>
      </c>
      <c r="E4935" s="7" t="n">
        <v>0.800000011920929</v>
      </c>
      <c r="F4935" s="7" t="n">
        <v>0</v>
      </c>
      <c r="G4935" s="7" t="n">
        <v>0</v>
      </c>
      <c r="H4935" s="7" t="n">
        <v>1082130432</v>
      </c>
      <c r="I4935" s="7" t="n">
        <v>0</v>
      </c>
      <c r="J4935" s="7" t="n">
        <v>65533</v>
      </c>
      <c r="K4935" s="7" t="n">
        <v>0</v>
      </c>
      <c r="L4935" s="7" t="n">
        <v>0</v>
      </c>
      <c r="M4935" s="7" t="n">
        <v>0</v>
      </c>
      <c r="N4935" s="7" t="n">
        <v>0</v>
      </c>
      <c r="O4935" s="7" t="s">
        <v>13</v>
      </c>
    </row>
    <row r="4936" spans="1:5">
      <c r="A4936" t="s">
        <v>4</v>
      </c>
      <c r="B4936" s="4" t="s">
        <v>5</v>
      </c>
      <c r="C4936" s="4" t="s">
        <v>10</v>
      </c>
    </row>
    <row r="4937" spans="1:5">
      <c r="A4937" t="n">
        <v>37451</v>
      </c>
      <c r="B4937" s="29" t="n">
        <v>16</v>
      </c>
      <c r="C4937" s="7" t="n">
        <v>300</v>
      </c>
    </row>
    <row r="4938" spans="1:5">
      <c r="A4938" t="s">
        <v>4</v>
      </c>
      <c r="B4938" s="4" t="s">
        <v>5</v>
      </c>
      <c r="C4938" s="4" t="s">
        <v>14</v>
      </c>
      <c r="D4938" s="4" t="s">
        <v>10</v>
      </c>
      <c r="E4938" s="4" t="s">
        <v>20</v>
      </c>
      <c r="F4938" s="4" t="s">
        <v>10</v>
      </c>
      <c r="G4938" s="4" t="s">
        <v>9</v>
      </c>
      <c r="H4938" s="4" t="s">
        <v>9</v>
      </c>
      <c r="I4938" s="4" t="s">
        <v>10</v>
      </c>
      <c r="J4938" s="4" t="s">
        <v>10</v>
      </c>
      <c r="K4938" s="4" t="s">
        <v>9</v>
      </c>
      <c r="L4938" s="4" t="s">
        <v>9</v>
      </c>
      <c r="M4938" s="4" t="s">
        <v>9</v>
      </c>
      <c r="N4938" s="4" t="s">
        <v>9</v>
      </c>
      <c r="O4938" s="4" t="s">
        <v>6</v>
      </c>
    </row>
    <row r="4939" spans="1:5">
      <c r="A4939" t="n">
        <v>37454</v>
      </c>
      <c r="B4939" s="13" t="n">
        <v>50</v>
      </c>
      <c r="C4939" s="7" t="n">
        <v>0</v>
      </c>
      <c r="D4939" s="7" t="n">
        <v>2085</v>
      </c>
      <c r="E4939" s="7" t="n">
        <v>1</v>
      </c>
      <c r="F4939" s="7" t="n">
        <v>0</v>
      </c>
      <c r="G4939" s="7" t="n">
        <v>0</v>
      </c>
      <c r="H4939" s="7" t="n">
        <v>1073741824</v>
      </c>
      <c r="I4939" s="7" t="n">
        <v>0</v>
      </c>
      <c r="J4939" s="7" t="n">
        <v>65533</v>
      </c>
      <c r="K4939" s="7" t="n">
        <v>0</v>
      </c>
      <c r="L4939" s="7" t="n">
        <v>0</v>
      </c>
      <c r="M4939" s="7" t="n">
        <v>0</v>
      </c>
      <c r="N4939" s="7" t="n">
        <v>0</v>
      </c>
      <c r="O4939" s="7" t="s">
        <v>13</v>
      </c>
    </row>
    <row r="4940" spans="1:5">
      <c r="A4940" t="s">
        <v>4</v>
      </c>
      <c r="B4940" s="4" t="s">
        <v>5</v>
      </c>
      <c r="C4940" s="4" t="s">
        <v>10</v>
      </c>
    </row>
    <row r="4941" spans="1:5">
      <c r="A4941" t="n">
        <v>37493</v>
      </c>
      <c r="B4941" s="29" t="n">
        <v>16</v>
      </c>
      <c r="C4941" s="7" t="n">
        <v>1000</v>
      </c>
    </row>
    <row r="4942" spans="1:5">
      <c r="A4942" t="s">
        <v>4</v>
      </c>
      <c r="B4942" s="4" t="s">
        <v>5</v>
      </c>
      <c r="C4942" s="4" t="s">
        <v>14</v>
      </c>
      <c r="D4942" s="4" t="s">
        <v>10</v>
      </c>
      <c r="E4942" s="4" t="s">
        <v>20</v>
      </c>
      <c r="F4942" s="4" t="s">
        <v>10</v>
      </c>
      <c r="G4942" s="4" t="s">
        <v>9</v>
      </c>
      <c r="H4942" s="4" t="s">
        <v>9</v>
      </c>
      <c r="I4942" s="4" t="s">
        <v>10</v>
      </c>
      <c r="J4942" s="4" t="s">
        <v>10</v>
      </c>
      <c r="K4942" s="4" t="s">
        <v>9</v>
      </c>
      <c r="L4942" s="4" t="s">
        <v>9</v>
      </c>
      <c r="M4942" s="4" t="s">
        <v>9</v>
      </c>
      <c r="N4942" s="4" t="s">
        <v>9</v>
      </c>
      <c r="O4942" s="4" t="s">
        <v>6</v>
      </c>
    </row>
    <row r="4943" spans="1:5">
      <c r="A4943" t="n">
        <v>37496</v>
      </c>
      <c r="B4943" s="13" t="n">
        <v>50</v>
      </c>
      <c r="C4943" s="7" t="n">
        <v>0</v>
      </c>
      <c r="D4943" s="7" t="n">
        <v>2031</v>
      </c>
      <c r="E4943" s="7" t="n">
        <v>1</v>
      </c>
      <c r="F4943" s="7" t="n">
        <v>0</v>
      </c>
      <c r="G4943" s="7" t="n">
        <v>0</v>
      </c>
      <c r="H4943" s="7" t="n">
        <v>0</v>
      </c>
      <c r="I4943" s="7" t="n">
        <v>0</v>
      </c>
      <c r="J4943" s="7" t="n">
        <v>65533</v>
      </c>
      <c r="K4943" s="7" t="n">
        <v>0</v>
      </c>
      <c r="L4943" s="7" t="n">
        <v>0</v>
      </c>
      <c r="M4943" s="7" t="n">
        <v>0</v>
      </c>
      <c r="N4943" s="7" t="n">
        <v>0</v>
      </c>
      <c r="O4943" s="7" t="s">
        <v>13</v>
      </c>
    </row>
    <row r="4944" spans="1:5">
      <c r="A4944" t="s">
        <v>4</v>
      </c>
      <c r="B4944" s="4" t="s">
        <v>5</v>
      </c>
      <c r="C4944" s="4" t="s">
        <v>10</v>
      </c>
    </row>
    <row r="4945" spans="1:15">
      <c r="A4945" t="n">
        <v>37535</v>
      </c>
      <c r="B4945" s="29" t="n">
        <v>16</v>
      </c>
      <c r="C4945" s="7" t="n">
        <v>300</v>
      </c>
    </row>
    <row r="4946" spans="1:15">
      <c r="A4946" t="s">
        <v>4</v>
      </c>
      <c r="B4946" s="4" t="s">
        <v>5</v>
      </c>
      <c r="C4946" s="4" t="s">
        <v>14</v>
      </c>
      <c r="D4946" s="4" t="s">
        <v>10</v>
      </c>
      <c r="E4946" s="4" t="s">
        <v>20</v>
      </c>
      <c r="F4946" s="4" t="s">
        <v>10</v>
      </c>
      <c r="G4946" s="4" t="s">
        <v>9</v>
      </c>
      <c r="H4946" s="4" t="s">
        <v>9</v>
      </c>
      <c r="I4946" s="4" t="s">
        <v>10</v>
      </c>
      <c r="J4946" s="4" t="s">
        <v>10</v>
      </c>
      <c r="K4946" s="4" t="s">
        <v>9</v>
      </c>
      <c r="L4946" s="4" t="s">
        <v>9</v>
      </c>
      <c r="M4946" s="4" t="s">
        <v>9</v>
      </c>
      <c r="N4946" s="4" t="s">
        <v>9</v>
      </c>
      <c r="O4946" s="4" t="s">
        <v>6</v>
      </c>
    </row>
    <row r="4947" spans="1:15">
      <c r="A4947" t="n">
        <v>37538</v>
      </c>
      <c r="B4947" s="13" t="n">
        <v>50</v>
      </c>
      <c r="C4947" s="7" t="n">
        <v>0</v>
      </c>
      <c r="D4947" s="7" t="n">
        <v>4255</v>
      </c>
      <c r="E4947" s="7" t="n">
        <v>0.5</v>
      </c>
      <c r="F4947" s="7" t="n">
        <v>500</v>
      </c>
      <c r="G4947" s="7" t="n">
        <v>0</v>
      </c>
      <c r="H4947" s="7" t="n">
        <v>1090519040</v>
      </c>
      <c r="I4947" s="7" t="n">
        <v>0</v>
      </c>
      <c r="J4947" s="7" t="n">
        <v>65533</v>
      </c>
      <c r="K4947" s="7" t="n">
        <v>0</v>
      </c>
      <c r="L4947" s="7" t="n">
        <v>0</v>
      </c>
      <c r="M4947" s="7" t="n">
        <v>0</v>
      </c>
      <c r="N4947" s="7" t="n">
        <v>0</v>
      </c>
      <c r="O4947" s="7" t="s">
        <v>13</v>
      </c>
    </row>
    <row r="4948" spans="1:15">
      <c r="A4948" t="s">
        <v>4</v>
      </c>
      <c r="B4948" s="4" t="s">
        <v>5</v>
      </c>
      <c r="C4948" s="4" t="s">
        <v>10</v>
      </c>
    </row>
    <row r="4949" spans="1:15">
      <c r="A4949" t="n">
        <v>37577</v>
      </c>
      <c r="B4949" s="29" t="n">
        <v>16</v>
      </c>
      <c r="C4949" s="7" t="n">
        <v>500</v>
      </c>
    </row>
    <row r="4950" spans="1:15">
      <c r="A4950" t="s">
        <v>4</v>
      </c>
      <c r="B4950" s="4" t="s">
        <v>5</v>
      </c>
      <c r="C4950" s="4" t="s">
        <v>14</v>
      </c>
      <c r="D4950" s="4" t="s">
        <v>10</v>
      </c>
      <c r="E4950" s="4" t="s">
        <v>20</v>
      </c>
      <c r="F4950" s="4" t="s">
        <v>10</v>
      </c>
      <c r="G4950" s="4" t="s">
        <v>9</v>
      </c>
      <c r="H4950" s="4" t="s">
        <v>9</v>
      </c>
      <c r="I4950" s="4" t="s">
        <v>10</v>
      </c>
      <c r="J4950" s="4" t="s">
        <v>10</v>
      </c>
      <c r="K4950" s="4" t="s">
        <v>9</v>
      </c>
      <c r="L4950" s="4" t="s">
        <v>9</v>
      </c>
      <c r="M4950" s="4" t="s">
        <v>9</v>
      </c>
      <c r="N4950" s="4" t="s">
        <v>9</v>
      </c>
      <c r="O4950" s="4" t="s">
        <v>6</v>
      </c>
    </row>
    <row r="4951" spans="1:15">
      <c r="A4951" t="n">
        <v>37580</v>
      </c>
      <c r="B4951" s="13" t="n">
        <v>50</v>
      </c>
      <c r="C4951" s="7" t="n">
        <v>0</v>
      </c>
      <c r="D4951" s="7" t="n">
        <v>2032</v>
      </c>
      <c r="E4951" s="7" t="n">
        <v>0.5</v>
      </c>
      <c r="F4951" s="7" t="n">
        <v>0</v>
      </c>
      <c r="G4951" s="7" t="n">
        <v>0</v>
      </c>
      <c r="H4951" s="7" t="n">
        <v>0</v>
      </c>
      <c r="I4951" s="7" t="n">
        <v>0</v>
      </c>
      <c r="J4951" s="7" t="n">
        <v>65533</v>
      </c>
      <c r="K4951" s="7" t="n">
        <v>0</v>
      </c>
      <c r="L4951" s="7" t="n">
        <v>0</v>
      </c>
      <c r="M4951" s="7" t="n">
        <v>0</v>
      </c>
      <c r="N4951" s="7" t="n">
        <v>0</v>
      </c>
      <c r="O4951" s="7" t="s">
        <v>13</v>
      </c>
    </row>
    <row r="4952" spans="1:15">
      <c r="A4952" t="s">
        <v>4</v>
      </c>
      <c r="B4952" s="4" t="s">
        <v>5</v>
      </c>
    </row>
    <row r="4953" spans="1:15">
      <c r="A4953" t="n">
        <v>37619</v>
      </c>
      <c r="B4953" s="5" t="n">
        <v>1</v>
      </c>
    </row>
    <row r="4954" spans="1:15" s="3" customFormat="1" customHeight="0">
      <c r="A4954" s="3" t="s">
        <v>2</v>
      </c>
      <c r="B4954" s="3" t="s">
        <v>382</v>
      </c>
    </row>
    <row r="4955" spans="1:15">
      <c r="A4955" t="s">
        <v>4</v>
      </c>
      <c r="B4955" s="4" t="s">
        <v>5</v>
      </c>
      <c r="C4955" s="4" t="s">
        <v>14</v>
      </c>
      <c r="D4955" s="4" t="s">
        <v>14</v>
      </c>
      <c r="E4955" s="4" t="s">
        <v>14</v>
      </c>
      <c r="F4955" s="4" t="s">
        <v>14</v>
      </c>
    </row>
    <row r="4956" spans="1:15">
      <c r="A4956" t="n">
        <v>37620</v>
      </c>
      <c r="B4956" s="20" t="n">
        <v>14</v>
      </c>
      <c r="C4956" s="7" t="n">
        <v>2</v>
      </c>
      <c r="D4956" s="7" t="n">
        <v>0</v>
      </c>
      <c r="E4956" s="7" t="n">
        <v>0</v>
      </c>
      <c r="F4956" s="7" t="n">
        <v>0</v>
      </c>
    </row>
    <row r="4957" spans="1:15">
      <c r="A4957" t="s">
        <v>4</v>
      </c>
      <c r="B4957" s="4" t="s">
        <v>5</v>
      </c>
      <c r="C4957" s="4" t="s">
        <v>14</v>
      </c>
      <c r="D4957" s="21" t="s">
        <v>30</v>
      </c>
      <c r="E4957" s="4" t="s">
        <v>5</v>
      </c>
      <c r="F4957" s="4" t="s">
        <v>14</v>
      </c>
      <c r="G4957" s="4" t="s">
        <v>10</v>
      </c>
      <c r="H4957" s="21" t="s">
        <v>31</v>
      </c>
      <c r="I4957" s="4" t="s">
        <v>14</v>
      </c>
      <c r="J4957" s="4" t="s">
        <v>9</v>
      </c>
      <c r="K4957" s="4" t="s">
        <v>14</v>
      </c>
      <c r="L4957" s="4" t="s">
        <v>14</v>
      </c>
      <c r="M4957" s="21" t="s">
        <v>30</v>
      </c>
      <c r="N4957" s="4" t="s">
        <v>5</v>
      </c>
      <c r="O4957" s="4" t="s">
        <v>14</v>
      </c>
      <c r="P4957" s="4" t="s">
        <v>10</v>
      </c>
      <c r="Q4957" s="21" t="s">
        <v>31</v>
      </c>
      <c r="R4957" s="4" t="s">
        <v>14</v>
      </c>
      <c r="S4957" s="4" t="s">
        <v>9</v>
      </c>
      <c r="T4957" s="4" t="s">
        <v>14</v>
      </c>
      <c r="U4957" s="4" t="s">
        <v>14</v>
      </c>
      <c r="V4957" s="4" t="s">
        <v>14</v>
      </c>
      <c r="W4957" s="4" t="s">
        <v>18</v>
      </c>
    </row>
    <row r="4958" spans="1:15">
      <c r="A4958" t="n">
        <v>37625</v>
      </c>
      <c r="B4958" s="10" t="n">
        <v>5</v>
      </c>
      <c r="C4958" s="7" t="n">
        <v>28</v>
      </c>
      <c r="D4958" s="21" t="s">
        <v>3</v>
      </c>
      <c r="E4958" s="9" t="n">
        <v>162</v>
      </c>
      <c r="F4958" s="7" t="n">
        <v>3</v>
      </c>
      <c r="G4958" s="7" t="n">
        <v>16423</v>
      </c>
      <c r="H4958" s="21" t="s">
        <v>3</v>
      </c>
      <c r="I4958" s="7" t="n">
        <v>0</v>
      </c>
      <c r="J4958" s="7" t="n">
        <v>1</v>
      </c>
      <c r="K4958" s="7" t="n">
        <v>2</v>
      </c>
      <c r="L4958" s="7" t="n">
        <v>28</v>
      </c>
      <c r="M4958" s="21" t="s">
        <v>3</v>
      </c>
      <c r="N4958" s="9" t="n">
        <v>162</v>
      </c>
      <c r="O4958" s="7" t="n">
        <v>3</v>
      </c>
      <c r="P4958" s="7" t="n">
        <v>16423</v>
      </c>
      <c r="Q4958" s="21" t="s">
        <v>3</v>
      </c>
      <c r="R4958" s="7" t="n">
        <v>0</v>
      </c>
      <c r="S4958" s="7" t="n">
        <v>2</v>
      </c>
      <c r="T4958" s="7" t="n">
        <v>2</v>
      </c>
      <c r="U4958" s="7" t="n">
        <v>11</v>
      </c>
      <c r="V4958" s="7" t="n">
        <v>1</v>
      </c>
      <c r="W4958" s="11" t="n">
        <f t="normal" ca="1">A4962</f>
        <v>0</v>
      </c>
    </row>
    <row r="4959" spans="1:15">
      <c r="A4959" t="s">
        <v>4</v>
      </c>
      <c r="B4959" s="4" t="s">
        <v>5</v>
      </c>
      <c r="C4959" s="4" t="s">
        <v>14</v>
      </c>
      <c r="D4959" s="4" t="s">
        <v>10</v>
      </c>
      <c r="E4959" s="4" t="s">
        <v>20</v>
      </c>
    </row>
    <row r="4960" spans="1:15">
      <c r="A4960" t="n">
        <v>37654</v>
      </c>
      <c r="B4960" s="22" t="n">
        <v>58</v>
      </c>
      <c r="C4960" s="7" t="n">
        <v>0</v>
      </c>
      <c r="D4960" s="7" t="n">
        <v>0</v>
      </c>
      <c r="E4960" s="7" t="n">
        <v>1</v>
      </c>
    </row>
    <row r="4961" spans="1:23">
      <c r="A4961" t="s">
        <v>4</v>
      </c>
      <c r="B4961" s="4" t="s">
        <v>5</v>
      </c>
      <c r="C4961" s="4" t="s">
        <v>14</v>
      </c>
      <c r="D4961" s="21" t="s">
        <v>30</v>
      </c>
      <c r="E4961" s="4" t="s">
        <v>5</v>
      </c>
      <c r="F4961" s="4" t="s">
        <v>14</v>
      </c>
      <c r="G4961" s="4" t="s">
        <v>10</v>
      </c>
      <c r="H4961" s="21" t="s">
        <v>31</v>
      </c>
      <c r="I4961" s="4" t="s">
        <v>14</v>
      </c>
      <c r="J4961" s="4" t="s">
        <v>9</v>
      </c>
      <c r="K4961" s="4" t="s">
        <v>14</v>
      </c>
      <c r="L4961" s="4" t="s">
        <v>14</v>
      </c>
      <c r="M4961" s="21" t="s">
        <v>30</v>
      </c>
      <c r="N4961" s="4" t="s">
        <v>5</v>
      </c>
      <c r="O4961" s="4" t="s">
        <v>14</v>
      </c>
      <c r="P4961" s="4" t="s">
        <v>10</v>
      </c>
      <c r="Q4961" s="21" t="s">
        <v>31</v>
      </c>
      <c r="R4961" s="4" t="s">
        <v>14</v>
      </c>
      <c r="S4961" s="4" t="s">
        <v>9</v>
      </c>
      <c r="T4961" s="4" t="s">
        <v>14</v>
      </c>
      <c r="U4961" s="4" t="s">
        <v>14</v>
      </c>
      <c r="V4961" s="4" t="s">
        <v>14</v>
      </c>
      <c r="W4961" s="4" t="s">
        <v>18</v>
      </c>
    </row>
    <row r="4962" spans="1:23">
      <c r="A4962" t="n">
        <v>37662</v>
      </c>
      <c r="B4962" s="10" t="n">
        <v>5</v>
      </c>
      <c r="C4962" s="7" t="n">
        <v>28</v>
      </c>
      <c r="D4962" s="21" t="s">
        <v>3</v>
      </c>
      <c r="E4962" s="9" t="n">
        <v>162</v>
      </c>
      <c r="F4962" s="7" t="n">
        <v>3</v>
      </c>
      <c r="G4962" s="7" t="n">
        <v>16423</v>
      </c>
      <c r="H4962" s="21" t="s">
        <v>3</v>
      </c>
      <c r="I4962" s="7" t="n">
        <v>0</v>
      </c>
      <c r="J4962" s="7" t="n">
        <v>1</v>
      </c>
      <c r="K4962" s="7" t="n">
        <v>3</v>
      </c>
      <c r="L4962" s="7" t="n">
        <v>28</v>
      </c>
      <c r="M4962" s="21" t="s">
        <v>3</v>
      </c>
      <c r="N4962" s="9" t="n">
        <v>162</v>
      </c>
      <c r="O4962" s="7" t="n">
        <v>3</v>
      </c>
      <c r="P4962" s="7" t="n">
        <v>16423</v>
      </c>
      <c r="Q4962" s="21" t="s">
        <v>3</v>
      </c>
      <c r="R4962" s="7" t="n">
        <v>0</v>
      </c>
      <c r="S4962" s="7" t="n">
        <v>2</v>
      </c>
      <c r="T4962" s="7" t="n">
        <v>3</v>
      </c>
      <c r="U4962" s="7" t="n">
        <v>9</v>
      </c>
      <c r="V4962" s="7" t="n">
        <v>1</v>
      </c>
      <c r="W4962" s="11" t="n">
        <f t="normal" ca="1">A4972</f>
        <v>0</v>
      </c>
    </row>
    <row r="4963" spans="1:23">
      <c r="A4963" t="s">
        <v>4</v>
      </c>
      <c r="B4963" s="4" t="s">
        <v>5</v>
      </c>
      <c r="C4963" s="4" t="s">
        <v>14</v>
      </c>
      <c r="D4963" s="21" t="s">
        <v>30</v>
      </c>
      <c r="E4963" s="4" t="s">
        <v>5</v>
      </c>
      <c r="F4963" s="4" t="s">
        <v>10</v>
      </c>
      <c r="G4963" s="4" t="s">
        <v>14</v>
      </c>
      <c r="H4963" s="4" t="s">
        <v>14</v>
      </c>
      <c r="I4963" s="4" t="s">
        <v>6</v>
      </c>
      <c r="J4963" s="21" t="s">
        <v>31</v>
      </c>
      <c r="K4963" s="4" t="s">
        <v>14</v>
      </c>
      <c r="L4963" s="4" t="s">
        <v>14</v>
      </c>
      <c r="M4963" s="21" t="s">
        <v>30</v>
      </c>
      <c r="N4963" s="4" t="s">
        <v>5</v>
      </c>
      <c r="O4963" s="4" t="s">
        <v>14</v>
      </c>
      <c r="P4963" s="21" t="s">
        <v>31</v>
      </c>
      <c r="Q4963" s="4" t="s">
        <v>14</v>
      </c>
      <c r="R4963" s="4" t="s">
        <v>9</v>
      </c>
      <c r="S4963" s="4" t="s">
        <v>14</v>
      </c>
      <c r="T4963" s="4" t="s">
        <v>14</v>
      </c>
      <c r="U4963" s="4" t="s">
        <v>14</v>
      </c>
      <c r="V4963" s="21" t="s">
        <v>30</v>
      </c>
      <c r="W4963" s="4" t="s">
        <v>5</v>
      </c>
      <c r="X4963" s="4" t="s">
        <v>14</v>
      </c>
      <c r="Y4963" s="21" t="s">
        <v>31</v>
      </c>
      <c r="Z4963" s="4" t="s">
        <v>14</v>
      </c>
      <c r="AA4963" s="4" t="s">
        <v>9</v>
      </c>
      <c r="AB4963" s="4" t="s">
        <v>14</v>
      </c>
      <c r="AC4963" s="4" t="s">
        <v>14</v>
      </c>
      <c r="AD4963" s="4" t="s">
        <v>14</v>
      </c>
      <c r="AE4963" s="4" t="s">
        <v>18</v>
      </c>
    </row>
    <row r="4964" spans="1:23">
      <c r="A4964" t="n">
        <v>37691</v>
      </c>
      <c r="B4964" s="10" t="n">
        <v>5</v>
      </c>
      <c r="C4964" s="7" t="n">
        <v>28</v>
      </c>
      <c r="D4964" s="21" t="s">
        <v>3</v>
      </c>
      <c r="E4964" s="23" t="n">
        <v>47</v>
      </c>
      <c r="F4964" s="7" t="n">
        <v>61456</v>
      </c>
      <c r="G4964" s="7" t="n">
        <v>2</v>
      </c>
      <c r="H4964" s="7" t="n">
        <v>0</v>
      </c>
      <c r="I4964" s="7" t="s">
        <v>32</v>
      </c>
      <c r="J4964" s="21" t="s">
        <v>3</v>
      </c>
      <c r="K4964" s="7" t="n">
        <v>8</v>
      </c>
      <c r="L4964" s="7" t="n">
        <v>28</v>
      </c>
      <c r="M4964" s="21" t="s">
        <v>3</v>
      </c>
      <c r="N4964" s="24" t="n">
        <v>74</v>
      </c>
      <c r="O4964" s="7" t="n">
        <v>65</v>
      </c>
      <c r="P4964" s="21" t="s">
        <v>3</v>
      </c>
      <c r="Q4964" s="7" t="n">
        <v>0</v>
      </c>
      <c r="R4964" s="7" t="n">
        <v>1</v>
      </c>
      <c r="S4964" s="7" t="n">
        <v>3</v>
      </c>
      <c r="T4964" s="7" t="n">
        <v>9</v>
      </c>
      <c r="U4964" s="7" t="n">
        <v>28</v>
      </c>
      <c r="V4964" s="21" t="s">
        <v>3</v>
      </c>
      <c r="W4964" s="24" t="n">
        <v>74</v>
      </c>
      <c r="X4964" s="7" t="n">
        <v>65</v>
      </c>
      <c r="Y4964" s="21" t="s">
        <v>3</v>
      </c>
      <c r="Z4964" s="7" t="n">
        <v>0</v>
      </c>
      <c r="AA4964" s="7" t="n">
        <v>2</v>
      </c>
      <c r="AB4964" s="7" t="n">
        <v>3</v>
      </c>
      <c r="AC4964" s="7" t="n">
        <v>9</v>
      </c>
      <c r="AD4964" s="7" t="n">
        <v>1</v>
      </c>
      <c r="AE4964" s="11" t="n">
        <f t="normal" ca="1">A4968</f>
        <v>0</v>
      </c>
    </row>
    <row r="4965" spans="1:23">
      <c r="A4965" t="s">
        <v>4</v>
      </c>
      <c r="B4965" s="4" t="s">
        <v>5</v>
      </c>
      <c r="C4965" s="4" t="s">
        <v>10</v>
      </c>
      <c r="D4965" s="4" t="s">
        <v>14</v>
      </c>
      <c r="E4965" s="4" t="s">
        <v>14</v>
      </c>
      <c r="F4965" s="4" t="s">
        <v>6</v>
      </c>
    </row>
    <row r="4966" spans="1:23">
      <c r="A4966" t="n">
        <v>37739</v>
      </c>
      <c r="B4966" s="23" t="n">
        <v>47</v>
      </c>
      <c r="C4966" s="7" t="n">
        <v>61456</v>
      </c>
      <c r="D4966" s="7" t="n">
        <v>0</v>
      </c>
      <c r="E4966" s="7" t="n">
        <v>0</v>
      </c>
      <c r="F4966" s="7" t="s">
        <v>33</v>
      </c>
    </row>
    <row r="4967" spans="1:23">
      <c r="A4967" t="s">
        <v>4</v>
      </c>
      <c r="B4967" s="4" t="s">
        <v>5</v>
      </c>
      <c r="C4967" s="4" t="s">
        <v>14</v>
      </c>
      <c r="D4967" s="4" t="s">
        <v>10</v>
      </c>
      <c r="E4967" s="4" t="s">
        <v>20</v>
      </c>
    </row>
    <row r="4968" spans="1:23">
      <c r="A4968" t="n">
        <v>37752</v>
      </c>
      <c r="B4968" s="22" t="n">
        <v>58</v>
      </c>
      <c r="C4968" s="7" t="n">
        <v>0</v>
      </c>
      <c r="D4968" s="7" t="n">
        <v>300</v>
      </c>
      <c r="E4968" s="7" t="n">
        <v>1</v>
      </c>
    </row>
    <row r="4969" spans="1:23">
      <c r="A4969" t="s">
        <v>4</v>
      </c>
      <c r="B4969" s="4" t="s">
        <v>5</v>
      </c>
      <c r="C4969" s="4" t="s">
        <v>14</v>
      </c>
      <c r="D4969" s="4" t="s">
        <v>10</v>
      </c>
    </row>
    <row r="4970" spans="1:23">
      <c r="A4970" t="n">
        <v>37760</v>
      </c>
      <c r="B4970" s="22" t="n">
        <v>58</v>
      </c>
      <c r="C4970" s="7" t="n">
        <v>255</v>
      </c>
      <c r="D4970" s="7" t="n">
        <v>0</v>
      </c>
    </row>
    <row r="4971" spans="1:23">
      <c r="A4971" t="s">
        <v>4</v>
      </c>
      <c r="B4971" s="4" t="s">
        <v>5</v>
      </c>
      <c r="C4971" s="4" t="s">
        <v>14</v>
      </c>
      <c r="D4971" s="4" t="s">
        <v>14</v>
      </c>
      <c r="E4971" s="4" t="s">
        <v>14</v>
      </c>
      <c r="F4971" s="4" t="s">
        <v>14</v>
      </c>
    </row>
    <row r="4972" spans="1:23">
      <c r="A4972" t="n">
        <v>37764</v>
      </c>
      <c r="B4972" s="20" t="n">
        <v>14</v>
      </c>
      <c r="C4972" s="7" t="n">
        <v>0</v>
      </c>
      <c r="D4972" s="7" t="n">
        <v>0</v>
      </c>
      <c r="E4972" s="7" t="n">
        <v>0</v>
      </c>
      <c r="F4972" s="7" t="n">
        <v>64</v>
      </c>
    </row>
    <row r="4973" spans="1:23">
      <c r="A4973" t="s">
        <v>4</v>
      </c>
      <c r="B4973" s="4" t="s">
        <v>5</v>
      </c>
      <c r="C4973" s="4" t="s">
        <v>14</v>
      </c>
      <c r="D4973" s="4" t="s">
        <v>10</v>
      </c>
    </row>
    <row r="4974" spans="1:23">
      <c r="A4974" t="n">
        <v>37769</v>
      </c>
      <c r="B4974" s="25" t="n">
        <v>22</v>
      </c>
      <c r="C4974" s="7" t="n">
        <v>0</v>
      </c>
      <c r="D4974" s="7" t="n">
        <v>16423</v>
      </c>
    </row>
    <row r="4975" spans="1:23">
      <c r="A4975" t="s">
        <v>4</v>
      </c>
      <c r="B4975" s="4" t="s">
        <v>5</v>
      </c>
      <c r="C4975" s="4" t="s">
        <v>14</v>
      </c>
      <c r="D4975" s="4" t="s">
        <v>10</v>
      </c>
    </row>
    <row r="4976" spans="1:23">
      <c r="A4976" t="n">
        <v>37773</v>
      </c>
      <c r="B4976" s="22" t="n">
        <v>58</v>
      </c>
      <c r="C4976" s="7" t="n">
        <v>5</v>
      </c>
      <c r="D4976" s="7" t="n">
        <v>300</v>
      </c>
    </row>
    <row r="4977" spans="1:31">
      <c r="A4977" t="s">
        <v>4</v>
      </c>
      <c r="B4977" s="4" t="s">
        <v>5</v>
      </c>
      <c r="C4977" s="4" t="s">
        <v>20</v>
      </c>
      <c r="D4977" s="4" t="s">
        <v>10</v>
      </c>
    </row>
    <row r="4978" spans="1:31">
      <c r="A4978" t="n">
        <v>37777</v>
      </c>
      <c r="B4978" s="26" t="n">
        <v>103</v>
      </c>
      <c r="C4978" s="7" t="n">
        <v>0</v>
      </c>
      <c r="D4978" s="7" t="n">
        <v>300</v>
      </c>
    </row>
    <row r="4979" spans="1:31">
      <c r="A4979" t="s">
        <v>4</v>
      </c>
      <c r="B4979" s="4" t="s">
        <v>5</v>
      </c>
      <c r="C4979" s="4" t="s">
        <v>14</v>
      </c>
    </row>
    <row r="4980" spans="1:31">
      <c r="A4980" t="n">
        <v>37784</v>
      </c>
      <c r="B4980" s="27" t="n">
        <v>64</v>
      </c>
      <c r="C4980" s="7" t="n">
        <v>7</v>
      </c>
    </row>
    <row r="4981" spans="1:31">
      <c r="A4981" t="s">
        <v>4</v>
      </c>
      <c r="B4981" s="4" t="s">
        <v>5</v>
      </c>
      <c r="C4981" s="4" t="s">
        <v>14</v>
      </c>
      <c r="D4981" s="4" t="s">
        <v>10</v>
      </c>
    </row>
    <row r="4982" spans="1:31">
      <c r="A4982" t="n">
        <v>37786</v>
      </c>
      <c r="B4982" s="28" t="n">
        <v>72</v>
      </c>
      <c r="C4982" s="7" t="n">
        <v>5</v>
      </c>
      <c r="D4982" s="7" t="n">
        <v>0</v>
      </c>
    </row>
    <row r="4983" spans="1:31">
      <c r="A4983" t="s">
        <v>4</v>
      </c>
      <c r="B4983" s="4" t="s">
        <v>5</v>
      </c>
      <c r="C4983" s="4" t="s">
        <v>14</v>
      </c>
      <c r="D4983" s="21" t="s">
        <v>30</v>
      </c>
      <c r="E4983" s="4" t="s">
        <v>5</v>
      </c>
      <c r="F4983" s="4" t="s">
        <v>14</v>
      </c>
      <c r="G4983" s="4" t="s">
        <v>10</v>
      </c>
      <c r="H4983" s="21" t="s">
        <v>31</v>
      </c>
      <c r="I4983" s="4" t="s">
        <v>14</v>
      </c>
      <c r="J4983" s="4" t="s">
        <v>9</v>
      </c>
      <c r="K4983" s="4" t="s">
        <v>14</v>
      </c>
      <c r="L4983" s="4" t="s">
        <v>14</v>
      </c>
      <c r="M4983" s="4" t="s">
        <v>18</v>
      </c>
    </row>
    <row r="4984" spans="1:31">
      <c r="A4984" t="n">
        <v>37790</v>
      </c>
      <c r="B4984" s="10" t="n">
        <v>5</v>
      </c>
      <c r="C4984" s="7" t="n">
        <v>28</v>
      </c>
      <c r="D4984" s="21" t="s">
        <v>3</v>
      </c>
      <c r="E4984" s="9" t="n">
        <v>162</v>
      </c>
      <c r="F4984" s="7" t="n">
        <v>4</v>
      </c>
      <c r="G4984" s="7" t="n">
        <v>16423</v>
      </c>
      <c r="H4984" s="21" t="s">
        <v>3</v>
      </c>
      <c r="I4984" s="7" t="n">
        <v>0</v>
      </c>
      <c r="J4984" s="7" t="n">
        <v>1</v>
      </c>
      <c r="K4984" s="7" t="n">
        <v>2</v>
      </c>
      <c r="L4984" s="7" t="n">
        <v>1</v>
      </c>
      <c r="M4984" s="11" t="n">
        <f t="normal" ca="1">A4990</f>
        <v>0</v>
      </c>
    </row>
    <row r="4985" spans="1:31">
      <c r="A4985" t="s">
        <v>4</v>
      </c>
      <c r="B4985" s="4" t="s">
        <v>5</v>
      </c>
      <c r="C4985" s="4" t="s">
        <v>14</v>
      </c>
      <c r="D4985" s="4" t="s">
        <v>6</v>
      </c>
    </row>
    <row r="4986" spans="1:31">
      <c r="A4986" t="n">
        <v>37807</v>
      </c>
      <c r="B4986" s="8" t="n">
        <v>2</v>
      </c>
      <c r="C4986" s="7" t="n">
        <v>10</v>
      </c>
      <c r="D4986" s="7" t="s">
        <v>34</v>
      </c>
    </row>
    <row r="4987" spans="1:31">
      <c r="A4987" t="s">
        <v>4</v>
      </c>
      <c r="B4987" s="4" t="s">
        <v>5</v>
      </c>
      <c r="C4987" s="4" t="s">
        <v>10</v>
      </c>
    </row>
    <row r="4988" spans="1:31">
      <c r="A4988" t="n">
        <v>37824</v>
      </c>
      <c r="B4988" s="29" t="n">
        <v>16</v>
      </c>
      <c r="C4988" s="7" t="n">
        <v>0</v>
      </c>
    </row>
    <row r="4989" spans="1:31">
      <c r="A4989" t="s">
        <v>4</v>
      </c>
      <c r="B4989" s="4" t="s">
        <v>5</v>
      </c>
      <c r="C4989" s="4" t="s">
        <v>14</v>
      </c>
      <c r="D4989" s="4" t="s">
        <v>10</v>
      </c>
      <c r="E4989" s="4" t="s">
        <v>10</v>
      </c>
      <c r="F4989" s="4" t="s">
        <v>10</v>
      </c>
      <c r="G4989" s="4" t="s">
        <v>10</v>
      </c>
      <c r="H4989" s="4" t="s">
        <v>10</v>
      </c>
      <c r="I4989" s="4" t="s">
        <v>10</v>
      </c>
      <c r="J4989" s="4" t="s">
        <v>10</v>
      </c>
      <c r="K4989" s="4" t="s">
        <v>10</v>
      </c>
      <c r="L4989" s="4" t="s">
        <v>10</v>
      </c>
      <c r="M4989" s="4" t="s">
        <v>10</v>
      </c>
      <c r="N4989" s="4" t="s">
        <v>9</v>
      </c>
      <c r="O4989" s="4" t="s">
        <v>9</v>
      </c>
      <c r="P4989" s="4" t="s">
        <v>9</v>
      </c>
      <c r="Q4989" s="4" t="s">
        <v>9</v>
      </c>
      <c r="R4989" s="4" t="s">
        <v>14</v>
      </c>
      <c r="S4989" s="4" t="s">
        <v>6</v>
      </c>
    </row>
    <row r="4990" spans="1:31">
      <c r="A4990" t="n">
        <v>37827</v>
      </c>
      <c r="B4990" s="68" t="n">
        <v>75</v>
      </c>
      <c r="C4990" s="7" t="n">
        <v>0</v>
      </c>
      <c r="D4990" s="7" t="n">
        <v>0</v>
      </c>
      <c r="E4990" s="7" t="n">
        <v>0</v>
      </c>
      <c r="F4990" s="7" t="n">
        <v>1024</v>
      </c>
      <c r="G4990" s="7" t="n">
        <v>720</v>
      </c>
      <c r="H4990" s="7" t="n">
        <v>0</v>
      </c>
      <c r="I4990" s="7" t="n">
        <v>0</v>
      </c>
      <c r="J4990" s="7" t="n">
        <v>0</v>
      </c>
      <c r="K4990" s="7" t="n">
        <v>0</v>
      </c>
      <c r="L4990" s="7" t="n">
        <v>1024</v>
      </c>
      <c r="M4990" s="7" t="n">
        <v>720</v>
      </c>
      <c r="N4990" s="7" t="n">
        <v>1065353216</v>
      </c>
      <c r="O4990" s="7" t="n">
        <v>1065353216</v>
      </c>
      <c r="P4990" s="7" t="n">
        <v>1065353216</v>
      </c>
      <c r="Q4990" s="7" t="n">
        <v>0</v>
      </c>
      <c r="R4990" s="7" t="n">
        <v>0</v>
      </c>
      <c r="S4990" s="7" t="s">
        <v>383</v>
      </c>
    </row>
    <row r="4991" spans="1:31">
      <c r="A4991" t="s">
        <v>4</v>
      </c>
      <c r="B4991" s="4" t="s">
        <v>5</v>
      </c>
      <c r="C4991" s="4" t="s">
        <v>14</v>
      </c>
      <c r="D4991" s="4" t="s">
        <v>14</v>
      </c>
      <c r="E4991" s="4" t="s">
        <v>14</v>
      </c>
      <c r="F4991" s="4" t="s">
        <v>20</v>
      </c>
      <c r="G4991" s="4" t="s">
        <v>20</v>
      </c>
      <c r="H4991" s="4" t="s">
        <v>20</v>
      </c>
      <c r="I4991" s="4" t="s">
        <v>20</v>
      </c>
      <c r="J4991" s="4" t="s">
        <v>20</v>
      </c>
    </row>
    <row r="4992" spans="1:31">
      <c r="A4992" t="n">
        <v>37875</v>
      </c>
      <c r="B4992" s="69" t="n">
        <v>76</v>
      </c>
      <c r="C4992" s="7" t="n">
        <v>0</v>
      </c>
      <c r="D4992" s="7" t="n">
        <v>9</v>
      </c>
      <c r="E4992" s="7" t="n">
        <v>2</v>
      </c>
      <c r="F4992" s="7" t="n">
        <v>0</v>
      </c>
      <c r="G4992" s="7" t="n">
        <v>0</v>
      </c>
      <c r="H4992" s="7" t="n">
        <v>0</v>
      </c>
      <c r="I4992" s="7" t="n">
        <v>0</v>
      </c>
      <c r="J4992" s="7" t="n">
        <v>0</v>
      </c>
    </row>
    <row r="4993" spans="1:19">
      <c r="A4993" t="s">
        <v>4</v>
      </c>
      <c r="B4993" s="4" t="s">
        <v>5</v>
      </c>
      <c r="C4993" s="4" t="s">
        <v>14</v>
      </c>
      <c r="D4993" s="4" t="s">
        <v>10</v>
      </c>
      <c r="E4993" s="4" t="s">
        <v>14</v>
      </c>
      <c r="F4993" s="4" t="s">
        <v>6</v>
      </c>
    </row>
    <row r="4994" spans="1:19">
      <c r="A4994" t="n">
        <v>37899</v>
      </c>
      <c r="B4994" s="30" t="n">
        <v>39</v>
      </c>
      <c r="C4994" s="7" t="n">
        <v>10</v>
      </c>
      <c r="D4994" s="7" t="n">
        <v>65533</v>
      </c>
      <c r="E4994" s="7" t="n">
        <v>203</v>
      </c>
      <c r="F4994" s="7" t="s">
        <v>384</v>
      </c>
    </row>
    <row r="4995" spans="1:19">
      <c r="A4995" t="s">
        <v>4</v>
      </c>
      <c r="B4995" s="4" t="s">
        <v>5</v>
      </c>
      <c r="C4995" s="4" t="s">
        <v>14</v>
      </c>
      <c r="D4995" s="4" t="s">
        <v>10</v>
      </c>
      <c r="E4995" s="4" t="s">
        <v>14</v>
      </c>
      <c r="F4995" s="4" t="s">
        <v>6</v>
      </c>
    </row>
    <row r="4996" spans="1:19">
      <c r="A4996" t="n">
        <v>37923</v>
      </c>
      <c r="B4996" s="30" t="n">
        <v>39</v>
      </c>
      <c r="C4996" s="7" t="n">
        <v>10</v>
      </c>
      <c r="D4996" s="7" t="n">
        <v>65533</v>
      </c>
      <c r="E4996" s="7" t="n">
        <v>204</v>
      </c>
      <c r="F4996" s="7" t="s">
        <v>385</v>
      </c>
    </row>
    <row r="4997" spans="1:19">
      <c r="A4997" t="s">
        <v>4</v>
      </c>
      <c r="B4997" s="4" t="s">
        <v>5</v>
      </c>
      <c r="C4997" s="4" t="s">
        <v>10</v>
      </c>
      <c r="D4997" s="4" t="s">
        <v>20</v>
      </c>
      <c r="E4997" s="4" t="s">
        <v>20</v>
      </c>
      <c r="F4997" s="4" t="s">
        <v>20</v>
      </c>
      <c r="G4997" s="4" t="s">
        <v>20</v>
      </c>
    </row>
    <row r="4998" spans="1:19">
      <c r="A4998" t="n">
        <v>37947</v>
      </c>
      <c r="B4998" s="39" t="n">
        <v>46</v>
      </c>
      <c r="C4998" s="7" t="n">
        <v>0</v>
      </c>
      <c r="D4998" s="7" t="n">
        <v>-16.3999996185303</v>
      </c>
      <c r="E4998" s="7" t="n">
        <v>0</v>
      </c>
      <c r="F4998" s="7" t="n">
        <v>0</v>
      </c>
      <c r="G4998" s="7" t="n">
        <v>200</v>
      </c>
    </row>
    <row r="4999" spans="1:19">
      <c r="A4999" t="s">
        <v>4</v>
      </c>
      <c r="B4999" s="4" t="s">
        <v>5</v>
      </c>
      <c r="C4999" s="4" t="s">
        <v>14</v>
      </c>
      <c r="D4999" s="21" t="s">
        <v>30</v>
      </c>
      <c r="E4999" s="4" t="s">
        <v>5</v>
      </c>
      <c r="F4999" s="4" t="s">
        <v>14</v>
      </c>
      <c r="G4999" s="4" t="s">
        <v>10</v>
      </c>
      <c r="H4999" s="21" t="s">
        <v>31</v>
      </c>
      <c r="I4999" s="4" t="s">
        <v>14</v>
      </c>
      <c r="J4999" s="4" t="s">
        <v>14</v>
      </c>
      <c r="K4999" s="4" t="s">
        <v>18</v>
      </c>
    </row>
    <row r="5000" spans="1:19">
      <c r="A5000" t="n">
        <v>37966</v>
      </c>
      <c r="B5000" s="10" t="n">
        <v>5</v>
      </c>
      <c r="C5000" s="7" t="n">
        <v>28</v>
      </c>
      <c r="D5000" s="21" t="s">
        <v>3</v>
      </c>
      <c r="E5000" s="27" t="n">
        <v>64</v>
      </c>
      <c r="F5000" s="7" t="n">
        <v>5</v>
      </c>
      <c r="G5000" s="7" t="n">
        <v>11</v>
      </c>
      <c r="H5000" s="21" t="s">
        <v>3</v>
      </c>
      <c r="I5000" s="7" t="n">
        <v>8</v>
      </c>
      <c r="J5000" s="7" t="n">
        <v>1</v>
      </c>
      <c r="K5000" s="11" t="n">
        <f t="normal" ca="1">A5006</f>
        <v>0</v>
      </c>
    </row>
    <row r="5001" spans="1:19">
      <c r="A5001" t="s">
        <v>4</v>
      </c>
      <c r="B5001" s="4" t="s">
        <v>5</v>
      </c>
      <c r="C5001" s="4" t="s">
        <v>10</v>
      </c>
      <c r="D5001" s="4" t="s">
        <v>6</v>
      </c>
      <c r="E5001" s="4" t="s">
        <v>6</v>
      </c>
      <c r="F5001" s="4" t="s">
        <v>6</v>
      </c>
      <c r="G5001" s="4" t="s">
        <v>14</v>
      </c>
      <c r="H5001" s="4" t="s">
        <v>9</v>
      </c>
      <c r="I5001" s="4" t="s">
        <v>20</v>
      </c>
      <c r="J5001" s="4" t="s">
        <v>20</v>
      </c>
      <c r="K5001" s="4" t="s">
        <v>20</v>
      </c>
      <c r="L5001" s="4" t="s">
        <v>20</v>
      </c>
      <c r="M5001" s="4" t="s">
        <v>20</v>
      </c>
      <c r="N5001" s="4" t="s">
        <v>20</v>
      </c>
      <c r="O5001" s="4" t="s">
        <v>20</v>
      </c>
      <c r="P5001" s="4" t="s">
        <v>6</v>
      </c>
      <c r="Q5001" s="4" t="s">
        <v>6</v>
      </c>
      <c r="R5001" s="4" t="s">
        <v>9</v>
      </c>
      <c r="S5001" s="4" t="s">
        <v>14</v>
      </c>
      <c r="T5001" s="4" t="s">
        <v>9</v>
      </c>
      <c r="U5001" s="4" t="s">
        <v>9</v>
      </c>
      <c r="V5001" s="4" t="s">
        <v>10</v>
      </c>
    </row>
    <row r="5002" spans="1:19">
      <c r="A5002" t="n">
        <v>37978</v>
      </c>
      <c r="B5002" s="31" t="n">
        <v>19</v>
      </c>
      <c r="C5002" s="7" t="n">
        <v>11</v>
      </c>
      <c r="D5002" s="7" t="s">
        <v>207</v>
      </c>
      <c r="E5002" s="7" t="s">
        <v>208</v>
      </c>
      <c r="F5002" s="7" t="s">
        <v>13</v>
      </c>
      <c r="G5002" s="7" t="n">
        <v>0</v>
      </c>
      <c r="H5002" s="7" t="n">
        <v>1</v>
      </c>
      <c r="I5002" s="7" t="n">
        <v>-15.8999996185303</v>
      </c>
      <c r="J5002" s="7" t="n">
        <v>0</v>
      </c>
      <c r="K5002" s="7" t="n">
        <v>-0.899999976158142</v>
      </c>
      <c r="L5002" s="7" t="n">
        <v>200</v>
      </c>
      <c r="M5002" s="7" t="n">
        <v>1</v>
      </c>
      <c r="N5002" s="7" t="n">
        <v>1.60000002384186</v>
      </c>
      <c r="O5002" s="7" t="n">
        <v>0.0900000035762787</v>
      </c>
      <c r="P5002" s="7" t="s">
        <v>13</v>
      </c>
      <c r="Q5002" s="7" t="s">
        <v>13</v>
      </c>
      <c r="R5002" s="7" t="n">
        <v>-1</v>
      </c>
      <c r="S5002" s="7" t="n">
        <v>0</v>
      </c>
      <c r="T5002" s="7" t="n">
        <v>0</v>
      </c>
      <c r="U5002" s="7" t="n">
        <v>0</v>
      </c>
      <c r="V5002" s="7" t="n">
        <v>0</v>
      </c>
    </row>
    <row r="5003" spans="1:19">
      <c r="A5003" t="s">
        <v>4</v>
      </c>
      <c r="B5003" s="4" t="s">
        <v>5</v>
      </c>
      <c r="C5003" s="4" t="s">
        <v>18</v>
      </c>
    </row>
    <row r="5004" spans="1:19">
      <c r="A5004" t="n">
        <v>38057</v>
      </c>
      <c r="B5004" s="16" t="n">
        <v>3</v>
      </c>
      <c r="C5004" s="11" t="n">
        <f t="normal" ca="1">A5008</f>
        <v>0</v>
      </c>
    </row>
    <row r="5005" spans="1:19">
      <c r="A5005" t="s">
        <v>4</v>
      </c>
      <c r="B5005" s="4" t="s">
        <v>5</v>
      </c>
      <c r="C5005" s="4" t="s">
        <v>10</v>
      </c>
      <c r="D5005" s="4" t="s">
        <v>20</v>
      </c>
      <c r="E5005" s="4" t="s">
        <v>20</v>
      </c>
      <c r="F5005" s="4" t="s">
        <v>20</v>
      </c>
      <c r="G5005" s="4" t="s">
        <v>20</v>
      </c>
    </row>
    <row r="5006" spans="1:19">
      <c r="A5006" t="n">
        <v>38062</v>
      </c>
      <c r="B5006" s="39" t="n">
        <v>46</v>
      </c>
      <c r="C5006" s="7" t="n">
        <v>11</v>
      </c>
      <c r="D5006" s="7" t="n">
        <v>-15.8999996185303</v>
      </c>
      <c r="E5006" s="7" t="n">
        <v>0</v>
      </c>
      <c r="F5006" s="7" t="n">
        <v>-0.899999976158142</v>
      </c>
      <c r="G5006" s="7" t="n">
        <v>200</v>
      </c>
    </row>
    <row r="5007" spans="1:19">
      <c r="A5007" t="s">
        <v>4</v>
      </c>
      <c r="B5007" s="4" t="s">
        <v>5</v>
      </c>
      <c r="C5007" s="4" t="s">
        <v>14</v>
      </c>
      <c r="D5007" s="21" t="s">
        <v>30</v>
      </c>
      <c r="E5007" s="4" t="s">
        <v>5</v>
      </c>
      <c r="F5007" s="4" t="s">
        <v>14</v>
      </c>
      <c r="G5007" s="4" t="s">
        <v>10</v>
      </c>
      <c r="H5007" s="21" t="s">
        <v>31</v>
      </c>
      <c r="I5007" s="4" t="s">
        <v>14</v>
      </c>
      <c r="J5007" s="4" t="s">
        <v>14</v>
      </c>
      <c r="K5007" s="4" t="s">
        <v>18</v>
      </c>
    </row>
    <row r="5008" spans="1:19">
      <c r="A5008" t="n">
        <v>38081</v>
      </c>
      <c r="B5008" s="10" t="n">
        <v>5</v>
      </c>
      <c r="C5008" s="7" t="n">
        <v>28</v>
      </c>
      <c r="D5008" s="21" t="s">
        <v>3</v>
      </c>
      <c r="E5008" s="27" t="n">
        <v>64</v>
      </c>
      <c r="F5008" s="7" t="n">
        <v>5</v>
      </c>
      <c r="G5008" s="7" t="n">
        <v>1</v>
      </c>
      <c r="H5008" s="21" t="s">
        <v>3</v>
      </c>
      <c r="I5008" s="7" t="n">
        <v>8</v>
      </c>
      <c r="J5008" s="7" t="n">
        <v>1</v>
      </c>
      <c r="K5008" s="11" t="n">
        <f t="normal" ca="1">A5014</f>
        <v>0</v>
      </c>
    </row>
    <row r="5009" spans="1:22">
      <c r="A5009" t="s">
        <v>4</v>
      </c>
      <c r="B5009" s="4" t="s">
        <v>5</v>
      </c>
      <c r="C5009" s="4" t="s">
        <v>10</v>
      </c>
      <c r="D5009" s="4" t="s">
        <v>6</v>
      </c>
      <c r="E5009" s="4" t="s">
        <v>6</v>
      </c>
      <c r="F5009" s="4" t="s">
        <v>6</v>
      </c>
      <c r="G5009" s="4" t="s">
        <v>14</v>
      </c>
      <c r="H5009" s="4" t="s">
        <v>9</v>
      </c>
      <c r="I5009" s="4" t="s">
        <v>20</v>
      </c>
      <c r="J5009" s="4" t="s">
        <v>20</v>
      </c>
      <c r="K5009" s="4" t="s">
        <v>20</v>
      </c>
      <c r="L5009" s="4" t="s">
        <v>20</v>
      </c>
      <c r="M5009" s="4" t="s">
        <v>20</v>
      </c>
      <c r="N5009" s="4" t="s">
        <v>20</v>
      </c>
      <c r="O5009" s="4" t="s">
        <v>20</v>
      </c>
      <c r="P5009" s="4" t="s">
        <v>6</v>
      </c>
      <c r="Q5009" s="4" t="s">
        <v>6</v>
      </c>
      <c r="R5009" s="4" t="s">
        <v>9</v>
      </c>
      <c r="S5009" s="4" t="s">
        <v>14</v>
      </c>
      <c r="T5009" s="4" t="s">
        <v>9</v>
      </c>
      <c r="U5009" s="4" t="s">
        <v>9</v>
      </c>
      <c r="V5009" s="4" t="s">
        <v>10</v>
      </c>
    </row>
    <row r="5010" spans="1:22">
      <c r="A5010" t="n">
        <v>38093</v>
      </c>
      <c r="B5010" s="31" t="n">
        <v>19</v>
      </c>
      <c r="C5010" s="7" t="n">
        <v>1</v>
      </c>
      <c r="D5010" s="7" t="s">
        <v>209</v>
      </c>
      <c r="E5010" s="7" t="s">
        <v>210</v>
      </c>
      <c r="F5010" s="7" t="s">
        <v>13</v>
      </c>
      <c r="G5010" s="7" t="n">
        <v>0</v>
      </c>
      <c r="H5010" s="7" t="n">
        <v>1</v>
      </c>
      <c r="I5010" s="7" t="n">
        <v>-15.8999996185303</v>
      </c>
      <c r="J5010" s="7" t="n">
        <v>0</v>
      </c>
      <c r="K5010" s="7" t="n">
        <v>0.899999976158142</v>
      </c>
      <c r="L5010" s="7" t="n">
        <v>200</v>
      </c>
      <c r="M5010" s="7" t="n">
        <v>1</v>
      </c>
      <c r="N5010" s="7" t="n">
        <v>1.60000002384186</v>
      </c>
      <c r="O5010" s="7" t="n">
        <v>0.0900000035762787</v>
      </c>
      <c r="P5010" s="7" t="s">
        <v>13</v>
      </c>
      <c r="Q5010" s="7" t="s">
        <v>13</v>
      </c>
      <c r="R5010" s="7" t="n">
        <v>-1</v>
      </c>
      <c r="S5010" s="7" t="n">
        <v>0</v>
      </c>
      <c r="T5010" s="7" t="n">
        <v>0</v>
      </c>
      <c r="U5010" s="7" t="n">
        <v>0</v>
      </c>
      <c r="V5010" s="7" t="n">
        <v>0</v>
      </c>
    </row>
    <row r="5011" spans="1:22">
      <c r="A5011" t="s">
        <v>4</v>
      </c>
      <c r="B5011" s="4" t="s">
        <v>5</v>
      </c>
      <c r="C5011" s="4" t="s">
        <v>18</v>
      </c>
    </row>
    <row r="5012" spans="1:22">
      <c r="A5012" t="n">
        <v>38166</v>
      </c>
      <c r="B5012" s="16" t="n">
        <v>3</v>
      </c>
      <c r="C5012" s="11" t="n">
        <f t="normal" ca="1">A5016</f>
        <v>0</v>
      </c>
    </row>
    <row r="5013" spans="1:22">
      <c r="A5013" t="s">
        <v>4</v>
      </c>
      <c r="B5013" s="4" t="s">
        <v>5</v>
      </c>
      <c r="C5013" s="4" t="s">
        <v>10</v>
      </c>
      <c r="D5013" s="4" t="s">
        <v>20</v>
      </c>
      <c r="E5013" s="4" t="s">
        <v>20</v>
      </c>
      <c r="F5013" s="4" t="s">
        <v>20</v>
      </c>
      <c r="G5013" s="4" t="s">
        <v>20</v>
      </c>
    </row>
    <row r="5014" spans="1:22">
      <c r="A5014" t="n">
        <v>38171</v>
      </c>
      <c r="B5014" s="39" t="n">
        <v>46</v>
      </c>
      <c r="C5014" s="7" t="n">
        <v>1</v>
      </c>
      <c r="D5014" s="7" t="n">
        <v>-15.8999996185303</v>
      </c>
      <c r="E5014" s="7" t="n">
        <v>0</v>
      </c>
      <c r="F5014" s="7" t="n">
        <v>0.899999976158142</v>
      </c>
      <c r="G5014" s="7" t="n">
        <v>200</v>
      </c>
    </row>
    <row r="5015" spans="1:22">
      <c r="A5015" t="s">
        <v>4</v>
      </c>
      <c r="B5015" s="4" t="s">
        <v>5</v>
      </c>
      <c r="C5015" s="4" t="s">
        <v>14</v>
      </c>
      <c r="D5015" s="21" t="s">
        <v>30</v>
      </c>
      <c r="E5015" s="4" t="s">
        <v>5</v>
      </c>
      <c r="F5015" s="4" t="s">
        <v>14</v>
      </c>
      <c r="G5015" s="4" t="s">
        <v>10</v>
      </c>
      <c r="H5015" s="21" t="s">
        <v>31</v>
      </c>
      <c r="I5015" s="4" t="s">
        <v>14</v>
      </c>
      <c r="J5015" s="4" t="s">
        <v>14</v>
      </c>
      <c r="K5015" s="4" t="s">
        <v>18</v>
      </c>
    </row>
    <row r="5016" spans="1:22">
      <c r="A5016" t="n">
        <v>38190</v>
      </c>
      <c r="B5016" s="10" t="n">
        <v>5</v>
      </c>
      <c r="C5016" s="7" t="n">
        <v>28</v>
      </c>
      <c r="D5016" s="21" t="s">
        <v>3</v>
      </c>
      <c r="E5016" s="27" t="n">
        <v>64</v>
      </c>
      <c r="F5016" s="7" t="n">
        <v>5</v>
      </c>
      <c r="G5016" s="7" t="n">
        <v>2</v>
      </c>
      <c r="H5016" s="21" t="s">
        <v>3</v>
      </c>
      <c r="I5016" s="7" t="n">
        <v>8</v>
      </c>
      <c r="J5016" s="7" t="n">
        <v>1</v>
      </c>
      <c r="K5016" s="11" t="n">
        <f t="normal" ca="1">A5022</f>
        <v>0</v>
      </c>
    </row>
    <row r="5017" spans="1:22">
      <c r="A5017" t="s">
        <v>4</v>
      </c>
      <c r="B5017" s="4" t="s">
        <v>5</v>
      </c>
      <c r="C5017" s="4" t="s">
        <v>10</v>
      </c>
      <c r="D5017" s="4" t="s">
        <v>6</v>
      </c>
      <c r="E5017" s="4" t="s">
        <v>6</v>
      </c>
      <c r="F5017" s="4" t="s">
        <v>6</v>
      </c>
      <c r="G5017" s="4" t="s">
        <v>14</v>
      </c>
      <c r="H5017" s="4" t="s">
        <v>9</v>
      </c>
      <c r="I5017" s="4" t="s">
        <v>20</v>
      </c>
      <c r="J5017" s="4" t="s">
        <v>20</v>
      </c>
      <c r="K5017" s="4" t="s">
        <v>20</v>
      </c>
      <c r="L5017" s="4" t="s">
        <v>20</v>
      </c>
      <c r="M5017" s="4" t="s">
        <v>20</v>
      </c>
      <c r="N5017" s="4" t="s">
        <v>20</v>
      </c>
      <c r="O5017" s="4" t="s">
        <v>20</v>
      </c>
      <c r="P5017" s="4" t="s">
        <v>6</v>
      </c>
      <c r="Q5017" s="4" t="s">
        <v>6</v>
      </c>
      <c r="R5017" s="4" t="s">
        <v>9</v>
      </c>
      <c r="S5017" s="4" t="s">
        <v>14</v>
      </c>
      <c r="T5017" s="4" t="s">
        <v>9</v>
      </c>
      <c r="U5017" s="4" t="s">
        <v>9</v>
      </c>
      <c r="V5017" s="4" t="s">
        <v>10</v>
      </c>
    </row>
    <row r="5018" spans="1:22">
      <c r="A5018" t="n">
        <v>38202</v>
      </c>
      <c r="B5018" s="31" t="n">
        <v>19</v>
      </c>
      <c r="C5018" s="7" t="n">
        <v>2</v>
      </c>
      <c r="D5018" s="7" t="s">
        <v>211</v>
      </c>
      <c r="E5018" s="7" t="s">
        <v>212</v>
      </c>
      <c r="F5018" s="7" t="s">
        <v>13</v>
      </c>
      <c r="G5018" s="7" t="n">
        <v>0</v>
      </c>
      <c r="H5018" s="7" t="n">
        <v>1</v>
      </c>
      <c r="I5018" s="7" t="n">
        <v>-15.1000003814697</v>
      </c>
      <c r="J5018" s="7" t="n">
        <v>0</v>
      </c>
      <c r="K5018" s="7" t="n">
        <v>0</v>
      </c>
      <c r="L5018" s="7" t="n">
        <v>200</v>
      </c>
      <c r="M5018" s="7" t="n">
        <v>1</v>
      </c>
      <c r="N5018" s="7" t="n">
        <v>1.60000002384186</v>
      </c>
      <c r="O5018" s="7" t="n">
        <v>0.0900000035762787</v>
      </c>
      <c r="P5018" s="7" t="s">
        <v>13</v>
      </c>
      <c r="Q5018" s="7" t="s">
        <v>13</v>
      </c>
      <c r="R5018" s="7" t="n">
        <v>-1</v>
      </c>
      <c r="S5018" s="7" t="n">
        <v>0</v>
      </c>
      <c r="T5018" s="7" t="n">
        <v>0</v>
      </c>
      <c r="U5018" s="7" t="n">
        <v>0</v>
      </c>
      <c r="V5018" s="7" t="n">
        <v>0</v>
      </c>
    </row>
    <row r="5019" spans="1:22">
      <c r="A5019" t="s">
        <v>4</v>
      </c>
      <c r="B5019" s="4" t="s">
        <v>5</v>
      </c>
      <c r="C5019" s="4" t="s">
        <v>18</v>
      </c>
    </row>
    <row r="5020" spans="1:22">
      <c r="A5020" t="n">
        <v>38276</v>
      </c>
      <c r="B5020" s="16" t="n">
        <v>3</v>
      </c>
      <c r="C5020" s="11" t="n">
        <f t="normal" ca="1">A5024</f>
        <v>0</v>
      </c>
    </row>
    <row r="5021" spans="1:22">
      <c r="A5021" t="s">
        <v>4</v>
      </c>
      <c r="B5021" s="4" t="s">
        <v>5</v>
      </c>
      <c r="C5021" s="4" t="s">
        <v>10</v>
      </c>
      <c r="D5021" s="4" t="s">
        <v>20</v>
      </c>
      <c r="E5021" s="4" t="s">
        <v>20</v>
      </c>
      <c r="F5021" s="4" t="s">
        <v>20</v>
      </c>
      <c r="G5021" s="4" t="s">
        <v>20</v>
      </c>
    </row>
    <row r="5022" spans="1:22">
      <c r="A5022" t="n">
        <v>38281</v>
      </c>
      <c r="B5022" s="39" t="n">
        <v>46</v>
      </c>
      <c r="C5022" s="7" t="n">
        <v>2</v>
      </c>
      <c r="D5022" s="7" t="n">
        <v>-15.1000003814697</v>
      </c>
      <c r="E5022" s="7" t="n">
        <v>0</v>
      </c>
      <c r="F5022" s="7" t="n">
        <v>0</v>
      </c>
      <c r="G5022" s="7" t="n">
        <v>200</v>
      </c>
    </row>
    <row r="5023" spans="1:22">
      <c r="A5023" t="s">
        <v>4</v>
      </c>
      <c r="B5023" s="4" t="s">
        <v>5</v>
      </c>
      <c r="C5023" s="4" t="s">
        <v>14</v>
      </c>
      <c r="D5023" s="21" t="s">
        <v>30</v>
      </c>
      <c r="E5023" s="4" t="s">
        <v>5</v>
      </c>
      <c r="F5023" s="4" t="s">
        <v>14</v>
      </c>
      <c r="G5023" s="4" t="s">
        <v>10</v>
      </c>
      <c r="H5023" s="21" t="s">
        <v>31</v>
      </c>
      <c r="I5023" s="4" t="s">
        <v>14</v>
      </c>
      <c r="J5023" s="4" t="s">
        <v>14</v>
      </c>
      <c r="K5023" s="4" t="s">
        <v>18</v>
      </c>
    </row>
    <row r="5024" spans="1:22">
      <c r="A5024" t="n">
        <v>38300</v>
      </c>
      <c r="B5024" s="10" t="n">
        <v>5</v>
      </c>
      <c r="C5024" s="7" t="n">
        <v>28</v>
      </c>
      <c r="D5024" s="21" t="s">
        <v>3</v>
      </c>
      <c r="E5024" s="27" t="n">
        <v>64</v>
      </c>
      <c r="F5024" s="7" t="n">
        <v>5</v>
      </c>
      <c r="G5024" s="7" t="n">
        <v>3</v>
      </c>
      <c r="H5024" s="21" t="s">
        <v>3</v>
      </c>
      <c r="I5024" s="7" t="n">
        <v>8</v>
      </c>
      <c r="J5024" s="7" t="n">
        <v>1</v>
      </c>
      <c r="K5024" s="11" t="n">
        <f t="normal" ca="1">A5030</f>
        <v>0</v>
      </c>
    </row>
    <row r="5025" spans="1:22">
      <c r="A5025" t="s">
        <v>4</v>
      </c>
      <c r="B5025" s="4" t="s">
        <v>5</v>
      </c>
      <c r="C5025" s="4" t="s">
        <v>10</v>
      </c>
      <c r="D5025" s="4" t="s">
        <v>6</v>
      </c>
      <c r="E5025" s="4" t="s">
        <v>6</v>
      </c>
      <c r="F5025" s="4" t="s">
        <v>6</v>
      </c>
      <c r="G5025" s="4" t="s">
        <v>14</v>
      </c>
      <c r="H5025" s="4" t="s">
        <v>9</v>
      </c>
      <c r="I5025" s="4" t="s">
        <v>20</v>
      </c>
      <c r="J5025" s="4" t="s">
        <v>20</v>
      </c>
      <c r="K5025" s="4" t="s">
        <v>20</v>
      </c>
      <c r="L5025" s="4" t="s">
        <v>20</v>
      </c>
      <c r="M5025" s="4" t="s">
        <v>20</v>
      </c>
      <c r="N5025" s="4" t="s">
        <v>20</v>
      </c>
      <c r="O5025" s="4" t="s">
        <v>20</v>
      </c>
      <c r="P5025" s="4" t="s">
        <v>6</v>
      </c>
      <c r="Q5025" s="4" t="s">
        <v>6</v>
      </c>
      <c r="R5025" s="4" t="s">
        <v>9</v>
      </c>
      <c r="S5025" s="4" t="s">
        <v>14</v>
      </c>
      <c r="T5025" s="4" t="s">
        <v>9</v>
      </c>
      <c r="U5025" s="4" t="s">
        <v>9</v>
      </c>
      <c r="V5025" s="4" t="s">
        <v>10</v>
      </c>
    </row>
    <row r="5026" spans="1:22">
      <c r="A5026" t="n">
        <v>38312</v>
      </c>
      <c r="B5026" s="31" t="n">
        <v>19</v>
      </c>
      <c r="C5026" s="7" t="n">
        <v>3</v>
      </c>
      <c r="D5026" s="7" t="s">
        <v>213</v>
      </c>
      <c r="E5026" s="7" t="s">
        <v>214</v>
      </c>
      <c r="F5026" s="7" t="s">
        <v>13</v>
      </c>
      <c r="G5026" s="7" t="n">
        <v>0</v>
      </c>
      <c r="H5026" s="7" t="n">
        <v>1</v>
      </c>
      <c r="I5026" s="7" t="n">
        <v>-14</v>
      </c>
      <c r="J5026" s="7" t="n">
        <v>0</v>
      </c>
      <c r="K5026" s="7" t="n">
        <v>-0.600000023841858</v>
      </c>
      <c r="L5026" s="7" t="n">
        <v>200</v>
      </c>
      <c r="M5026" s="7" t="n">
        <v>1</v>
      </c>
      <c r="N5026" s="7" t="n">
        <v>1.60000002384186</v>
      </c>
      <c r="O5026" s="7" t="n">
        <v>0.0900000035762787</v>
      </c>
      <c r="P5026" s="7" t="s">
        <v>13</v>
      </c>
      <c r="Q5026" s="7" t="s">
        <v>13</v>
      </c>
      <c r="R5026" s="7" t="n">
        <v>-1</v>
      </c>
      <c r="S5026" s="7" t="n">
        <v>0</v>
      </c>
      <c r="T5026" s="7" t="n">
        <v>0</v>
      </c>
      <c r="U5026" s="7" t="n">
        <v>0</v>
      </c>
      <c r="V5026" s="7" t="n">
        <v>0</v>
      </c>
    </row>
    <row r="5027" spans="1:22">
      <c r="A5027" t="s">
        <v>4</v>
      </c>
      <c r="B5027" s="4" t="s">
        <v>5</v>
      </c>
      <c r="C5027" s="4" t="s">
        <v>18</v>
      </c>
    </row>
    <row r="5028" spans="1:22">
      <c r="A5028" t="n">
        <v>38385</v>
      </c>
      <c r="B5028" s="16" t="n">
        <v>3</v>
      </c>
      <c r="C5028" s="11" t="n">
        <f t="normal" ca="1">A5032</f>
        <v>0</v>
      </c>
    </row>
    <row r="5029" spans="1:22">
      <c r="A5029" t="s">
        <v>4</v>
      </c>
      <c r="B5029" s="4" t="s">
        <v>5</v>
      </c>
      <c r="C5029" s="4" t="s">
        <v>10</v>
      </c>
      <c r="D5029" s="4" t="s">
        <v>20</v>
      </c>
      <c r="E5029" s="4" t="s">
        <v>20</v>
      </c>
      <c r="F5029" s="4" t="s">
        <v>20</v>
      </c>
      <c r="G5029" s="4" t="s">
        <v>20</v>
      </c>
    </row>
    <row r="5030" spans="1:22">
      <c r="A5030" t="n">
        <v>38390</v>
      </c>
      <c r="B5030" s="39" t="n">
        <v>46</v>
      </c>
      <c r="C5030" s="7" t="n">
        <v>3</v>
      </c>
      <c r="D5030" s="7" t="n">
        <v>-14</v>
      </c>
      <c r="E5030" s="7" t="n">
        <v>0</v>
      </c>
      <c r="F5030" s="7" t="n">
        <v>-0.600000023841858</v>
      </c>
      <c r="G5030" s="7" t="n">
        <v>200</v>
      </c>
    </row>
    <row r="5031" spans="1:22">
      <c r="A5031" t="s">
        <v>4</v>
      </c>
      <c r="B5031" s="4" t="s">
        <v>5</v>
      </c>
      <c r="C5031" s="4" t="s">
        <v>14</v>
      </c>
      <c r="D5031" s="21" t="s">
        <v>30</v>
      </c>
      <c r="E5031" s="4" t="s">
        <v>5</v>
      </c>
      <c r="F5031" s="4" t="s">
        <v>14</v>
      </c>
      <c r="G5031" s="4" t="s">
        <v>10</v>
      </c>
      <c r="H5031" s="21" t="s">
        <v>31</v>
      </c>
      <c r="I5031" s="4" t="s">
        <v>14</v>
      </c>
      <c r="J5031" s="4" t="s">
        <v>14</v>
      </c>
      <c r="K5031" s="4" t="s">
        <v>18</v>
      </c>
    </row>
    <row r="5032" spans="1:22">
      <c r="A5032" t="n">
        <v>38409</v>
      </c>
      <c r="B5032" s="10" t="n">
        <v>5</v>
      </c>
      <c r="C5032" s="7" t="n">
        <v>28</v>
      </c>
      <c r="D5032" s="21" t="s">
        <v>3</v>
      </c>
      <c r="E5032" s="27" t="n">
        <v>64</v>
      </c>
      <c r="F5032" s="7" t="n">
        <v>5</v>
      </c>
      <c r="G5032" s="7" t="n">
        <v>4</v>
      </c>
      <c r="H5032" s="21" t="s">
        <v>3</v>
      </c>
      <c r="I5032" s="7" t="n">
        <v>8</v>
      </c>
      <c r="J5032" s="7" t="n">
        <v>1</v>
      </c>
      <c r="K5032" s="11" t="n">
        <f t="normal" ca="1">A5038</f>
        <v>0</v>
      </c>
    </row>
    <row r="5033" spans="1:22">
      <c r="A5033" t="s">
        <v>4</v>
      </c>
      <c r="B5033" s="4" t="s">
        <v>5</v>
      </c>
      <c r="C5033" s="4" t="s">
        <v>10</v>
      </c>
      <c r="D5033" s="4" t="s">
        <v>6</v>
      </c>
      <c r="E5033" s="4" t="s">
        <v>6</v>
      </c>
      <c r="F5033" s="4" t="s">
        <v>6</v>
      </c>
      <c r="G5033" s="4" t="s">
        <v>14</v>
      </c>
      <c r="H5033" s="4" t="s">
        <v>9</v>
      </c>
      <c r="I5033" s="4" t="s">
        <v>20</v>
      </c>
      <c r="J5033" s="4" t="s">
        <v>20</v>
      </c>
      <c r="K5033" s="4" t="s">
        <v>20</v>
      </c>
      <c r="L5033" s="4" t="s">
        <v>20</v>
      </c>
      <c r="M5033" s="4" t="s">
        <v>20</v>
      </c>
      <c r="N5033" s="4" t="s">
        <v>20</v>
      </c>
      <c r="O5033" s="4" t="s">
        <v>20</v>
      </c>
      <c r="P5033" s="4" t="s">
        <v>6</v>
      </c>
      <c r="Q5033" s="4" t="s">
        <v>6</v>
      </c>
      <c r="R5033" s="4" t="s">
        <v>9</v>
      </c>
      <c r="S5033" s="4" t="s">
        <v>14</v>
      </c>
      <c r="T5033" s="4" t="s">
        <v>9</v>
      </c>
      <c r="U5033" s="4" t="s">
        <v>9</v>
      </c>
      <c r="V5033" s="4" t="s">
        <v>10</v>
      </c>
    </row>
    <row r="5034" spans="1:22">
      <c r="A5034" t="n">
        <v>38421</v>
      </c>
      <c r="B5034" s="31" t="n">
        <v>19</v>
      </c>
      <c r="C5034" s="7" t="n">
        <v>4</v>
      </c>
      <c r="D5034" s="7" t="s">
        <v>386</v>
      </c>
      <c r="E5034" s="7" t="s">
        <v>387</v>
      </c>
      <c r="F5034" s="7" t="s">
        <v>13</v>
      </c>
      <c r="G5034" s="7" t="n">
        <v>0</v>
      </c>
      <c r="H5034" s="7" t="n">
        <v>1</v>
      </c>
      <c r="I5034" s="7" t="n">
        <v>-14</v>
      </c>
      <c r="J5034" s="7" t="n">
        <v>0</v>
      </c>
      <c r="K5034" s="7" t="n">
        <v>0.600000023841858</v>
      </c>
      <c r="L5034" s="7" t="n">
        <v>200</v>
      </c>
      <c r="M5034" s="7" t="n">
        <v>1</v>
      </c>
      <c r="N5034" s="7" t="n">
        <v>1.60000002384186</v>
      </c>
      <c r="O5034" s="7" t="n">
        <v>0.0900000035762787</v>
      </c>
      <c r="P5034" s="7" t="s">
        <v>13</v>
      </c>
      <c r="Q5034" s="7" t="s">
        <v>13</v>
      </c>
      <c r="R5034" s="7" t="n">
        <v>-1</v>
      </c>
      <c r="S5034" s="7" t="n">
        <v>0</v>
      </c>
      <c r="T5034" s="7" t="n">
        <v>0</v>
      </c>
      <c r="U5034" s="7" t="n">
        <v>0</v>
      </c>
      <c r="V5034" s="7" t="n">
        <v>0</v>
      </c>
    </row>
    <row r="5035" spans="1:22">
      <c r="A5035" t="s">
        <v>4</v>
      </c>
      <c r="B5035" s="4" t="s">
        <v>5</v>
      </c>
      <c r="C5035" s="4" t="s">
        <v>18</v>
      </c>
    </row>
    <row r="5036" spans="1:22">
      <c r="A5036" t="n">
        <v>38496</v>
      </c>
      <c r="B5036" s="16" t="n">
        <v>3</v>
      </c>
      <c r="C5036" s="11" t="n">
        <f t="normal" ca="1">A5040</f>
        <v>0</v>
      </c>
    </row>
    <row r="5037" spans="1:22">
      <c r="A5037" t="s">
        <v>4</v>
      </c>
      <c r="B5037" s="4" t="s">
        <v>5</v>
      </c>
      <c r="C5037" s="4" t="s">
        <v>10</v>
      </c>
      <c r="D5037" s="4" t="s">
        <v>20</v>
      </c>
      <c r="E5037" s="4" t="s">
        <v>20</v>
      </c>
      <c r="F5037" s="4" t="s">
        <v>20</v>
      </c>
      <c r="G5037" s="4" t="s">
        <v>20</v>
      </c>
    </row>
    <row r="5038" spans="1:22">
      <c r="A5038" t="n">
        <v>38501</v>
      </c>
      <c r="B5038" s="39" t="n">
        <v>46</v>
      </c>
      <c r="C5038" s="7" t="n">
        <v>4</v>
      </c>
      <c r="D5038" s="7" t="n">
        <v>-14</v>
      </c>
      <c r="E5038" s="7" t="n">
        <v>0</v>
      </c>
      <c r="F5038" s="7" t="n">
        <v>0.600000023841858</v>
      </c>
      <c r="G5038" s="7" t="n">
        <v>200</v>
      </c>
    </row>
    <row r="5039" spans="1:22">
      <c r="A5039" t="s">
        <v>4</v>
      </c>
      <c r="B5039" s="4" t="s">
        <v>5</v>
      </c>
      <c r="C5039" s="4" t="s">
        <v>14</v>
      </c>
      <c r="D5039" s="21" t="s">
        <v>30</v>
      </c>
      <c r="E5039" s="4" t="s">
        <v>5</v>
      </c>
      <c r="F5039" s="4" t="s">
        <v>14</v>
      </c>
      <c r="G5039" s="4" t="s">
        <v>10</v>
      </c>
      <c r="H5039" s="21" t="s">
        <v>31</v>
      </c>
      <c r="I5039" s="4" t="s">
        <v>14</v>
      </c>
      <c r="J5039" s="4" t="s">
        <v>14</v>
      </c>
      <c r="K5039" s="4" t="s">
        <v>18</v>
      </c>
    </row>
    <row r="5040" spans="1:22">
      <c r="A5040" t="n">
        <v>38520</v>
      </c>
      <c r="B5040" s="10" t="n">
        <v>5</v>
      </c>
      <c r="C5040" s="7" t="n">
        <v>28</v>
      </c>
      <c r="D5040" s="21" t="s">
        <v>3</v>
      </c>
      <c r="E5040" s="27" t="n">
        <v>64</v>
      </c>
      <c r="F5040" s="7" t="n">
        <v>5</v>
      </c>
      <c r="G5040" s="7" t="n">
        <v>5</v>
      </c>
      <c r="H5040" s="21" t="s">
        <v>3</v>
      </c>
      <c r="I5040" s="7" t="n">
        <v>8</v>
      </c>
      <c r="J5040" s="7" t="n">
        <v>1</v>
      </c>
      <c r="K5040" s="11" t="n">
        <f t="normal" ca="1">A5046</f>
        <v>0</v>
      </c>
    </row>
    <row r="5041" spans="1:22">
      <c r="A5041" t="s">
        <v>4</v>
      </c>
      <c r="B5041" s="4" t="s">
        <v>5</v>
      </c>
      <c r="C5041" s="4" t="s">
        <v>10</v>
      </c>
      <c r="D5041" s="4" t="s">
        <v>6</v>
      </c>
      <c r="E5041" s="4" t="s">
        <v>6</v>
      </c>
      <c r="F5041" s="4" t="s">
        <v>6</v>
      </c>
      <c r="G5041" s="4" t="s">
        <v>14</v>
      </c>
      <c r="H5041" s="4" t="s">
        <v>9</v>
      </c>
      <c r="I5041" s="4" t="s">
        <v>20</v>
      </c>
      <c r="J5041" s="4" t="s">
        <v>20</v>
      </c>
      <c r="K5041" s="4" t="s">
        <v>20</v>
      </c>
      <c r="L5041" s="4" t="s">
        <v>20</v>
      </c>
      <c r="M5041" s="4" t="s">
        <v>20</v>
      </c>
      <c r="N5041" s="4" t="s">
        <v>20</v>
      </c>
      <c r="O5041" s="4" t="s">
        <v>20</v>
      </c>
      <c r="P5041" s="4" t="s">
        <v>6</v>
      </c>
      <c r="Q5041" s="4" t="s">
        <v>6</v>
      </c>
      <c r="R5041" s="4" t="s">
        <v>9</v>
      </c>
      <c r="S5041" s="4" t="s">
        <v>14</v>
      </c>
      <c r="T5041" s="4" t="s">
        <v>9</v>
      </c>
      <c r="U5041" s="4" t="s">
        <v>9</v>
      </c>
      <c r="V5041" s="4" t="s">
        <v>10</v>
      </c>
    </row>
    <row r="5042" spans="1:22">
      <c r="A5042" t="n">
        <v>38532</v>
      </c>
      <c r="B5042" s="31" t="n">
        <v>19</v>
      </c>
      <c r="C5042" s="7" t="n">
        <v>5</v>
      </c>
      <c r="D5042" s="7" t="s">
        <v>215</v>
      </c>
      <c r="E5042" s="7" t="s">
        <v>216</v>
      </c>
      <c r="F5042" s="7" t="s">
        <v>13</v>
      </c>
      <c r="G5042" s="7" t="n">
        <v>0</v>
      </c>
      <c r="H5042" s="7" t="n">
        <v>1</v>
      </c>
      <c r="I5042" s="7" t="n">
        <v>-13.3000001907349</v>
      </c>
      <c r="J5042" s="7" t="n">
        <v>0</v>
      </c>
      <c r="K5042" s="7" t="n">
        <v>1.60000002384186</v>
      </c>
      <c r="L5042" s="7" t="n">
        <v>200</v>
      </c>
      <c r="M5042" s="7" t="n">
        <v>1</v>
      </c>
      <c r="N5042" s="7" t="n">
        <v>1.60000002384186</v>
      </c>
      <c r="O5042" s="7" t="n">
        <v>0.0900000035762787</v>
      </c>
      <c r="P5042" s="7" t="s">
        <v>13</v>
      </c>
      <c r="Q5042" s="7" t="s">
        <v>13</v>
      </c>
      <c r="R5042" s="7" t="n">
        <v>-1</v>
      </c>
      <c r="S5042" s="7" t="n">
        <v>0</v>
      </c>
      <c r="T5042" s="7" t="n">
        <v>0</v>
      </c>
      <c r="U5042" s="7" t="n">
        <v>0</v>
      </c>
      <c r="V5042" s="7" t="n">
        <v>0</v>
      </c>
    </row>
    <row r="5043" spans="1:22">
      <c r="A5043" t="s">
        <v>4</v>
      </c>
      <c r="B5043" s="4" t="s">
        <v>5</v>
      </c>
      <c r="C5043" s="4" t="s">
        <v>18</v>
      </c>
    </row>
    <row r="5044" spans="1:22">
      <c r="A5044" t="n">
        <v>38604</v>
      </c>
      <c r="B5044" s="16" t="n">
        <v>3</v>
      </c>
      <c r="C5044" s="11" t="n">
        <f t="normal" ca="1">A5048</f>
        <v>0</v>
      </c>
    </row>
    <row r="5045" spans="1:22">
      <c r="A5045" t="s">
        <v>4</v>
      </c>
      <c r="B5045" s="4" t="s">
        <v>5</v>
      </c>
      <c r="C5045" s="4" t="s">
        <v>10</v>
      </c>
      <c r="D5045" s="4" t="s">
        <v>20</v>
      </c>
      <c r="E5045" s="4" t="s">
        <v>20</v>
      </c>
      <c r="F5045" s="4" t="s">
        <v>20</v>
      </c>
      <c r="G5045" s="4" t="s">
        <v>20</v>
      </c>
    </row>
    <row r="5046" spans="1:22">
      <c r="A5046" t="n">
        <v>38609</v>
      </c>
      <c r="B5046" s="39" t="n">
        <v>46</v>
      </c>
      <c r="C5046" s="7" t="n">
        <v>5</v>
      </c>
      <c r="D5046" s="7" t="n">
        <v>-13.3000001907349</v>
      </c>
      <c r="E5046" s="7" t="n">
        <v>0</v>
      </c>
      <c r="F5046" s="7" t="n">
        <v>1.60000002384186</v>
      </c>
      <c r="G5046" s="7" t="n">
        <v>200</v>
      </c>
    </row>
    <row r="5047" spans="1:22">
      <c r="A5047" t="s">
        <v>4</v>
      </c>
      <c r="B5047" s="4" t="s">
        <v>5</v>
      </c>
      <c r="C5047" s="4" t="s">
        <v>14</v>
      </c>
      <c r="D5047" s="21" t="s">
        <v>30</v>
      </c>
      <c r="E5047" s="4" t="s">
        <v>5</v>
      </c>
      <c r="F5047" s="4" t="s">
        <v>14</v>
      </c>
      <c r="G5047" s="4" t="s">
        <v>10</v>
      </c>
      <c r="H5047" s="21" t="s">
        <v>31</v>
      </c>
      <c r="I5047" s="4" t="s">
        <v>14</v>
      </c>
      <c r="J5047" s="4" t="s">
        <v>14</v>
      </c>
      <c r="K5047" s="4" t="s">
        <v>18</v>
      </c>
    </row>
    <row r="5048" spans="1:22">
      <c r="A5048" t="n">
        <v>38628</v>
      </c>
      <c r="B5048" s="10" t="n">
        <v>5</v>
      </c>
      <c r="C5048" s="7" t="n">
        <v>28</v>
      </c>
      <c r="D5048" s="21" t="s">
        <v>3</v>
      </c>
      <c r="E5048" s="27" t="n">
        <v>64</v>
      </c>
      <c r="F5048" s="7" t="n">
        <v>5</v>
      </c>
      <c r="G5048" s="7" t="n">
        <v>6</v>
      </c>
      <c r="H5048" s="21" t="s">
        <v>3</v>
      </c>
      <c r="I5048" s="7" t="n">
        <v>8</v>
      </c>
      <c r="J5048" s="7" t="n">
        <v>1</v>
      </c>
      <c r="K5048" s="11" t="n">
        <f t="normal" ca="1">A5054</f>
        <v>0</v>
      </c>
    </row>
    <row r="5049" spans="1:22">
      <c r="A5049" t="s">
        <v>4</v>
      </c>
      <c r="B5049" s="4" t="s">
        <v>5</v>
      </c>
      <c r="C5049" s="4" t="s">
        <v>10</v>
      </c>
      <c r="D5049" s="4" t="s">
        <v>6</v>
      </c>
      <c r="E5049" s="4" t="s">
        <v>6</v>
      </c>
      <c r="F5049" s="4" t="s">
        <v>6</v>
      </c>
      <c r="G5049" s="4" t="s">
        <v>14</v>
      </c>
      <c r="H5049" s="4" t="s">
        <v>9</v>
      </c>
      <c r="I5049" s="4" t="s">
        <v>20</v>
      </c>
      <c r="J5049" s="4" t="s">
        <v>20</v>
      </c>
      <c r="K5049" s="4" t="s">
        <v>20</v>
      </c>
      <c r="L5049" s="4" t="s">
        <v>20</v>
      </c>
      <c r="M5049" s="4" t="s">
        <v>20</v>
      </c>
      <c r="N5049" s="4" t="s">
        <v>20</v>
      </c>
      <c r="O5049" s="4" t="s">
        <v>20</v>
      </c>
      <c r="P5049" s="4" t="s">
        <v>6</v>
      </c>
      <c r="Q5049" s="4" t="s">
        <v>6</v>
      </c>
      <c r="R5049" s="4" t="s">
        <v>9</v>
      </c>
      <c r="S5049" s="4" t="s">
        <v>14</v>
      </c>
      <c r="T5049" s="4" t="s">
        <v>9</v>
      </c>
      <c r="U5049" s="4" t="s">
        <v>9</v>
      </c>
      <c r="V5049" s="4" t="s">
        <v>10</v>
      </c>
    </row>
    <row r="5050" spans="1:22">
      <c r="A5050" t="n">
        <v>38640</v>
      </c>
      <c r="B5050" s="31" t="n">
        <v>19</v>
      </c>
      <c r="C5050" s="7" t="n">
        <v>6</v>
      </c>
      <c r="D5050" s="7" t="s">
        <v>217</v>
      </c>
      <c r="E5050" s="7" t="s">
        <v>218</v>
      </c>
      <c r="F5050" s="7" t="s">
        <v>13</v>
      </c>
      <c r="G5050" s="7" t="n">
        <v>0</v>
      </c>
      <c r="H5050" s="7" t="n">
        <v>1</v>
      </c>
      <c r="I5050" s="7" t="n">
        <v>-14.8000001907349</v>
      </c>
      <c r="J5050" s="7" t="n">
        <v>0</v>
      </c>
      <c r="K5050" s="7" t="n">
        <v>-1.29999995231628</v>
      </c>
      <c r="L5050" s="7" t="n">
        <v>200</v>
      </c>
      <c r="M5050" s="7" t="n">
        <v>1</v>
      </c>
      <c r="N5050" s="7" t="n">
        <v>1.60000002384186</v>
      </c>
      <c r="O5050" s="7" t="n">
        <v>0.0900000035762787</v>
      </c>
      <c r="P5050" s="7" t="s">
        <v>13</v>
      </c>
      <c r="Q5050" s="7" t="s">
        <v>13</v>
      </c>
      <c r="R5050" s="7" t="n">
        <v>-1</v>
      </c>
      <c r="S5050" s="7" t="n">
        <v>0</v>
      </c>
      <c r="T5050" s="7" t="n">
        <v>0</v>
      </c>
      <c r="U5050" s="7" t="n">
        <v>0</v>
      </c>
      <c r="V5050" s="7" t="n">
        <v>0</v>
      </c>
    </row>
    <row r="5051" spans="1:22">
      <c r="A5051" t="s">
        <v>4</v>
      </c>
      <c r="B5051" s="4" t="s">
        <v>5</v>
      </c>
      <c r="C5051" s="4" t="s">
        <v>18</v>
      </c>
    </row>
    <row r="5052" spans="1:22">
      <c r="A5052" t="n">
        <v>38713</v>
      </c>
      <c r="B5052" s="16" t="n">
        <v>3</v>
      </c>
      <c r="C5052" s="11" t="n">
        <f t="normal" ca="1">A5056</f>
        <v>0</v>
      </c>
    </row>
    <row r="5053" spans="1:22">
      <c r="A5053" t="s">
        <v>4</v>
      </c>
      <c r="B5053" s="4" t="s">
        <v>5</v>
      </c>
      <c r="C5053" s="4" t="s">
        <v>10</v>
      </c>
      <c r="D5053" s="4" t="s">
        <v>20</v>
      </c>
      <c r="E5053" s="4" t="s">
        <v>20</v>
      </c>
      <c r="F5053" s="4" t="s">
        <v>20</v>
      </c>
      <c r="G5053" s="4" t="s">
        <v>20</v>
      </c>
    </row>
    <row r="5054" spans="1:22">
      <c r="A5054" t="n">
        <v>38718</v>
      </c>
      <c r="B5054" s="39" t="n">
        <v>46</v>
      </c>
      <c r="C5054" s="7" t="n">
        <v>6</v>
      </c>
      <c r="D5054" s="7" t="n">
        <v>-14.8000001907349</v>
      </c>
      <c r="E5054" s="7" t="n">
        <v>0</v>
      </c>
      <c r="F5054" s="7" t="n">
        <v>-1.29999995231628</v>
      </c>
      <c r="G5054" s="7" t="n">
        <v>200</v>
      </c>
    </row>
    <row r="5055" spans="1:22">
      <c r="A5055" t="s">
        <v>4</v>
      </c>
      <c r="B5055" s="4" t="s">
        <v>5</v>
      </c>
      <c r="C5055" s="4" t="s">
        <v>14</v>
      </c>
      <c r="D5055" s="21" t="s">
        <v>30</v>
      </c>
      <c r="E5055" s="4" t="s">
        <v>5</v>
      </c>
      <c r="F5055" s="4" t="s">
        <v>14</v>
      </c>
      <c r="G5055" s="4" t="s">
        <v>10</v>
      </c>
      <c r="H5055" s="21" t="s">
        <v>31</v>
      </c>
      <c r="I5055" s="4" t="s">
        <v>14</v>
      </c>
      <c r="J5055" s="4" t="s">
        <v>14</v>
      </c>
      <c r="K5055" s="4" t="s">
        <v>18</v>
      </c>
    </row>
    <row r="5056" spans="1:22">
      <c r="A5056" t="n">
        <v>38737</v>
      </c>
      <c r="B5056" s="10" t="n">
        <v>5</v>
      </c>
      <c r="C5056" s="7" t="n">
        <v>28</v>
      </c>
      <c r="D5056" s="21" t="s">
        <v>3</v>
      </c>
      <c r="E5056" s="27" t="n">
        <v>64</v>
      </c>
      <c r="F5056" s="7" t="n">
        <v>5</v>
      </c>
      <c r="G5056" s="7" t="n">
        <v>8</v>
      </c>
      <c r="H5056" s="21" t="s">
        <v>3</v>
      </c>
      <c r="I5056" s="7" t="n">
        <v>8</v>
      </c>
      <c r="J5056" s="7" t="n">
        <v>1</v>
      </c>
      <c r="K5056" s="11" t="n">
        <f t="normal" ca="1">A5062</f>
        <v>0</v>
      </c>
    </row>
    <row r="5057" spans="1:22">
      <c r="A5057" t="s">
        <v>4</v>
      </c>
      <c r="B5057" s="4" t="s">
        <v>5</v>
      </c>
      <c r="C5057" s="4" t="s">
        <v>10</v>
      </c>
      <c r="D5057" s="4" t="s">
        <v>6</v>
      </c>
      <c r="E5057" s="4" t="s">
        <v>6</v>
      </c>
      <c r="F5057" s="4" t="s">
        <v>6</v>
      </c>
      <c r="G5057" s="4" t="s">
        <v>14</v>
      </c>
      <c r="H5057" s="4" t="s">
        <v>9</v>
      </c>
      <c r="I5057" s="4" t="s">
        <v>20</v>
      </c>
      <c r="J5057" s="4" t="s">
        <v>20</v>
      </c>
      <c r="K5057" s="4" t="s">
        <v>20</v>
      </c>
      <c r="L5057" s="4" t="s">
        <v>20</v>
      </c>
      <c r="M5057" s="4" t="s">
        <v>20</v>
      </c>
      <c r="N5057" s="4" t="s">
        <v>20</v>
      </c>
      <c r="O5057" s="4" t="s">
        <v>20</v>
      </c>
      <c r="P5057" s="4" t="s">
        <v>6</v>
      </c>
      <c r="Q5057" s="4" t="s">
        <v>6</v>
      </c>
      <c r="R5057" s="4" t="s">
        <v>9</v>
      </c>
      <c r="S5057" s="4" t="s">
        <v>14</v>
      </c>
      <c r="T5057" s="4" t="s">
        <v>9</v>
      </c>
      <c r="U5057" s="4" t="s">
        <v>9</v>
      </c>
      <c r="V5057" s="4" t="s">
        <v>10</v>
      </c>
    </row>
    <row r="5058" spans="1:22">
      <c r="A5058" t="n">
        <v>38749</v>
      </c>
      <c r="B5058" s="31" t="n">
        <v>19</v>
      </c>
      <c r="C5058" s="7" t="n">
        <v>8</v>
      </c>
      <c r="D5058" s="7" t="s">
        <v>221</v>
      </c>
      <c r="E5058" s="7" t="s">
        <v>222</v>
      </c>
      <c r="F5058" s="7" t="s">
        <v>13</v>
      </c>
      <c r="G5058" s="7" t="n">
        <v>0</v>
      </c>
      <c r="H5058" s="7" t="n">
        <v>1</v>
      </c>
      <c r="I5058" s="7" t="n">
        <v>-14.8000001907349</v>
      </c>
      <c r="J5058" s="7" t="n">
        <v>0</v>
      </c>
      <c r="K5058" s="7" t="n">
        <v>1.29999995231628</v>
      </c>
      <c r="L5058" s="7" t="n">
        <v>200</v>
      </c>
      <c r="M5058" s="7" t="n">
        <v>1</v>
      </c>
      <c r="N5058" s="7" t="n">
        <v>1.60000002384186</v>
      </c>
      <c r="O5058" s="7" t="n">
        <v>0.0900000035762787</v>
      </c>
      <c r="P5058" s="7" t="s">
        <v>13</v>
      </c>
      <c r="Q5058" s="7" t="s">
        <v>13</v>
      </c>
      <c r="R5058" s="7" t="n">
        <v>-1</v>
      </c>
      <c r="S5058" s="7" t="n">
        <v>0</v>
      </c>
      <c r="T5058" s="7" t="n">
        <v>0</v>
      </c>
      <c r="U5058" s="7" t="n">
        <v>0</v>
      </c>
      <c r="V5058" s="7" t="n">
        <v>0</v>
      </c>
    </row>
    <row r="5059" spans="1:22">
      <c r="A5059" t="s">
        <v>4</v>
      </c>
      <c r="B5059" s="4" t="s">
        <v>5</v>
      </c>
      <c r="C5059" s="4" t="s">
        <v>18</v>
      </c>
    </row>
    <row r="5060" spans="1:22">
      <c r="A5060" t="n">
        <v>38822</v>
      </c>
      <c r="B5060" s="16" t="n">
        <v>3</v>
      </c>
      <c r="C5060" s="11" t="n">
        <f t="normal" ca="1">A5064</f>
        <v>0</v>
      </c>
    </row>
    <row r="5061" spans="1:22">
      <c r="A5061" t="s">
        <v>4</v>
      </c>
      <c r="B5061" s="4" t="s">
        <v>5</v>
      </c>
      <c r="C5061" s="4" t="s">
        <v>10</v>
      </c>
      <c r="D5061" s="4" t="s">
        <v>20</v>
      </c>
      <c r="E5061" s="4" t="s">
        <v>20</v>
      </c>
      <c r="F5061" s="4" t="s">
        <v>20</v>
      </c>
      <c r="G5061" s="4" t="s">
        <v>20</v>
      </c>
    </row>
    <row r="5062" spans="1:22">
      <c r="A5062" t="n">
        <v>38827</v>
      </c>
      <c r="B5062" s="39" t="n">
        <v>46</v>
      </c>
      <c r="C5062" s="7" t="n">
        <v>8</v>
      </c>
      <c r="D5062" s="7" t="n">
        <v>-14.8000001907349</v>
      </c>
      <c r="E5062" s="7" t="n">
        <v>0</v>
      </c>
      <c r="F5062" s="7" t="n">
        <v>1.29999995231628</v>
      </c>
      <c r="G5062" s="7" t="n">
        <v>200</v>
      </c>
    </row>
    <row r="5063" spans="1:22">
      <c r="A5063" t="s">
        <v>4</v>
      </c>
      <c r="B5063" s="4" t="s">
        <v>5</v>
      </c>
      <c r="C5063" s="4" t="s">
        <v>14</v>
      </c>
      <c r="D5063" s="21" t="s">
        <v>30</v>
      </c>
      <c r="E5063" s="4" t="s">
        <v>5</v>
      </c>
      <c r="F5063" s="4" t="s">
        <v>14</v>
      </c>
      <c r="G5063" s="4" t="s">
        <v>10</v>
      </c>
      <c r="H5063" s="21" t="s">
        <v>31</v>
      </c>
      <c r="I5063" s="4" t="s">
        <v>14</v>
      </c>
      <c r="J5063" s="4" t="s">
        <v>14</v>
      </c>
      <c r="K5063" s="4" t="s">
        <v>18</v>
      </c>
    </row>
    <row r="5064" spans="1:22">
      <c r="A5064" t="n">
        <v>38846</v>
      </c>
      <c r="B5064" s="10" t="n">
        <v>5</v>
      </c>
      <c r="C5064" s="7" t="n">
        <v>28</v>
      </c>
      <c r="D5064" s="21" t="s">
        <v>3</v>
      </c>
      <c r="E5064" s="27" t="n">
        <v>64</v>
      </c>
      <c r="F5064" s="7" t="n">
        <v>5</v>
      </c>
      <c r="G5064" s="7" t="n">
        <v>7</v>
      </c>
      <c r="H5064" s="21" t="s">
        <v>3</v>
      </c>
      <c r="I5064" s="7" t="n">
        <v>8</v>
      </c>
      <c r="J5064" s="7" t="n">
        <v>1</v>
      </c>
      <c r="K5064" s="11" t="n">
        <f t="normal" ca="1">A5070</f>
        <v>0</v>
      </c>
    </row>
    <row r="5065" spans="1:22">
      <c r="A5065" t="s">
        <v>4</v>
      </c>
      <c r="B5065" s="4" t="s">
        <v>5</v>
      </c>
      <c r="C5065" s="4" t="s">
        <v>10</v>
      </c>
      <c r="D5065" s="4" t="s">
        <v>6</v>
      </c>
      <c r="E5065" s="4" t="s">
        <v>6</v>
      </c>
      <c r="F5065" s="4" t="s">
        <v>6</v>
      </c>
      <c r="G5065" s="4" t="s">
        <v>14</v>
      </c>
      <c r="H5065" s="4" t="s">
        <v>9</v>
      </c>
      <c r="I5065" s="4" t="s">
        <v>20</v>
      </c>
      <c r="J5065" s="4" t="s">
        <v>20</v>
      </c>
      <c r="K5065" s="4" t="s">
        <v>20</v>
      </c>
      <c r="L5065" s="4" t="s">
        <v>20</v>
      </c>
      <c r="M5065" s="4" t="s">
        <v>20</v>
      </c>
      <c r="N5065" s="4" t="s">
        <v>20</v>
      </c>
      <c r="O5065" s="4" t="s">
        <v>20</v>
      </c>
      <c r="P5065" s="4" t="s">
        <v>6</v>
      </c>
      <c r="Q5065" s="4" t="s">
        <v>6</v>
      </c>
      <c r="R5065" s="4" t="s">
        <v>9</v>
      </c>
      <c r="S5065" s="4" t="s">
        <v>14</v>
      </c>
      <c r="T5065" s="4" t="s">
        <v>9</v>
      </c>
      <c r="U5065" s="4" t="s">
        <v>9</v>
      </c>
      <c r="V5065" s="4" t="s">
        <v>10</v>
      </c>
    </row>
    <row r="5066" spans="1:22">
      <c r="A5066" t="n">
        <v>38858</v>
      </c>
      <c r="B5066" s="31" t="n">
        <v>19</v>
      </c>
      <c r="C5066" s="7" t="n">
        <v>7</v>
      </c>
      <c r="D5066" s="7" t="s">
        <v>219</v>
      </c>
      <c r="E5066" s="7" t="s">
        <v>220</v>
      </c>
      <c r="F5066" s="7" t="s">
        <v>13</v>
      </c>
      <c r="G5066" s="7" t="n">
        <v>0</v>
      </c>
      <c r="H5066" s="7" t="n">
        <v>1</v>
      </c>
      <c r="I5066" s="7" t="n">
        <v>-0.589999973773956</v>
      </c>
      <c r="J5066" s="7" t="n">
        <v>9.14999961853027</v>
      </c>
      <c r="K5066" s="7" t="n">
        <v>-18.2700004577637</v>
      </c>
      <c r="L5066" s="7" t="n">
        <v>241</v>
      </c>
      <c r="M5066" s="7" t="n">
        <v>1</v>
      </c>
      <c r="N5066" s="7" t="n">
        <v>1.60000002384186</v>
      </c>
      <c r="O5066" s="7" t="n">
        <v>0.0900000035762787</v>
      </c>
      <c r="P5066" s="7" t="s">
        <v>13</v>
      </c>
      <c r="Q5066" s="7" t="s">
        <v>13</v>
      </c>
      <c r="R5066" s="7" t="n">
        <v>-1</v>
      </c>
      <c r="S5066" s="7" t="n">
        <v>0</v>
      </c>
      <c r="T5066" s="7" t="n">
        <v>0</v>
      </c>
      <c r="U5066" s="7" t="n">
        <v>0</v>
      </c>
      <c r="V5066" s="7" t="n">
        <v>0</v>
      </c>
    </row>
    <row r="5067" spans="1:22">
      <c r="A5067" t="s">
        <v>4</v>
      </c>
      <c r="B5067" s="4" t="s">
        <v>5</v>
      </c>
      <c r="C5067" s="4" t="s">
        <v>18</v>
      </c>
    </row>
    <row r="5068" spans="1:22">
      <c r="A5068" t="n">
        <v>38929</v>
      </c>
      <c r="B5068" s="16" t="n">
        <v>3</v>
      </c>
      <c r="C5068" s="11" t="n">
        <f t="normal" ca="1">A5072</f>
        <v>0</v>
      </c>
    </row>
    <row r="5069" spans="1:22">
      <c r="A5069" t="s">
        <v>4</v>
      </c>
      <c r="B5069" s="4" t="s">
        <v>5</v>
      </c>
      <c r="C5069" s="4" t="s">
        <v>10</v>
      </c>
      <c r="D5069" s="4" t="s">
        <v>20</v>
      </c>
      <c r="E5069" s="4" t="s">
        <v>20</v>
      </c>
      <c r="F5069" s="4" t="s">
        <v>20</v>
      </c>
      <c r="G5069" s="4" t="s">
        <v>20</v>
      </c>
    </row>
    <row r="5070" spans="1:22">
      <c r="A5070" t="n">
        <v>38934</v>
      </c>
      <c r="B5070" s="39" t="n">
        <v>46</v>
      </c>
      <c r="C5070" s="7" t="n">
        <v>7</v>
      </c>
      <c r="D5070" s="7" t="n">
        <v>-0.589999973773956</v>
      </c>
      <c r="E5070" s="7" t="n">
        <v>9.14999961853027</v>
      </c>
      <c r="F5070" s="7" t="n">
        <v>-18.2700004577637</v>
      </c>
      <c r="G5070" s="7" t="n">
        <v>241</v>
      </c>
    </row>
    <row r="5071" spans="1:22">
      <c r="A5071" t="s">
        <v>4</v>
      </c>
      <c r="B5071" s="4" t="s">
        <v>5</v>
      </c>
      <c r="C5071" s="4" t="s">
        <v>14</v>
      </c>
      <c r="D5071" s="21" t="s">
        <v>30</v>
      </c>
      <c r="E5071" s="4" t="s">
        <v>5</v>
      </c>
      <c r="F5071" s="4" t="s">
        <v>14</v>
      </c>
      <c r="G5071" s="4" t="s">
        <v>10</v>
      </c>
      <c r="H5071" s="21" t="s">
        <v>31</v>
      </c>
      <c r="I5071" s="4" t="s">
        <v>14</v>
      </c>
      <c r="J5071" s="4" t="s">
        <v>14</v>
      </c>
      <c r="K5071" s="4" t="s">
        <v>18</v>
      </c>
    </row>
    <row r="5072" spans="1:22">
      <c r="A5072" t="n">
        <v>38953</v>
      </c>
      <c r="B5072" s="10" t="n">
        <v>5</v>
      </c>
      <c r="C5072" s="7" t="n">
        <v>28</v>
      </c>
      <c r="D5072" s="21" t="s">
        <v>3</v>
      </c>
      <c r="E5072" s="27" t="n">
        <v>64</v>
      </c>
      <c r="F5072" s="7" t="n">
        <v>5</v>
      </c>
      <c r="G5072" s="7" t="n">
        <v>9</v>
      </c>
      <c r="H5072" s="21" t="s">
        <v>3</v>
      </c>
      <c r="I5072" s="7" t="n">
        <v>8</v>
      </c>
      <c r="J5072" s="7" t="n">
        <v>1</v>
      </c>
      <c r="K5072" s="11" t="n">
        <f t="normal" ca="1">A5078</f>
        <v>0</v>
      </c>
    </row>
    <row r="5073" spans="1:22">
      <c r="A5073" t="s">
        <v>4</v>
      </c>
      <c r="B5073" s="4" t="s">
        <v>5</v>
      </c>
      <c r="C5073" s="4" t="s">
        <v>10</v>
      </c>
      <c r="D5073" s="4" t="s">
        <v>6</v>
      </c>
      <c r="E5073" s="4" t="s">
        <v>6</v>
      </c>
      <c r="F5073" s="4" t="s">
        <v>6</v>
      </c>
      <c r="G5073" s="4" t="s">
        <v>14</v>
      </c>
      <c r="H5073" s="4" t="s">
        <v>9</v>
      </c>
      <c r="I5073" s="4" t="s">
        <v>20</v>
      </c>
      <c r="J5073" s="4" t="s">
        <v>20</v>
      </c>
      <c r="K5073" s="4" t="s">
        <v>20</v>
      </c>
      <c r="L5073" s="4" t="s">
        <v>20</v>
      </c>
      <c r="M5073" s="4" t="s">
        <v>20</v>
      </c>
      <c r="N5073" s="4" t="s">
        <v>20</v>
      </c>
      <c r="O5073" s="4" t="s">
        <v>20</v>
      </c>
      <c r="P5073" s="4" t="s">
        <v>6</v>
      </c>
      <c r="Q5073" s="4" t="s">
        <v>6</v>
      </c>
      <c r="R5073" s="4" t="s">
        <v>9</v>
      </c>
      <c r="S5073" s="4" t="s">
        <v>14</v>
      </c>
      <c r="T5073" s="4" t="s">
        <v>9</v>
      </c>
      <c r="U5073" s="4" t="s">
        <v>9</v>
      </c>
      <c r="V5073" s="4" t="s">
        <v>10</v>
      </c>
    </row>
    <row r="5074" spans="1:22">
      <c r="A5074" t="n">
        <v>38965</v>
      </c>
      <c r="B5074" s="31" t="n">
        <v>19</v>
      </c>
      <c r="C5074" s="7" t="n">
        <v>9</v>
      </c>
      <c r="D5074" s="7" t="s">
        <v>223</v>
      </c>
      <c r="E5074" s="7" t="s">
        <v>224</v>
      </c>
      <c r="F5074" s="7" t="s">
        <v>13</v>
      </c>
      <c r="G5074" s="7" t="n">
        <v>0</v>
      </c>
      <c r="H5074" s="7" t="n">
        <v>1</v>
      </c>
      <c r="I5074" s="7" t="n">
        <v>-8.6899995803833</v>
      </c>
      <c r="J5074" s="7" t="n">
        <v>9.57999992370605</v>
      </c>
      <c r="K5074" s="7" t="n">
        <v>-18.4099998474121</v>
      </c>
      <c r="L5074" s="7" t="n">
        <v>128</v>
      </c>
      <c r="M5074" s="7" t="n">
        <v>1</v>
      </c>
      <c r="N5074" s="7" t="n">
        <v>1.60000002384186</v>
      </c>
      <c r="O5074" s="7" t="n">
        <v>0.0900000035762787</v>
      </c>
      <c r="P5074" s="7" t="s">
        <v>13</v>
      </c>
      <c r="Q5074" s="7" t="s">
        <v>13</v>
      </c>
      <c r="R5074" s="7" t="n">
        <v>-1</v>
      </c>
      <c r="S5074" s="7" t="n">
        <v>0</v>
      </c>
      <c r="T5074" s="7" t="n">
        <v>0</v>
      </c>
      <c r="U5074" s="7" t="n">
        <v>0</v>
      </c>
      <c r="V5074" s="7" t="n">
        <v>0</v>
      </c>
    </row>
    <row r="5075" spans="1:22">
      <c r="A5075" t="s">
        <v>4</v>
      </c>
      <c r="B5075" s="4" t="s">
        <v>5</v>
      </c>
      <c r="C5075" s="4" t="s">
        <v>18</v>
      </c>
    </row>
    <row r="5076" spans="1:22">
      <c r="A5076" t="n">
        <v>39040</v>
      </c>
      <c r="B5076" s="16" t="n">
        <v>3</v>
      </c>
      <c r="C5076" s="11" t="n">
        <f t="normal" ca="1">A5080</f>
        <v>0</v>
      </c>
    </row>
    <row r="5077" spans="1:22">
      <c r="A5077" t="s">
        <v>4</v>
      </c>
      <c r="B5077" s="4" t="s">
        <v>5</v>
      </c>
      <c r="C5077" s="4" t="s">
        <v>10</v>
      </c>
      <c r="D5077" s="4" t="s">
        <v>20</v>
      </c>
      <c r="E5077" s="4" t="s">
        <v>20</v>
      </c>
      <c r="F5077" s="4" t="s">
        <v>20</v>
      </c>
      <c r="G5077" s="4" t="s">
        <v>20</v>
      </c>
    </row>
    <row r="5078" spans="1:22">
      <c r="A5078" t="n">
        <v>39045</v>
      </c>
      <c r="B5078" s="39" t="n">
        <v>46</v>
      </c>
      <c r="C5078" s="7" t="n">
        <v>9</v>
      </c>
      <c r="D5078" s="7" t="n">
        <v>-8.6899995803833</v>
      </c>
      <c r="E5078" s="7" t="n">
        <v>9.57999992370605</v>
      </c>
      <c r="F5078" s="7" t="n">
        <v>-18.4099998474121</v>
      </c>
      <c r="G5078" s="7" t="n">
        <v>128</v>
      </c>
    </row>
    <row r="5079" spans="1:22">
      <c r="A5079" t="s">
        <v>4</v>
      </c>
      <c r="B5079" s="4" t="s">
        <v>5</v>
      </c>
      <c r="C5079" s="4" t="s">
        <v>10</v>
      </c>
      <c r="D5079" s="4" t="s">
        <v>6</v>
      </c>
      <c r="E5079" s="4" t="s">
        <v>6</v>
      </c>
      <c r="F5079" s="4" t="s">
        <v>6</v>
      </c>
      <c r="G5079" s="4" t="s">
        <v>14</v>
      </c>
      <c r="H5079" s="4" t="s">
        <v>9</v>
      </c>
      <c r="I5079" s="4" t="s">
        <v>20</v>
      </c>
      <c r="J5079" s="4" t="s">
        <v>20</v>
      </c>
      <c r="K5079" s="4" t="s">
        <v>20</v>
      </c>
      <c r="L5079" s="4" t="s">
        <v>20</v>
      </c>
      <c r="M5079" s="4" t="s">
        <v>20</v>
      </c>
      <c r="N5079" s="4" t="s">
        <v>20</v>
      </c>
      <c r="O5079" s="4" t="s">
        <v>20</v>
      </c>
      <c r="P5079" s="4" t="s">
        <v>6</v>
      </c>
      <c r="Q5079" s="4" t="s">
        <v>6</v>
      </c>
      <c r="R5079" s="4" t="s">
        <v>9</v>
      </c>
      <c r="S5079" s="4" t="s">
        <v>14</v>
      </c>
      <c r="T5079" s="4" t="s">
        <v>9</v>
      </c>
      <c r="U5079" s="4" t="s">
        <v>9</v>
      </c>
      <c r="V5079" s="4" t="s">
        <v>10</v>
      </c>
    </row>
    <row r="5080" spans="1:22">
      <c r="A5080" t="n">
        <v>39064</v>
      </c>
      <c r="B5080" s="31" t="n">
        <v>19</v>
      </c>
      <c r="C5080" s="7" t="n">
        <v>7032</v>
      </c>
      <c r="D5080" s="7" t="s">
        <v>225</v>
      </c>
      <c r="E5080" s="7" t="s">
        <v>226</v>
      </c>
      <c r="F5080" s="7" t="s">
        <v>13</v>
      </c>
      <c r="G5080" s="7" t="n">
        <v>0</v>
      </c>
      <c r="H5080" s="7" t="n">
        <v>1</v>
      </c>
      <c r="I5080" s="7" t="n">
        <v>-13</v>
      </c>
      <c r="J5080" s="7" t="n">
        <v>0.0399999991059303</v>
      </c>
      <c r="K5080" s="7" t="n">
        <v>2.09999990463257</v>
      </c>
      <c r="L5080" s="7" t="n">
        <v>200</v>
      </c>
      <c r="M5080" s="7" t="n">
        <v>1</v>
      </c>
      <c r="N5080" s="7" t="n">
        <v>1.60000002384186</v>
      </c>
      <c r="O5080" s="7" t="n">
        <v>0.0900000035762787</v>
      </c>
      <c r="P5080" s="7" t="s">
        <v>13</v>
      </c>
      <c r="Q5080" s="7" t="s">
        <v>13</v>
      </c>
      <c r="R5080" s="7" t="n">
        <v>-1</v>
      </c>
      <c r="S5080" s="7" t="n">
        <v>0</v>
      </c>
      <c r="T5080" s="7" t="n">
        <v>0</v>
      </c>
      <c r="U5080" s="7" t="n">
        <v>0</v>
      </c>
      <c r="V5080" s="7" t="n">
        <v>0</v>
      </c>
    </row>
    <row r="5081" spans="1:22">
      <c r="A5081" t="s">
        <v>4</v>
      </c>
      <c r="B5081" s="4" t="s">
        <v>5</v>
      </c>
      <c r="C5081" s="4" t="s">
        <v>10</v>
      </c>
      <c r="D5081" s="4" t="s">
        <v>6</v>
      </c>
      <c r="E5081" s="4" t="s">
        <v>6</v>
      </c>
      <c r="F5081" s="4" t="s">
        <v>6</v>
      </c>
      <c r="G5081" s="4" t="s">
        <v>14</v>
      </c>
      <c r="H5081" s="4" t="s">
        <v>9</v>
      </c>
      <c r="I5081" s="4" t="s">
        <v>20</v>
      </c>
      <c r="J5081" s="4" t="s">
        <v>20</v>
      </c>
      <c r="K5081" s="4" t="s">
        <v>20</v>
      </c>
      <c r="L5081" s="4" t="s">
        <v>20</v>
      </c>
      <c r="M5081" s="4" t="s">
        <v>20</v>
      </c>
      <c r="N5081" s="4" t="s">
        <v>20</v>
      </c>
      <c r="O5081" s="4" t="s">
        <v>20</v>
      </c>
      <c r="P5081" s="4" t="s">
        <v>6</v>
      </c>
      <c r="Q5081" s="4" t="s">
        <v>6</v>
      </c>
      <c r="R5081" s="4" t="s">
        <v>9</v>
      </c>
      <c r="S5081" s="4" t="s">
        <v>14</v>
      </c>
      <c r="T5081" s="4" t="s">
        <v>9</v>
      </c>
      <c r="U5081" s="4" t="s">
        <v>9</v>
      </c>
      <c r="V5081" s="4" t="s">
        <v>10</v>
      </c>
    </row>
    <row r="5082" spans="1:22">
      <c r="A5082" t="n">
        <v>39134</v>
      </c>
      <c r="B5082" s="31" t="n">
        <v>19</v>
      </c>
      <c r="C5082" s="7" t="n">
        <v>7030</v>
      </c>
      <c r="D5082" s="7" t="s">
        <v>37</v>
      </c>
      <c r="E5082" s="7" t="s">
        <v>38</v>
      </c>
      <c r="F5082" s="7" t="s">
        <v>13</v>
      </c>
      <c r="G5082" s="7" t="n">
        <v>0</v>
      </c>
      <c r="H5082" s="7" t="n">
        <v>1</v>
      </c>
      <c r="I5082" s="7" t="n">
        <v>-8.6899995803833</v>
      </c>
      <c r="J5082" s="7" t="n">
        <v>9.57999992370605</v>
      </c>
      <c r="K5082" s="7" t="n">
        <v>-18.4099998474121</v>
      </c>
      <c r="L5082" s="7" t="n">
        <v>128</v>
      </c>
      <c r="M5082" s="7" t="n">
        <v>1</v>
      </c>
      <c r="N5082" s="7" t="n">
        <v>1.60000002384186</v>
      </c>
      <c r="O5082" s="7" t="n">
        <v>0.0900000035762787</v>
      </c>
      <c r="P5082" s="7" t="s">
        <v>13</v>
      </c>
      <c r="Q5082" s="7" t="s">
        <v>13</v>
      </c>
      <c r="R5082" s="7" t="n">
        <v>-1</v>
      </c>
      <c r="S5082" s="7" t="n">
        <v>0</v>
      </c>
      <c r="T5082" s="7" t="n">
        <v>0</v>
      </c>
      <c r="U5082" s="7" t="n">
        <v>0</v>
      </c>
      <c r="V5082" s="7" t="n">
        <v>0</v>
      </c>
    </row>
    <row r="5083" spans="1:22">
      <c r="A5083" t="s">
        <v>4</v>
      </c>
      <c r="B5083" s="4" t="s">
        <v>5</v>
      </c>
      <c r="C5083" s="4" t="s">
        <v>10</v>
      </c>
      <c r="D5083" s="4" t="s">
        <v>6</v>
      </c>
      <c r="E5083" s="4" t="s">
        <v>6</v>
      </c>
      <c r="F5083" s="4" t="s">
        <v>6</v>
      </c>
      <c r="G5083" s="4" t="s">
        <v>14</v>
      </c>
      <c r="H5083" s="4" t="s">
        <v>9</v>
      </c>
      <c r="I5083" s="4" t="s">
        <v>20</v>
      </c>
      <c r="J5083" s="4" t="s">
        <v>20</v>
      </c>
      <c r="K5083" s="4" t="s">
        <v>20</v>
      </c>
      <c r="L5083" s="4" t="s">
        <v>20</v>
      </c>
      <c r="M5083" s="4" t="s">
        <v>20</v>
      </c>
      <c r="N5083" s="4" t="s">
        <v>20</v>
      </c>
      <c r="O5083" s="4" t="s">
        <v>20</v>
      </c>
      <c r="P5083" s="4" t="s">
        <v>6</v>
      </c>
      <c r="Q5083" s="4" t="s">
        <v>6</v>
      </c>
      <c r="R5083" s="4" t="s">
        <v>9</v>
      </c>
      <c r="S5083" s="4" t="s">
        <v>14</v>
      </c>
      <c r="T5083" s="4" t="s">
        <v>9</v>
      </c>
      <c r="U5083" s="4" t="s">
        <v>9</v>
      </c>
      <c r="V5083" s="4" t="s">
        <v>10</v>
      </c>
    </row>
    <row r="5084" spans="1:22">
      <c r="A5084" t="n">
        <v>39207</v>
      </c>
      <c r="B5084" s="31" t="n">
        <v>19</v>
      </c>
      <c r="C5084" s="7" t="n">
        <v>7010</v>
      </c>
      <c r="D5084" s="7" t="s">
        <v>39</v>
      </c>
      <c r="E5084" s="7" t="s">
        <v>40</v>
      </c>
      <c r="F5084" s="7" t="s">
        <v>13</v>
      </c>
      <c r="G5084" s="7" t="n">
        <v>0</v>
      </c>
      <c r="H5084" s="7" t="n">
        <v>1</v>
      </c>
      <c r="I5084" s="7" t="n">
        <v>-19.0200004577637</v>
      </c>
      <c r="J5084" s="7" t="n">
        <v>0</v>
      </c>
      <c r="K5084" s="7" t="n">
        <v>-0.0199999995529652</v>
      </c>
      <c r="L5084" s="7" t="n">
        <v>200</v>
      </c>
      <c r="M5084" s="7" t="n">
        <v>1</v>
      </c>
      <c r="N5084" s="7" t="n">
        <v>1.60000002384186</v>
      </c>
      <c r="O5084" s="7" t="n">
        <v>0.0900000035762787</v>
      </c>
      <c r="P5084" s="7" t="s">
        <v>13</v>
      </c>
      <c r="Q5084" s="7" t="s">
        <v>13</v>
      </c>
      <c r="R5084" s="7" t="n">
        <v>-1</v>
      </c>
      <c r="S5084" s="7" t="n">
        <v>0</v>
      </c>
      <c r="T5084" s="7" t="n">
        <v>0</v>
      </c>
      <c r="U5084" s="7" t="n">
        <v>0</v>
      </c>
      <c r="V5084" s="7" t="n">
        <v>0</v>
      </c>
    </row>
    <row r="5085" spans="1:22">
      <c r="A5085" t="s">
        <v>4</v>
      </c>
      <c r="B5085" s="4" t="s">
        <v>5</v>
      </c>
      <c r="C5085" s="4" t="s">
        <v>10</v>
      </c>
      <c r="D5085" s="4" t="s">
        <v>6</v>
      </c>
      <c r="E5085" s="4" t="s">
        <v>6</v>
      </c>
      <c r="F5085" s="4" t="s">
        <v>6</v>
      </c>
      <c r="G5085" s="4" t="s">
        <v>14</v>
      </c>
      <c r="H5085" s="4" t="s">
        <v>9</v>
      </c>
      <c r="I5085" s="4" t="s">
        <v>20</v>
      </c>
      <c r="J5085" s="4" t="s">
        <v>20</v>
      </c>
      <c r="K5085" s="4" t="s">
        <v>20</v>
      </c>
      <c r="L5085" s="4" t="s">
        <v>20</v>
      </c>
      <c r="M5085" s="4" t="s">
        <v>20</v>
      </c>
      <c r="N5085" s="4" t="s">
        <v>20</v>
      </c>
      <c r="O5085" s="4" t="s">
        <v>20</v>
      </c>
      <c r="P5085" s="4" t="s">
        <v>6</v>
      </c>
      <c r="Q5085" s="4" t="s">
        <v>6</v>
      </c>
      <c r="R5085" s="4" t="s">
        <v>9</v>
      </c>
      <c r="S5085" s="4" t="s">
        <v>14</v>
      </c>
      <c r="T5085" s="4" t="s">
        <v>9</v>
      </c>
      <c r="U5085" s="4" t="s">
        <v>9</v>
      </c>
      <c r="V5085" s="4" t="s">
        <v>10</v>
      </c>
    </row>
    <row r="5086" spans="1:22">
      <c r="A5086" t="n">
        <v>39289</v>
      </c>
      <c r="B5086" s="31" t="n">
        <v>19</v>
      </c>
      <c r="C5086" s="7" t="n">
        <v>7011</v>
      </c>
      <c r="D5086" s="7" t="s">
        <v>41</v>
      </c>
      <c r="E5086" s="7" t="s">
        <v>42</v>
      </c>
      <c r="F5086" s="7" t="s">
        <v>13</v>
      </c>
      <c r="G5086" s="7" t="n">
        <v>0</v>
      </c>
      <c r="H5086" s="7" t="n">
        <v>1</v>
      </c>
      <c r="I5086" s="7" t="n">
        <v>-19.6499996185303</v>
      </c>
      <c r="J5086" s="7" t="n">
        <v>0</v>
      </c>
      <c r="K5086" s="7" t="n">
        <v>0.680000007152557</v>
      </c>
      <c r="L5086" s="7" t="n">
        <v>200</v>
      </c>
      <c r="M5086" s="7" t="n">
        <v>1</v>
      </c>
      <c r="N5086" s="7" t="n">
        <v>1.60000002384186</v>
      </c>
      <c r="O5086" s="7" t="n">
        <v>0.0900000035762787</v>
      </c>
      <c r="P5086" s="7" t="s">
        <v>13</v>
      </c>
      <c r="Q5086" s="7" t="s">
        <v>13</v>
      </c>
      <c r="R5086" s="7" t="n">
        <v>-1</v>
      </c>
      <c r="S5086" s="7" t="n">
        <v>0</v>
      </c>
      <c r="T5086" s="7" t="n">
        <v>0</v>
      </c>
      <c r="U5086" s="7" t="n">
        <v>0</v>
      </c>
      <c r="V5086" s="7" t="n">
        <v>0</v>
      </c>
    </row>
    <row r="5087" spans="1:22">
      <c r="A5087" t="s">
        <v>4</v>
      </c>
      <c r="B5087" s="4" t="s">
        <v>5</v>
      </c>
      <c r="C5087" s="4" t="s">
        <v>10</v>
      </c>
      <c r="D5087" s="4" t="s">
        <v>6</v>
      </c>
      <c r="E5087" s="4" t="s">
        <v>6</v>
      </c>
      <c r="F5087" s="4" t="s">
        <v>6</v>
      </c>
      <c r="G5087" s="4" t="s">
        <v>14</v>
      </c>
      <c r="H5087" s="4" t="s">
        <v>9</v>
      </c>
      <c r="I5087" s="4" t="s">
        <v>20</v>
      </c>
      <c r="J5087" s="4" t="s">
        <v>20</v>
      </c>
      <c r="K5087" s="4" t="s">
        <v>20</v>
      </c>
      <c r="L5087" s="4" t="s">
        <v>20</v>
      </c>
      <c r="M5087" s="4" t="s">
        <v>20</v>
      </c>
      <c r="N5087" s="4" t="s">
        <v>20</v>
      </c>
      <c r="O5087" s="4" t="s">
        <v>20</v>
      </c>
      <c r="P5087" s="4" t="s">
        <v>6</v>
      </c>
      <c r="Q5087" s="4" t="s">
        <v>6</v>
      </c>
      <c r="R5087" s="4" t="s">
        <v>9</v>
      </c>
      <c r="S5087" s="4" t="s">
        <v>14</v>
      </c>
      <c r="T5087" s="4" t="s">
        <v>9</v>
      </c>
      <c r="U5087" s="4" t="s">
        <v>9</v>
      </c>
      <c r="V5087" s="4" t="s">
        <v>10</v>
      </c>
    </row>
    <row r="5088" spans="1:22">
      <c r="A5088" t="n">
        <v>39370</v>
      </c>
      <c r="B5088" s="31" t="n">
        <v>19</v>
      </c>
      <c r="C5088" s="7" t="n">
        <v>7009</v>
      </c>
      <c r="D5088" s="7" t="s">
        <v>43</v>
      </c>
      <c r="E5088" s="7" t="s">
        <v>44</v>
      </c>
      <c r="F5088" s="7" t="s">
        <v>13</v>
      </c>
      <c r="G5088" s="7" t="n">
        <v>0</v>
      </c>
      <c r="H5088" s="7" t="n">
        <v>1</v>
      </c>
      <c r="I5088" s="7" t="n">
        <v>-19.8600006103516</v>
      </c>
      <c r="J5088" s="7" t="n">
        <v>0</v>
      </c>
      <c r="K5088" s="7" t="n">
        <v>1.91999995708466</v>
      </c>
      <c r="L5088" s="7" t="n">
        <v>200</v>
      </c>
      <c r="M5088" s="7" t="n">
        <v>1</v>
      </c>
      <c r="N5088" s="7" t="n">
        <v>1.60000002384186</v>
      </c>
      <c r="O5088" s="7" t="n">
        <v>0.0900000035762787</v>
      </c>
      <c r="P5088" s="7" t="s">
        <v>13</v>
      </c>
      <c r="Q5088" s="7" t="s">
        <v>13</v>
      </c>
      <c r="R5088" s="7" t="n">
        <v>-1</v>
      </c>
      <c r="S5088" s="7" t="n">
        <v>0</v>
      </c>
      <c r="T5088" s="7" t="n">
        <v>0</v>
      </c>
      <c r="U5088" s="7" t="n">
        <v>0</v>
      </c>
      <c r="V5088" s="7" t="n">
        <v>0</v>
      </c>
    </row>
    <row r="5089" spans="1:22">
      <c r="A5089" t="s">
        <v>4</v>
      </c>
      <c r="B5089" s="4" t="s">
        <v>5</v>
      </c>
      <c r="C5089" s="4" t="s">
        <v>10</v>
      </c>
      <c r="D5089" s="4" t="s">
        <v>6</v>
      </c>
      <c r="E5089" s="4" t="s">
        <v>6</v>
      </c>
      <c r="F5089" s="4" t="s">
        <v>6</v>
      </c>
      <c r="G5089" s="4" t="s">
        <v>14</v>
      </c>
      <c r="H5089" s="4" t="s">
        <v>9</v>
      </c>
      <c r="I5089" s="4" t="s">
        <v>20</v>
      </c>
      <c r="J5089" s="4" t="s">
        <v>20</v>
      </c>
      <c r="K5089" s="4" t="s">
        <v>20</v>
      </c>
      <c r="L5089" s="4" t="s">
        <v>20</v>
      </c>
      <c r="M5089" s="4" t="s">
        <v>20</v>
      </c>
      <c r="N5089" s="4" t="s">
        <v>20</v>
      </c>
      <c r="O5089" s="4" t="s">
        <v>20</v>
      </c>
      <c r="P5089" s="4" t="s">
        <v>6</v>
      </c>
      <c r="Q5089" s="4" t="s">
        <v>6</v>
      </c>
      <c r="R5089" s="4" t="s">
        <v>9</v>
      </c>
      <c r="S5089" s="4" t="s">
        <v>14</v>
      </c>
      <c r="T5089" s="4" t="s">
        <v>9</v>
      </c>
      <c r="U5089" s="4" t="s">
        <v>9</v>
      </c>
      <c r="V5089" s="4" t="s">
        <v>10</v>
      </c>
    </row>
    <row r="5090" spans="1:22">
      <c r="A5090" t="n">
        <v>39450</v>
      </c>
      <c r="B5090" s="31" t="n">
        <v>19</v>
      </c>
      <c r="C5090" s="7" t="n">
        <v>17</v>
      </c>
      <c r="D5090" s="7" t="s">
        <v>45</v>
      </c>
      <c r="E5090" s="7" t="s">
        <v>46</v>
      </c>
      <c r="F5090" s="7" t="s">
        <v>13</v>
      </c>
      <c r="G5090" s="7" t="n">
        <v>0</v>
      </c>
      <c r="H5090" s="7" t="n">
        <v>1</v>
      </c>
      <c r="I5090" s="7" t="n">
        <v>-20.2199993133545</v>
      </c>
      <c r="J5090" s="7" t="n">
        <v>0</v>
      </c>
      <c r="K5090" s="7" t="n">
        <v>-1.13999998569489</v>
      </c>
      <c r="L5090" s="7" t="n">
        <v>200</v>
      </c>
      <c r="M5090" s="7" t="n">
        <v>1</v>
      </c>
      <c r="N5090" s="7" t="n">
        <v>1.60000002384186</v>
      </c>
      <c r="O5090" s="7" t="n">
        <v>0.0900000035762787</v>
      </c>
      <c r="P5090" s="7" t="s">
        <v>13</v>
      </c>
      <c r="Q5090" s="7" t="s">
        <v>13</v>
      </c>
      <c r="R5090" s="7" t="n">
        <v>-1</v>
      </c>
      <c r="S5090" s="7" t="n">
        <v>0</v>
      </c>
      <c r="T5090" s="7" t="n">
        <v>0</v>
      </c>
      <c r="U5090" s="7" t="n">
        <v>0</v>
      </c>
      <c r="V5090" s="7" t="n">
        <v>0</v>
      </c>
    </row>
    <row r="5091" spans="1:22">
      <c r="A5091" t="s">
        <v>4</v>
      </c>
      <c r="B5091" s="4" t="s">
        <v>5</v>
      </c>
      <c r="C5091" s="4" t="s">
        <v>10</v>
      </c>
      <c r="D5091" s="4" t="s">
        <v>6</v>
      </c>
      <c r="E5091" s="4" t="s">
        <v>6</v>
      </c>
      <c r="F5091" s="4" t="s">
        <v>6</v>
      </c>
      <c r="G5091" s="4" t="s">
        <v>14</v>
      </c>
      <c r="H5091" s="4" t="s">
        <v>9</v>
      </c>
      <c r="I5091" s="4" t="s">
        <v>20</v>
      </c>
      <c r="J5091" s="4" t="s">
        <v>20</v>
      </c>
      <c r="K5091" s="4" t="s">
        <v>20</v>
      </c>
      <c r="L5091" s="4" t="s">
        <v>20</v>
      </c>
      <c r="M5091" s="4" t="s">
        <v>20</v>
      </c>
      <c r="N5091" s="4" t="s">
        <v>20</v>
      </c>
      <c r="O5091" s="4" t="s">
        <v>20</v>
      </c>
      <c r="P5091" s="4" t="s">
        <v>6</v>
      </c>
      <c r="Q5091" s="4" t="s">
        <v>6</v>
      </c>
      <c r="R5091" s="4" t="s">
        <v>9</v>
      </c>
      <c r="S5091" s="4" t="s">
        <v>14</v>
      </c>
      <c r="T5091" s="4" t="s">
        <v>9</v>
      </c>
      <c r="U5091" s="4" t="s">
        <v>9</v>
      </c>
      <c r="V5091" s="4" t="s">
        <v>10</v>
      </c>
    </row>
    <row r="5092" spans="1:22">
      <c r="A5092" t="n">
        <v>39519</v>
      </c>
      <c r="B5092" s="31" t="n">
        <v>19</v>
      </c>
      <c r="C5092" s="7" t="n">
        <v>22</v>
      </c>
      <c r="D5092" s="7" t="s">
        <v>47</v>
      </c>
      <c r="E5092" s="7" t="s">
        <v>48</v>
      </c>
      <c r="F5092" s="7" t="s">
        <v>13</v>
      </c>
      <c r="G5092" s="7" t="n">
        <v>0</v>
      </c>
      <c r="H5092" s="7" t="n">
        <v>1</v>
      </c>
      <c r="I5092" s="7" t="n">
        <v>-5.21000003814697</v>
      </c>
      <c r="J5092" s="7" t="n">
        <v>8.60000038146973</v>
      </c>
      <c r="K5092" s="7" t="n">
        <v>-20.4699993133545</v>
      </c>
      <c r="L5092" s="7" t="n">
        <v>0</v>
      </c>
      <c r="M5092" s="7" t="n">
        <v>1</v>
      </c>
      <c r="N5092" s="7" t="n">
        <v>1.60000002384186</v>
      </c>
      <c r="O5092" s="7" t="n">
        <v>0.0900000035762787</v>
      </c>
      <c r="P5092" s="7" t="s">
        <v>13</v>
      </c>
      <c r="Q5092" s="7" t="s">
        <v>13</v>
      </c>
      <c r="R5092" s="7" t="n">
        <v>-1</v>
      </c>
      <c r="S5092" s="7" t="n">
        <v>0</v>
      </c>
      <c r="T5092" s="7" t="n">
        <v>0</v>
      </c>
      <c r="U5092" s="7" t="n">
        <v>0</v>
      </c>
      <c r="V5092" s="7" t="n">
        <v>0</v>
      </c>
    </row>
    <row r="5093" spans="1:22">
      <c r="A5093" t="s">
        <v>4</v>
      </c>
      <c r="B5093" s="4" t="s">
        <v>5</v>
      </c>
      <c r="C5093" s="4" t="s">
        <v>10</v>
      </c>
      <c r="D5093" s="4" t="s">
        <v>6</v>
      </c>
      <c r="E5093" s="4" t="s">
        <v>6</v>
      </c>
      <c r="F5093" s="4" t="s">
        <v>6</v>
      </c>
      <c r="G5093" s="4" t="s">
        <v>14</v>
      </c>
      <c r="H5093" s="4" t="s">
        <v>9</v>
      </c>
      <c r="I5093" s="4" t="s">
        <v>20</v>
      </c>
      <c r="J5093" s="4" t="s">
        <v>20</v>
      </c>
      <c r="K5093" s="4" t="s">
        <v>20</v>
      </c>
      <c r="L5093" s="4" t="s">
        <v>20</v>
      </c>
      <c r="M5093" s="4" t="s">
        <v>20</v>
      </c>
      <c r="N5093" s="4" t="s">
        <v>20</v>
      </c>
      <c r="O5093" s="4" t="s">
        <v>20</v>
      </c>
      <c r="P5093" s="4" t="s">
        <v>6</v>
      </c>
      <c r="Q5093" s="4" t="s">
        <v>6</v>
      </c>
      <c r="R5093" s="4" t="s">
        <v>9</v>
      </c>
      <c r="S5093" s="4" t="s">
        <v>14</v>
      </c>
      <c r="T5093" s="4" t="s">
        <v>9</v>
      </c>
      <c r="U5093" s="4" t="s">
        <v>9</v>
      </c>
      <c r="V5093" s="4" t="s">
        <v>10</v>
      </c>
    </row>
    <row r="5094" spans="1:22">
      <c r="A5094" t="n">
        <v>39589</v>
      </c>
      <c r="B5094" s="31" t="n">
        <v>19</v>
      </c>
      <c r="C5094" s="7" t="n">
        <v>7031</v>
      </c>
      <c r="D5094" s="7" t="s">
        <v>49</v>
      </c>
      <c r="E5094" s="7" t="s">
        <v>50</v>
      </c>
      <c r="F5094" s="7" t="s">
        <v>13</v>
      </c>
      <c r="G5094" s="7" t="n">
        <v>0</v>
      </c>
      <c r="H5094" s="7" t="n">
        <v>1</v>
      </c>
      <c r="I5094" s="7" t="n">
        <v>-5.21000003814697</v>
      </c>
      <c r="J5094" s="7" t="n">
        <v>8.60000038146973</v>
      </c>
      <c r="K5094" s="7" t="n">
        <v>-20.4699993133545</v>
      </c>
      <c r="L5094" s="7" t="n">
        <v>0</v>
      </c>
      <c r="M5094" s="7" t="n">
        <v>1</v>
      </c>
      <c r="N5094" s="7" t="n">
        <v>1.60000002384186</v>
      </c>
      <c r="O5094" s="7" t="n">
        <v>0.0900000035762787</v>
      </c>
      <c r="P5094" s="7" t="s">
        <v>13</v>
      </c>
      <c r="Q5094" s="7" t="s">
        <v>13</v>
      </c>
      <c r="R5094" s="7" t="n">
        <v>-1</v>
      </c>
      <c r="S5094" s="7" t="n">
        <v>0</v>
      </c>
      <c r="T5094" s="7" t="n">
        <v>0</v>
      </c>
      <c r="U5094" s="7" t="n">
        <v>0</v>
      </c>
      <c r="V5094" s="7" t="n">
        <v>0</v>
      </c>
    </row>
    <row r="5095" spans="1:22">
      <c r="A5095" t="s">
        <v>4</v>
      </c>
      <c r="B5095" s="4" t="s">
        <v>5</v>
      </c>
      <c r="C5095" s="4" t="s">
        <v>10</v>
      </c>
      <c r="D5095" s="4" t="s">
        <v>6</v>
      </c>
      <c r="E5095" s="4" t="s">
        <v>6</v>
      </c>
      <c r="F5095" s="4" t="s">
        <v>6</v>
      </c>
      <c r="G5095" s="4" t="s">
        <v>14</v>
      </c>
      <c r="H5095" s="4" t="s">
        <v>9</v>
      </c>
      <c r="I5095" s="4" t="s">
        <v>20</v>
      </c>
      <c r="J5095" s="4" t="s">
        <v>20</v>
      </c>
      <c r="K5095" s="4" t="s">
        <v>20</v>
      </c>
      <c r="L5095" s="4" t="s">
        <v>20</v>
      </c>
      <c r="M5095" s="4" t="s">
        <v>20</v>
      </c>
      <c r="N5095" s="4" t="s">
        <v>20</v>
      </c>
      <c r="O5095" s="4" t="s">
        <v>20</v>
      </c>
      <c r="P5095" s="4" t="s">
        <v>6</v>
      </c>
      <c r="Q5095" s="4" t="s">
        <v>6</v>
      </c>
      <c r="R5095" s="4" t="s">
        <v>9</v>
      </c>
      <c r="S5095" s="4" t="s">
        <v>14</v>
      </c>
      <c r="T5095" s="4" t="s">
        <v>9</v>
      </c>
      <c r="U5095" s="4" t="s">
        <v>9</v>
      </c>
      <c r="V5095" s="4" t="s">
        <v>10</v>
      </c>
    </row>
    <row r="5096" spans="1:22">
      <c r="A5096" t="n">
        <v>39667</v>
      </c>
      <c r="B5096" s="31" t="n">
        <v>19</v>
      </c>
      <c r="C5096" s="7" t="n">
        <v>15</v>
      </c>
      <c r="D5096" s="7" t="s">
        <v>388</v>
      </c>
      <c r="E5096" s="7" t="s">
        <v>389</v>
      </c>
      <c r="F5096" s="7" t="s">
        <v>13</v>
      </c>
      <c r="G5096" s="7" t="n">
        <v>0</v>
      </c>
      <c r="H5096" s="7" t="n">
        <v>1</v>
      </c>
      <c r="I5096" s="7" t="n">
        <v>18.2000007629395</v>
      </c>
      <c r="J5096" s="7" t="n">
        <v>0</v>
      </c>
      <c r="K5096" s="7" t="n">
        <v>0</v>
      </c>
      <c r="L5096" s="7" t="n">
        <v>270</v>
      </c>
      <c r="M5096" s="7" t="n">
        <v>1</v>
      </c>
      <c r="N5096" s="7" t="n">
        <v>1.60000002384186</v>
      </c>
      <c r="O5096" s="7" t="n">
        <v>0.0900000035762787</v>
      </c>
      <c r="P5096" s="7" t="s">
        <v>13</v>
      </c>
      <c r="Q5096" s="7" t="s">
        <v>13</v>
      </c>
      <c r="R5096" s="7" t="n">
        <v>-1</v>
      </c>
      <c r="S5096" s="7" t="n">
        <v>0</v>
      </c>
      <c r="T5096" s="7" t="n">
        <v>0</v>
      </c>
      <c r="U5096" s="7" t="n">
        <v>0</v>
      </c>
      <c r="V5096" s="7" t="n">
        <v>0</v>
      </c>
    </row>
    <row r="5097" spans="1:22">
      <c r="A5097" t="s">
        <v>4</v>
      </c>
      <c r="B5097" s="4" t="s">
        <v>5</v>
      </c>
      <c r="C5097" s="4" t="s">
        <v>10</v>
      </c>
      <c r="D5097" s="4" t="s">
        <v>6</v>
      </c>
      <c r="E5097" s="4" t="s">
        <v>6</v>
      </c>
      <c r="F5097" s="4" t="s">
        <v>6</v>
      </c>
      <c r="G5097" s="4" t="s">
        <v>14</v>
      </c>
      <c r="H5097" s="4" t="s">
        <v>9</v>
      </c>
      <c r="I5097" s="4" t="s">
        <v>20</v>
      </c>
      <c r="J5097" s="4" t="s">
        <v>20</v>
      </c>
      <c r="K5097" s="4" t="s">
        <v>20</v>
      </c>
      <c r="L5097" s="4" t="s">
        <v>20</v>
      </c>
      <c r="M5097" s="4" t="s">
        <v>20</v>
      </c>
      <c r="N5097" s="4" t="s">
        <v>20</v>
      </c>
      <c r="O5097" s="4" t="s">
        <v>20</v>
      </c>
      <c r="P5097" s="4" t="s">
        <v>6</v>
      </c>
      <c r="Q5097" s="4" t="s">
        <v>6</v>
      </c>
      <c r="R5097" s="4" t="s">
        <v>9</v>
      </c>
      <c r="S5097" s="4" t="s">
        <v>14</v>
      </c>
      <c r="T5097" s="4" t="s">
        <v>9</v>
      </c>
      <c r="U5097" s="4" t="s">
        <v>9</v>
      </c>
      <c r="V5097" s="4" t="s">
        <v>10</v>
      </c>
    </row>
    <row r="5098" spans="1:22">
      <c r="A5098" t="n">
        <v>39745</v>
      </c>
      <c r="B5098" s="31" t="n">
        <v>19</v>
      </c>
      <c r="C5098" s="7" t="n">
        <v>13</v>
      </c>
      <c r="D5098" s="7" t="s">
        <v>390</v>
      </c>
      <c r="E5098" s="7" t="s">
        <v>391</v>
      </c>
      <c r="F5098" s="7" t="s">
        <v>13</v>
      </c>
      <c r="G5098" s="7" t="n">
        <v>0</v>
      </c>
      <c r="H5098" s="7" t="n">
        <v>1</v>
      </c>
      <c r="I5098" s="7" t="n">
        <v>20.1000003814697</v>
      </c>
      <c r="J5098" s="7" t="n">
        <v>0</v>
      </c>
      <c r="K5098" s="7" t="n">
        <v>0.5</v>
      </c>
      <c r="L5098" s="7" t="n">
        <v>270</v>
      </c>
      <c r="M5098" s="7" t="n">
        <v>1</v>
      </c>
      <c r="N5098" s="7" t="n">
        <v>1.60000002384186</v>
      </c>
      <c r="O5098" s="7" t="n">
        <v>0.0900000035762787</v>
      </c>
      <c r="P5098" s="7" t="s">
        <v>13</v>
      </c>
      <c r="Q5098" s="7" t="s">
        <v>13</v>
      </c>
      <c r="R5098" s="7" t="n">
        <v>-1</v>
      </c>
      <c r="S5098" s="7" t="n">
        <v>0</v>
      </c>
      <c r="T5098" s="7" t="n">
        <v>0</v>
      </c>
      <c r="U5098" s="7" t="n">
        <v>0</v>
      </c>
      <c r="V5098" s="7" t="n">
        <v>0</v>
      </c>
    </row>
    <row r="5099" spans="1:22">
      <c r="A5099" t="s">
        <v>4</v>
      </c>
      <c r="B5099" s="4" t="s">
        <v>5</v>
      </c>
      <c r="C5099" s="4" t="s">
        <v>10</v>
      </c>
      <c r="D5099" s="4" t="s">
        <v>6</v>
      </c>
      <c r="E5099" s="4" t="s">
        <v>6</v>
      </c>
      <c r="F5099" s="4" t="s">
        <v>6</v>
      </c>
      <c r="G5099" s="4" t="s">
        <v>14</v>
      </c>
      <c r="H5099" s="4" t="s">
        <v>9</v>
      </c>
      <c r="I5099" s="4" t="s">
        <v>20</v>
      </c>
      <c r="J5099" s="4" t="s">
        <v>20</v>
      </c>
      <c r="K5099" s="4" t="s">
        <v>20</v>
      </c>
      <c r="L5099" s="4" t="s">
        <v>20</v>
      </c>
      <c r="M5099" s="4" t="s">
        <v>20</v>
      </c>
      <c r="N5099" s="4" t="s">
        <v>20</v>
      </c>
      <c r="O5099" s="4" t="s">
        <v>20</v>
      </c>
      <c r="P5099" s="4" t="s">
        <v>6</v>
      </c>
      <c r="Q5099" s="4" t="s">
        <v>6</v>
      </c>
      <c r="R5099" s="4" t="s">
        <v>9</v>
      </c>
      <c r="S5099" s="4" t="s">
        <v>14</v>
      </c>
      <c r="T5099" s="4" t="s">
        <v>9</v>
      </c>
      <c r="U5099" s="4" t="s">
        <v>9</v>
      </c>
      <c r="V5099" s="4" t="s">
        <v>10</v>
      </c>
    </row>
    <row r="5100" spans="1:22">
      <c r="A5100" t="n">
        <v>39828</v>
      </c>
      <c r="B5100" s="31" t="n">
        <v>19</v>
      </c>
      <c r="C5100" s="7" t="n">
        <v>12</v>
      </c>
      <c r="D5100" s="7" t="s">
        <v>392</v>
      </c>
      <c r="E5100" s="7" t="s">
        <v>393</v>
      </c>
      <c r="F5100" s="7" t="s">
        <v>13</v>
      </c>
      <c r="G5100" s="7" t="n">
        <v>0</v>
      </c>
      <c r="H5100" s="7" t="n">
        <v>1</v>
      </c>
      <c r="I5100" s="7" t="n">
        <v>19</v>
      </c>
      <c r="J5100" s="7" t="n">
        <v>0</v>
      </c>
      <c r="K5100" s="7" t="n">
        <v>1.10000002384186</v>
      </c>
      <c r="L5100" s="7" t="n">
        <v>270</v>
      </c>
      <c r="M5100" s="7" t="n">
        <v>1</v>
      </c>
      <c r="N5100" s="7" t="n">
        <v>1.60000002384186</v>
      </c>
      <c r="O5100" s="7" t="n">
        <v>0.0900000035762787</v>
      </c>
      <c r="P5100" s="7" t="s">
        <v>13</v>
      </c>
      <c r="Q5100" s="7" t="s">
        <v>13</v>
      </c>
      <c r="R5100" s="7" t="n">
        <v>-1</v>
      </c>
      <c r="S5100" s="7" t="n">
        <v>0</v>
      </c>
      <c r="T5100" s="7" t="n">
        <v>0</v>
      </c>
      <c r="U5100" s="7" t="n">
        <v>0</v>
      </c>
      <c r="V5100" s="7" t="n">
        <v>0</v>
      </c>
    </row>
    <row r="5101" spans="1:22">
      <c r="A5101" t="s">
        <v>4</v>
      </c>
      <c r="B5101" s="4" t="s">
        <v>5</v>
      </c>
      <c r="C5101" s="4" t="s">
        <v>10</v>
      </c>
      <c r="D5101" s="4" t="s">
        <v>6</v>
      </c>
      <c r="E5101" s="4" t="s">
        <v>6</v>
      </c>
      <c r="F5101" s="4" t="s">
        <v>6</v>
      </c>
      <c r="G5101" s="4" t="s">
        <v>14</v>
      </c>
      <c r="H5101" s="4" t="s">
        <v>9</v>
      </c>
      <c r="I5101" s="4" t="s">
        <v>20</v>
      </c>
      <c r="J5101" s="4" t="s">
        <v>20</v>
      </c>
      <c r="K5101" s="4" t="s">
        <v>20</v>
      </c>
      <c r="L5101" s="4" t="s">
        <v>20</v>
      </c>
      <c r="M5101" s="4" t="s">
        <v>20</v>
      </c>
      <c r="N5101" s="4" t="s">
        <v>20</v>
      </c>
      <c r="O5101" s="4" t="s">
        <v>20</v>
      </c>
      <c r="P5101" s="4" t="s">
        <v>6</v>
      </c>
      <c r="Q5101" s="4" t="s">
        <v>6</v>
      </c>
      <c r="R5101" s="4" t="s">
        <v>9</v>
      </c>
      <c r="S5101" s="4" t="s">
        <v>14</v>
      </c>
      <c r="T5101" s="4" t="s">
        <v>9</v>
      </c>
      <c r="U5101" s="4" t="s">
        <v>9</v>
      </c>
      <c r="V5101" s="4" t="s">
        <v>10</v>
      </c>
    </row>
    <row r="5102" spans="1:22">
      <c r="A5102" t="n">
        <v>39900</v>
      </c>
      <c r="B5102" s="31" t="n">
        <v>19</v>
      </c>
      <c r="C5102" s="7" t="n">
        <v>1620</v>
      </c>
      <c r="D5102" s="7" t="s">
        <v>394</v>
      </c>
      <c r="E5102" s="7" t="s">
        <v>395</v>
      </c>
      <c r="F5102" s="7" t="s">
        <v>13</v>
      </c>
      <c r="G5102" s="7" t="n">
        <v>0</v>
      </c>
      <c r="H5102" s="7" t="n">
        <v>1</v>
      </c>
      <c r="I5102" s="7" t="n">
        <v>20.1000003814697</v>
      </c>
      <c r="J5102" s="7" t="n">
        <v>0</v>
      </c>
      <c r="K5102" s="7" t="n">
        <v>-0.5</v>
      </c>
      <c r="L5102" s="7" t="n">
        <v>270</v>
      </c>
      <c r="M5102" s="7" t="n">
        <v>1</v>
      </c>
      <c r="N5102" s="7" t="n">
        <v>1.60000002384186</v>
      </c>
      <c r="O5102" s="7" t="n">
        <v>0.0900000035762787</v>
      </c>
      <c r="P5102" s="7" t="s">
        <v>13</v>
      </c>
      <c r="Q5102" s="7" t="s">
        <v>13</v>
      </c>
      <c r="R5102" s="7" t="n">
        <v>-1</v>
      </c>
      <c r="S5102" s="7" t="n">
        <v>0</v>
      </c>
      <c r="T5102" s="7" t="n">
        <v>0</v>
      </c>
      <c r="U5102" s="7" t="n">
        <v>0</v>
      </c>
      <c r="V5102" s="7" t="n">
        <v>0</v>
      </c>
    </row>
    <row r="5103" spans="1:22">
      <c r="A5103" t="s">
        <v>4</v>
      </c>
      <c r="B5103" s="4" t="s">
        <v>5</v>
      </c>
      <c r="C5103" s="4" t="s">
        <v>10</v>
      </c>
      <c r="D5103" s="4" t="s">
        <v>6</v>
      </c>
      <c r="E5103" s="4" t="s">
        <v>6</v>
      </c>
      <c r="F5103" s="4" t="s">
        <v>6</v>
      </c>
      <c r="G5103" s="4" t="s">
        <v>14</v>
      </c>
      <c r="H5103" s="4" t="s">
        <v>9</v>
      </c>
      <c r="I5103" s="4" t="s">
        <v>20</v>
      </c>
      <c r="J5103" s="4" t="s">
        <v>20</v>
      </c>
      <c r="K5103" s="4" t="s">
        <v>20</v>
      </c>
      <c r="L5103" s="4" t="s">
        <v>20</v>
      </c>
      <c r="M5103" s="4" t="s">
        <v>20</v>
      </c>
      <c r="N5103" s="4" t="s">
        <v>20</v>
      </c>
      <c r="O5103" s="4" t="s">
        <v>20</v>
      </c>
      <c r="P5103" s="4" t="s">
        <v>6</v>
      </c>
      <c r="Q5103" s="4" t="s">
        <v>6</v>
      </c>
      <c r="R5103" s="4" t="s">
        <v>9</v>
      </c>
      <c r="S5103" s="4" t="s">
        <v>14</v>
      </c>
      <c r="T5103" s="4" t="s">
        <v>9</v>
      </c>
      <c r="U5103" s="4" t="s">
        <v>9</v>
      </c>
      <c r="V5103" s="4" t="s">
        <v>10</v>
      </c>
    </row>
    <row r="5104" spans="1:22">
      <c r="A5104" t="n">
        <v>39990</v>
      </c>
      <c r="B5104" s="31" t="n">
        <v>19</v>
      </c>
      <c r="C5104" s="7" t="n">
        <v>1621</v>
      </c>
      <c r="D5104" s="7" t="s">
        <v>396</v>
      </c>
      <c r="E5104" s="7" t="s">
        <v>395</v>
      </c>
      <c r="F5104" s="7" t="s">
        <v>13</v>
      </c>
      <c r="G5104" s="7" t="n">
        <v>0</v>
      </c>
      <c r="H5104" s="7" t="n">
        <v>1</v>
      </c>
      <c r="I5104" s="7" t="n">
        <v>19</v>
      </c>
      <c r="J5104" s="7" t="n">
        <v>0</v>
      </c>
      <c r="K5104" s="7" t="n">
        <v>-1.10000002384186</v>
      </c>
      <c r="L5104" s="7" t="n">
        <v>270</v>
      </c>
      <c r="M5104" s="7" t="n">
        <v>1</v>
      </c>
      <c r="N5104" s="7" t="n">
        <v>1.60000002384186</v>
      </c>
      <c r="O5104" s="7" t="n">
        <v>0.0900000035762787</v>
      </c>
      <c r="P5104" s="7" t="s">
        <v>13</v>
      </c>
      <c r="Q5104" s="7" t="s">
        <v>13</v>
      </c>
      <c r="R5104" s="7" t="n">
        <v>-1</v>
      </c>
      <c r="S5104" s="7" t="n">
        <v>0</v>
      </c>
      <c r="T5104" s="7" t="n">
        <v>0</v>
      </c>
      <c r="U5104" s="7" t="n">
        <v>0</v>
      </c>
      <c r="V5104" s="7" t="n">
        <v>0</v>
      </c>
    </row>
    <row r="5105" spans="1:22">
      <c r="A5105" t="s">
        <v>4</v>
      </c>
      <c r="B5105" s="4" t="s">
        <v>5</v>
      </c>
      <c r="C5105" s="4" t="s">
        <v>10</v>
      </c>
      <c r="D5105" s="4" t="s">
        <v>6</v>
      </c>
      <c r="E5105" s="4" t="s">
        <v>6</v>
      </c>
      <c r="F5105" s="4" t="s">
        <v>6</v>
      </c>
      <c r="G5105" s="4" t="s">
        <v>14</v>
      </c>
      <c r="H5105" s="4" t="s">
        <v>9</v>
      </c>
      <c r="I5105" s="4" t="s">
        <v>20</v>
      </c>
      <c r="J5105" s="4" t="s">
        <v>20</v>
      </c>
      <c r="K5105" s="4" t="s">
        <v>20</v>
      </c>
      <c r="L5105" s="4" t="s">
        <v>20</v>
      </c>
      <c r="M5105" s="4" t="s">
        <v>20</v>
      </c>
      <c r="N5105" s="4" t="s">
        <v>20</v>
      </c>
      <c r="O5105" s="4" t="s">
        <v>20</v>
      </c>
      <c r="P5105" s="4" t="s">
        <v>6</v>
      </c>
      <c r="Q5105" s="4" t="s">
        <v>6</v>
      </c>
      <c r="R5105" s="4" t="s">
        <v>9</v>
      </c>
      <c r="S5105" s="4" t="s">
        <v>14</v>
      </c>
      <c r="T5105" s="4" t="s">
        <v>9</v>
      </c>
      <c r="U5105" s="4" t="s">
        <v>9</v>
      </c>
      <c r="V5105" s="4" t="s">
        <v>10</v>
      </c>
    </row>
    <row r="5106" spans="1:22">
      <c r="A5106" t="n">
        <v>40084</v>
      </c>
      <c r="B5106" s="31" t="n">
        <v>19</v>
      </c>
      <c r="C5106" s="7" t="n">
        <v>1000</v>
      </c>
      <c r="D5106" s="7" t="s">
        <v>54</v>
      </c>
      <c r="E5106" s="7" t="s">
        <v>55</v>
      </c>
      <c r="F5106" s="7" t="s">
        <v>13</v>
      </c>
      <c r="G5106" s="7" t="n">
        <v>0</v>
      </c>
      <c r="H5106" s="7" t="n">
        <v>1</v>
      </c>
      <c r="I5106" s="7" t="n">
        <v>-24</v>
      </c>
      <c r="J5106" s="7" t="n">
        <v>0</v>
      </c>
      <c r="K5106" s="7" t="n">
        <v>-3.5</v>
      </c>
      <c r="L5106" s="7" t="n">
        <v>90</v>
      </c>
      <c r="M5106" s="7" t="n">
        <v>1</v>
      </c>
      <c r="N5106" s="7" t="n">
        <v>1.60000002384186</v>
      </c>
      <c r="O5106" s="7" t="n">
        <v>0.0900000035762787</v>
      </c>
      <c r="P5106" s="7" t="s">
        <v>13</v>
      </c>
      <c r="Q5106" s="7" t="s">
        <v>13</v>
      </c>
      <c r="R5106" s="7" t="n">
        <v>-1</v>
      </c>
      <c r="S5106" s="7" t="n">
        <v>0</v>
      </c>
      <c r="T5106" s="7" t="n">
        <v>0</v>
      </c>
      <c r="U5106" s="7" t="n">
        <v>0</v>
      </c>
      <c r="V5106" s="7" t="n">
        <v>0</v>
      </c>
    </row>
    <row r="5107" spans="1:22">
      <c r="A5107" t="s">
        <v>4</v>
      </c>
      <c r="B5107" s="4" t="s">
        <v>5</v>
      </c>
      <c r="C5107" s="4" t="s">
        <v>10</v>
      </c>
      <c r="D5107" s="4" t="s">
        <v>6</v>
      </c>
      <c r="E5107" s="4" t="s">
        <v>6</v>
      </c>
      <c r="F5107" s="4" t="s">
        <v>6</v>
      </c>
      <c r="G5107" s="4" t="s">
        <v>14</v>
      </c>
      <c r="H5107" s="4" t="s">
        <v>9</v>
      </c>
      <c r="I5107" s="4" t="s">
        <v>20</v>
      </c>
      <c r="J5107" s="4" t="s">
        <v>20</v>
      </c>
      <c r="K5107" s="4" t="s">
        <v>20</v>
      </c>
      <c r="L5107" s="4" t="s">
        <v>20</v>
      </c>
      <c r="M5107" s="4" t="s">
        <v>20</v>
      </c>
      <c r="N5107" s="4" t="s">
        <v>20</v>
      </c>
      <c r="O5107" s="4" t="s">
        <v>20</v>
      </c>
      <c r="P5107" s="4" t="s">
        <v>6</v>
      </c>
      <c r="Q5107" s="4" t="s">
        <v>6</v>
      </c>
      <c r="R5107" s="4" t="s">
        <v>9</v>
      </c>
      <c r="S5107" s="4" t="s">
        <v>14</v>
      </c>
      <c r="T5107" s="4" t="s">
        <v>9</v>
      </c>
      <c r="U5107" s="4" t="s">
        <v>9</v>
      </c>
      <c r="V5107" s="4" t="s">
        <v>10</v>
      </c>
    </row>
    <row r="5108" spans="1:22">
      <c r="A5108" t="n">
        <v>40170</v>
      </c>
      <c r="B5108" s="31" t="n">
        <v>19</v>
      </c>
      <c r="C5108" s="7" t="n">
        <v>1001</v>
      </c>
      <c r="D5108" s="7" t="s">
        <v>56</v>
      </c>
      <c r="E5108" s="7" t="s">
        <v>57</v>
      </c>
      <c r="F5108" s="7" t="s">
        <v>13</v>
      </c>
      <c r="G5108" s="7" t="n">
        <v>0</v>
      </c>
      <c r="H5108" s="7" t="n">
        <v>1</v>
      </c>
      <c r="I5108" s="7" t="n">
        <v>-24</v>
      </c>
      <c r="J5108" s="7" t="n">
        <v>0</v>
      </c>
      <c r="K5108" s="7" t="n">
        <v>3.5</v>
      </c>
      <c r="L5108" s="7" t="n">
        <v>90</v>
      </c>
      <c r="M5108" s="7" t="n">
        <v>1</v>
      </c>
      <c r="N5108" s="7" t="n">
        <v>1.60000002384186</v>
      </c>
      <c r="O5108" s="7" t="n">
        <v>0.0900000035762787</v>
      </c>
      <c r="P5108" s="7" t="s">
        <v>13</v>
      </c>
      <c r="Q5108" s="7" t="s">
        <v>13</v>
      </c>
      <c r="R5108" s="7" t="n">
        <v>-1</v>
      </c>
      <c r="S5108" s="7" t="n">
        <v>0</v>
      </c>
      <c r="T5108" s="7" t="n">
        <v>0</v>
      </c>
      <c r="U5108" s="7" t="n">
        <v>0</v>
      </c>
      <c r="V5108" s="7" t="n">
        <v>0</v>
      </c>
    </row>
    <row r="5109" spans="1:22">
      <c r="A5109" t="s">
        <v>4</v>
      </c>
      <c r="B5109" s="4" t="s">
        <v>5</v>
      </c>
      <c r="C5109" s="4" t="s">
        <v>10</v>
      </c>
      <c r="D5109" s="4" t="s">
        <v>14</v>
      </c>
      <c r="E5109" s="4" t="s">
        <v>14</v>
      </c>
      <c r="F5109" s="4" t="s">
        <v>6</v>
      </c>
    </row>
    <row r="5110" spans="1:22">
      <c r="A5110" t="n">
        <v>40257</v>
      </c>
      <c r="B5110" s="19" t="n">
        <v>20</v>
      </c>
      <c r="C5110" s="7" t="n">
        <v>1000</v>
      </c>
      <c r="D5110" s="7" t="n">
        <v>3</v>
      </c>
      <c r="E5110" s="7" t="n">
        <v>10</v>
      </c>
      <c r="F5110" s="7" t="s">
        <v>58</v>
      </c>
    </row>
    <row r="5111" spans="1:22">
      <c r="A5111" t="s">
        <v>4</v>
      </c>
      <c r="B5111" s="4" t="s">
        <v>5</v>
      </c>
      <c r="C5111" s="4" t="s">
        <v>10</v>
      </c>
    </row>
    <row r="5112" spans="1:22">
      <c r="A5112" t="n">
        <v>40275</v>
      </c>
      <c r="B5112" s="29" t="n">
        <v>16</v>
      </c>
      <c r="C5112" s="7" t="n">
        <v>0</v>
      </c>
    </row>
    <row r="5113" spans="1:22">
      <c r="A5113" t="s">
        <v>4</v>
      </c>
      <c r="B5113" s="4" t="s">
        <v>5</v>
      </c>
      <c r="C5113" s="4" t="s">
        <v>10</v>
      </c>
      <c r="D5113" s="4" t="s">
        <v>14</v>
      </c>
      <c r="E5113" s="4" t="s">
        <v>14</v>
      </c>
      <c r="F5113" s="4" t="s">
        <v>6</v>
      </c>
    </row>
    <row r="5114" spans="1:22">
      <c r="A5114" t="n">
        <v>40278</v>
      </c>
      <c r="B5114" s="19" t="n">
        <v>20</v>
      </c>
      <c r="C5114" s="7" t="n">
        <v>1001</v>
      </c>
      <c r="D5114" s="7" t="n">
        <v>3</v>
      </c>
      <c r="E5114" s="7" t="n">
        <v>10</v>
      </c>
      <c r="F5114" s="7" t="s">
        <v>58</v>
      </c>
    </row>
    <row r="5115" spans="1:22">
      <c r="A5115" t="s">
        <v>4</v>
      </c>
      <c r="B5115" s="4" t="s">
        <v>5</v>
      </c>
      <c r="C5115" s="4" t="s">
        <v>10</v>
      </c>
    </row>
    <row r="5116" spans="1:22">
      <c r="A5116" t="n">
        <v>40296</v>
      </c>
      <c r="B5116" s="29" t="n">
        <v>16</v>
      </c>
      <c r="C5116" s="7" t="n">
        <v>0</v>
      </c>
    </row>
    <row r="5117" spans="1:22">
      <c r="A5117" t="s">
        <v>4</v>
      </c>
      <c r="B5117" s="4" t="s">
        <v>5</v>
      </c>
      <c r="C5117" s="4" t="s">
        <v>10</v>
      </c>
      <c r="D5117" s="4" t="s">
        <v>14</v>
      </c>
      <c r="E5117" s="4" t="s">
        <v>14</v>
      </c>
      <c r="F5117" s="4" t="s">
        <v>6</v>
      </c>
    </row>
    <row r="5118" spans="1:22">
      <c r="A5118" t="n">
        <v>40299</v>
      </c>
      <c r="B5118" s="19" t="n">
        <v>20</v>
      </c>
      <c r="C5118" s="7" t="n">
        <v>0</v>
      </c>
      <c r="D5118" s="7" t="n">
        <v>3</v>
      </c>
      <c r="E5118" s="7" t="n">
        <v>10</v>
      </c>
      <c r="F5118" s="7" t="s">
        <v>58</v>
      </c>
    </row>
    <row r="5119" spans="1:22">
      <c r="A5119" t="s">
        <v>4</v>
      </c>
      <c r="B5119" s="4" t="s">
        <v>5</v>
      </c>
      <c r="C5119" s="4" t="s">
        <v>10</v>
      </c>
    </row>
    <row r="5120" spans="1:22">
      <c r="A5120" t="n">
        <v>40317</v>
      </c>
      <c r="B5120" s="29" t="n">
        <v>16</v>
      </c>
      <c r="C5120" s="7" t="n">
        <v>0</v>
      </c>
    </row>
    <row r="5121" spans="1:22">
      <c r="A5121" t="s">
        <v>4</v>
      </c>
      <c r="B5121" s="4" t="s">
        <v>5</v>
      </c>
      <c r="C5121" s="4" t="s">
        <v>10</v>
      </c>
      <c r="D5121" s="4" t="s">
        <v>14</v>
      </c>
      <c r="E5121" s="4" t="s">
        <v>14</v>
      </c>
      <c r="F5121" s="4" t="s">
        <v>6</v>
      </c>
    </row>
    <row r="5122" spans="1:22">
      <c r="A5122" t="n">
        <v>40320</v>
      </c>
      <c r="B5122" s="19" t="n">
        <v>20</v>
      </c>
      <c r="C5122" s="7" t="n">
        <v>11</v>
      </c>
      <c r="D5122" s="7" t="n">
        <v>3</v>
      </c>
      <c r="E5122" s="7" t="n">
        <v>10</v>
      </c>
      <c r="F5122" s="7" t="s">
        <v>58</v>
      </c>
    </row>
    <row r="5123" spans="1:22">
      <c r="A5123" t="s">
        <v>4</v>
      </c>
      <c r="B5123" s="4" t="s">
        <v>5</v>
      </c>
      <c r="C5123" s="4" t="s">
        <v>10</v>
      </c>
    </row>
    <row r="5124" spans="1:22">
      <c r="A5124" t="n">
        <v>40338</v>
      </c>
      <c r="B5124" s="29" t="n">
        <v>16</v>
      </c>
      <c r="C5124" s="7" t="n">
        <v>0</v>
      </c>
    </row>
    <row r="5125" spans="1:22">
      <c r="A5125" t="s">
        <v>4</v>
      </c>
      <c r="B5125" s="4" t="s">
        <v>5</v>
      </c>
      <c r="C5125" s="4" t="s">
        <v>10</v>
      </c>
      <c r="D5125" s="4" t="s">
        <v>14</v>
      </c>
      <c r="E5125" s="4" t="s">
        <v>14</v>
      </c>
      <c r="F5125" s="4" t="s">
        <v>6</v>
      </c>
    </row>
    <row r="5126" spans="1:22">
      <c r="A5126" t="n">
        <v>40341</v>
      </c>
      <c r="B5126" s="19" t="n">
        <v>20</v>
      </c>
      <c r="C5126" s="7" t="n">
        <v>1</v>
      </c>
      <c r="D5126" s="7" t="n">
        <v>3</v>
      </c>
      <c r="E5126" s="7" t="n">
        <v>10</v>
      </c>
      <c r="F5126" s="7" t="s">
        <v>58</v>
      </c>
    </row>
    <row r="5127" spans="1:22">
      <c r="A5127" t="s">
        <v>4</v>
      </c>
      <c r="B5127" s="4" t="s">
        <v>5</v>
      </c>
      <c r="C5127" s="4" t="s">
        <v>10</v>
      </c>
    </row>
    <row r="5128" spans="1:22">
      <c r="A5128" t="n">
        <v>40359</v>
      </c>
      <c r="B5128" s="29" t="n">
        <v>16</v>
      </c>
      <c r="C5128" s="7" t="n">
        <v>0</v>
      </c>
    </row>
    <row r="5129" spans="1:22">
      <c r="A5129" t="s">
        <v>4</v>
      </c>
      <c r="B5129" s="4" t="s">
        <v>5</v>
      </c>
      <c r="C5129" s="4" t="s">
        <v>10</v>
      </c>
      <c r="D5129" s="4" t="s">
        <v>14</v>
      </c>
      <c r="E5129" s="4" t="s">
        <v>14</v>
      </c>
      <c r="F5129" s="4" t="s">
        <v>6</v>
      </c>
    </row>
    <row r="5130" spans="1:22">
      <c r="A5130" t="n">
        <v>40362</v>
      </c>
      <c r="B5130" s="19" t="n">
        <v>20</v>
      </c>
      <c r="C5130" s="7" t="n">
        <v>2</v>
      </c>
      <c r="D5130" s="7" t="n">
        <v>3</v>
      </c>
      <c r="E5130" s="7" t="n">
        <v>10</v>
      </c>
      <c r="F5130" s="7" t="s">
        <v>58</v>
      </c>
    </row>
    <row r="5131" spans="1:22">
      <c r="A5131" t="s">
        <v>4</v>
      </c>
      <c r="B5131" s="4" t="s">
        <v>5</v>
      </c>
      <c r="C5131" s="4" t="s">
        <v>10</v>
      </c>
    </row>
    <row r="5132" spans="1:22">
      <c r="A5132" t="n">
        <v>40380</v>
      </c>
      <c r="B5132" s="29" t="n">
        <v>16</v>
      </c>
      <c r="C5132" s="7" t="n">
        <v>0</v>
      </c>
    </row>
    <row r="5133" spans="1:22">
      <c r="A5133" t="s">
        <v>4</v>
      </c>
      <c r="B5133" s="4" t="s">
        <v>5</v>
      </c>
      <c r="C5133" s="4" t="s">
        <v>10</v>
      </c>
      <c r="D5133" s="4" t="s">
        <v>14</v>
      </c>
      <c r="E5133" s="4" t="s">
        <v>14</v>
      </c>
      <c r="F5133" s="4" t="s">
        <v>6</v>
      </c>
    </row>
    <row r="5134" spans="1:22">
      <c r="A5134" t="n">
        <v>40383</v>
      </c>
      <c r="B5134" s="19" t="n">
        <v>20</v>
      </c>
      <c r="C5134" s="7" t="n">
        <v>3</v>
      </c>
      <c r="D5134" s="7" t="n">
        <v>3</v>
      </c>
      <c r="E5134" s="7" t="n">
        <v>10</v>
      </c>
      <c r="F5134" s="7" t="s">
        <v>58</v>
      </c>
    </row>
    <row r="5135" spans="1:22">
      <c r="A5135" t="s">
        <v>4</v>
      </c>
      <c r="B5135" s="4" t="s">
        <v>5</v>
      </c>
      <c r="C5135" s="4" t="s">
        <v>10</v>
      </c>
    </row>
    <row r="5136" spans="1:22">
      <c r="A5136" t="n">
        <v>40401</v>
      </c>
      <c r="B5136" s="29" t="n">
        <v>16</v>
      </c>
      <c r="C5136" s="7" t="n">
        <v>0</v>
      </c>
    </row>
    <row r="5137" spans="1:6">
      <c r="A5137" t="s">
        <v>4</v>
      </c>
      <c r="B5137" s="4" t="s">
        <v>5</v>
      </c>
      <c r="C5137" s="4" t="s">
        <v>10</v>
      </c>
      <c r="D5137" s="4" t="s">
        <v>14</v>
      </c>
      <c r="E5137" s="4" t="s">
        <v>14</v>
      </c>
      <c r="F5137" s="4" t="s">
        <v>6</v>
      </c>
    </row>
    <row r="5138" spans="1:6">
      <c r="A5138" t="n">
        <v>40404</v>
      </c>
      <c r="B5138" s="19" t="n">
        <v>20</v>
      </c>
      <c r="C5138" s="7" t="n">
        <v>4</v>
      </c>
      <c r="D5138" s="7" t="n">
        <v>3</v>
      </c>
      <c r="E5138" s="7" t="n">
        <v>10</v>
      </c>
      <c r="F5138" s="7" t="s">
        <v>58</v>
      </c>
    </row>
    <row r="5139" spans="1:6">
      <c r="A5139" t="s">
        <v>4</v>
      </c>
      <c r="B5139" s="4" t="s">
        <v>5</v>
      </c>
      <c r="C5139" s="4" t="s">
        <v>10</v>
      </c>
    </row>
    <row r="5140" spans="1:6">
      <c r="A5140" t="n">
        <v>40422</v>
      </c>
      <c r="B5140" s="29" t="n">
        <v>16</v>
      </c>
      <c r="C5140" s="7" t="n">
        <v>0</v>
      </c>
    </row>
    <row r="5141" spans="1:6">
      <c r="A5141" t="s">
        <v>4</v>
      </c>
      <c r="B5141" s="4" t="s">
        <v>5</v>
      </c>
      <c r="C5141" s="4" t="s">
        <v>10</v>
      </c>
      <c r="D5141" s="4" t="s">
        <v>14</v>
      </c>
      <c r="E5141" s="4" t="s">
        <v>14</v>
      </c>
      <c r="F5141" s="4" t="s">
        <v>6</v>
      </c>
    </row>
    <row r="5142" spans="1:6">
      <c r="A5142" t="n">
        <v>40425</v>
      </c>
      <c r="B5142" s="19" t="n">
        <v>20</v>
      </c>
      <c r="C5142" s="7" t="n">
        <v>5</v>
      </c>
      <c r="D5142" s="7" t="n">
        <v>3</v>
      </c>
      <c r="E5142" s="7" t="n">
        <v>10</v>
      </c>
      <c r="F5142" s="7" t="s">
        <v>58</v>
      </c>
    </row>
    <row r="5143" spans="1:6">
      <c r="A5143" t="s">
        <v>4</v>
      </c>
      <c r="B5143" s="4" t="s">
        <v>5</v>
      </c>
      <c r="C5143" s="4" t="s">
        <v>10</v>
      </c>
    </row>
    <row r="5144" spans="1:6">
      <c r="A5144" t="n">
        <v>40443</v>
      </c>
      <c r="B5144" s="29" t="n">
        <v>16</v>
      </c>
      <c r="C5144" s="7" t="n">
        <v>0</v>
      </c>
    </row>
    <row r="5145" spans="1:6">
      <c r="A5145" t="s">
        <v>4</v>
      </c>
      <c r="B5145" s="4" t="s">
        <v>5</v>
      </c>
      <c r="C5145" s="4" t="s">
        <v>10</v>
      </c>
      <c r="D5145" s="4" t="s">
        <v>14</v>
      </c>
      <c r="E5145" s="4" t="s">
        <v>14</v>
      </c>
      <c r="F5145" s="4" t="s">
        <v>6</v>
      </c>
    </row>
    <row r="5146" spans="1:6">
      <c r="A5146" t="n">
        <v>40446</v>
      </c>
      <c r="B5146" s="19" t="n">
        <v>20</v>
      </c>
      <c r="C5146" s="7" t="n">
        <v>6</v>
      </c>
      <c r="D5146" s="7" t="n">
        <v>3</v>
      </c>
      <c r="E5146" s="7" t="n">
        <v>10</v>
      </c>
      <c r="F5146" s="7" t="s">
        <v>58</v>
      </c>
    </row>
    <row r="5147" spans="1:6">
      <c r="A5147" t="s">
        <v>4</v>
      </c>
      <c r="B5147" s="4" t="s">
        <v>5</v>
      </c>
      <c r="C5147" s="4" t="s">
        <v>10</v>
      </c>
    </row>
    <row r="5148" spans="1:6">
      <c r="A5148" t="n">
        <v>40464</v>
      </c>
      <c r="B5148" s="29" t="n">
        <v>16</v>
      </c>
      <c r="C5148" s="7" t="n">
        <v>0</v>
      </c>
    </row>
    <row r="5149" spans="1:6">
      <c r="A5149" t="s">
        <v>4</v>
      </c>
      <c r="B5149" s="4" t="s">
        <v>5</v>
      </c>
      <c r="C5149" s="4" t="s">
        <v>10</v>
      </c>
      <c r="D5149" s="4" t="s">
        <v>14</v>
      </c>
      <c r="E5149" s="4" t="s">
        <v>14</v>
      </c>
      <c r="F5149" s="4" t="s">
        <v>6</v>
      </c>
    </row>
    <row r="5150" spans="1:6">
      <c r="A5150" t="n">
        <v>40467</v>
      </c>
      <c r="B5150" s="19" t="n">
        <v>20</v>
      </c>
      <c r="C5150" s="7" t="n">
        <v>7</v>
      </c>
      <c r="D5150" s="7" t="n">
        <v>3</v>
      </c>
      <c r="E5150" s="7" t="n">
        <v>10</v>
      </c>
      <c r="F5150" s="7" t="s">
        <v>58</v>
      </c>
    </row>
    <row r="5151" spans="1:6">
      <c r="A5151" t="s">
        <v>4</v>
      </c>
      <c r="B5151" s="4" t="s">
        <v>5</v>
      </c>
      <c r="C5151" s="4" t="s">
        <v>10</v>
      </c>
    </row>
    <row r="5152" spans="1:6">
      <c r="A5152" t="n">
        <v>40485</v>
      </c>
      <c r="B5152" s="29" t="n">
        <v>16</v>
      </c>
      <c r="C5152" s="7" t="n">
        <v>0</v>
      </c>
    </row>
    <row r="5153" spans="1:6">
      <c r="A5153" t="s">
        <v>4</v>
      </c>
      <c r="B5153" s="4" t="s">
        <v>5</v>
      </c>
      <c r="C5153" s="4" t="s">
        <v>10</v>
      </c>
      <c r="D5153" s="4" t="s">
        <v>14</v>
      </c>
      <c r="E5153" s="4" t="s">
        <v>14</v>
      </c>
      <c r="F5153" s="4" t="s">
        <v>6</v>
      </c>
    </row>
    <row r="5154" spans="1:6">
      <c r="A5154" t="n">
        <v>40488</v>
      </c>
      <c r="B5154" s="19" t="n">
        <v>20</v>
      </c>
      <c r="C5154" s="7" t="n">
        <v>8</v>
      </c>
      <c r="D5154" s="7" t="n">
        <v>3</v>
      </c>
      <c r="E5154" s="7" t="n">
        <v>10</v>
      </c>
      <c r="F5154" s="7" t="s">
        <v>58</v>
      </c>
    </row>
    <row r="5155" spans="1:6">
      <c r="A5155" t="s">
        <v>4</v>
      </c>
      <c r="B5155" s="4" t="s">
        <v>5</v>
      </c>
      <c r="C5155" s="4" t="s">
        <v>10</v>
      </c>
    </row>
    <row r="5156" spans="1:6">
      <c r="A5156" t="n">
        <v>40506</v>
      </c>
      <c r="B5156" s="29" t="n">
        <v>16</v>
      </c>
      <c r="C5156" s="7" t="n">
        <v>0</v>
      </c>
    </row>
    <row r="5157" spans="1:6">
      <c r="A5157" t="s">
        <v>4</v>
      </c>
      <c r="B5157" s="4" t="s">
        <v>5</v>
      </c>
      <c r="C5157" s="4" t="s">
        <v>10</v>
      </c>
      <c r="D5157" s="4" t="s">
        <v>14</v>
      </c>
      <c r="E5157" s="4" t="s">
        <v>14</v>
      </c>
      <c r="F5157" s="4" t="s">
        <v>6</v>
      </c>
    </row>
    <row r="5158" spans="1:6">
      <c r="A5158" t="n">
        <v>40509</v>
      </c>
      <c r="B5158" s="19" t="n">
        <v>20</v>
      </c>
      <c r="C5158" s="7" t="n">
        <v>9</v>
      </c>
      <c r="D5158" s="7" t="n">
        <v>3</v>
      </c>
      <c r="E5158" s="7" t="n">
        <v>10</v>
      </c>
      <c r="F5158" s="7" t="s">
        <v>58</v>
      </c>
    </row>
    <row r="5159" spans="1:6">
      <c r="A5159" t="s">
        <v>4</v>
      </c>
      <c r="B5159" s="4" t="s">
        <v>5</v>
      </c>
      <c r="C5159" s="4" t="s">
        <v>10</v>
      </c>
    </row>
    <row r="5160" spans="1:6">
      <c r="A5160" t="n">
        <v>40527</v>
      </c>
      <c r="B5160" s="29" t="n">
        <v>16</v>
      </c>
      <c r="C5160" s="7" t="n">
        <v>0</v>
      </c>
    </row>
    <row r="5161" spans="1:6">
      <c r="A5161" t="s">
        <v>4</v>
      </c>
      <c r="B5161" s="4" t="s">
        <v>5</v>
      </c>
      <c r="C5161" s="4" t="s">
        <v>10</v>
      </c>
      <c r="D5161" s="4" t="s">
        <v>14</v>
      </c>
      <c r="E5161" s="4" t="s">
        <v>14</v>
      </c>
      <c r="F5161" s="4" t="s">
        <v>6</v>
      </c>
    </row>
    <row r="5162" spans="1:6">
      <c r="A5162" t="n">
        <v>40530</v>
      </c>
      <c r="B5162" s="19" t="n">
        <v>20</v>
      </c>
      <c r="C5162" s="7" t="n">
        <v>7030</v>
      </c>
      <c r="D5162" s="7" t="n">
        <v>3</v>
      </c>
      <c r="E5162" s="7" t="n">
        <v>10</v>
      </c>
      <c r="F5162" s="7" t="s">
        <v>58</v>
      </c>
    </row>
    <row r="5163" spans="1:6">
      <c r="A5163" t="s">
        <v>4</v>
      </c>
      <c r="B5163" s="4" t="s">
        <v>5</v>
      </c>
      <c r="C5163" s="4" t="s">
        <v>10</v>
      </c>
    </row>
    <row r="5164" spans="1:6">
      <c r="A5164" t="n">
        <v>40548</v>
      </c>
      <c r="B5164" s="29" t="n">
        <v>16</v>
      </c>
      <c r="C5164" s="7" t="n">
        <v>0</v>
      </c>
    </row>
    <row r="5165" spans="1:6">
      <c r="A5165" t="s">
        <v>4</v>
      </c>
      <c r="B5165" s="4" t="s">
        <v>5</v>
      </c>
      <c r="C5165" s="4" t="s">
        <v>10</v>
      </c>
      <c r="D5165" s="4" t="s">
        <v>14</v>
      </c>
      <c r="E5165" s="4" t="s">
        <v>14</v>
      </c>
      <c r="F5165" s="4" t="s">
        <v>6</v>
      </c>
    </row>
    <row r="5166" spans="1:6">
      <c r="A5166" t="n">
        <v>40551</v>
      </c>
      <c r="B5166" s="19" t="n">
        <v>20</v>
      </c>
      <c r="C5166" s="7" t="n">
        <v>7032</v>
      </c>
      <c r="D5166" s="7" t="n">
        <v>3</v>
      </c>
      <c r="E5166" s="7" t="n">
        <v>10</v>
      </c>
      <c r="F5166" s="7" t="s">
        <v>58</v>
      </c>
    </row>
    <row r="5167" spans="1:6">
      <c r="A5167" t="s">
        <v>4</v>
      </c>
      <c r="B5167" s="4" t="s">
        <v>5</v>
      </c>
      <c r="C5167" s="4" t="s">
        <v>10</v>
      </c>
    </row>
    <row r="5168" spans="1:6">
      <c r="A5168" t="n">
        <v>40569</v>
      </c>
      <c r="B5168" s="29" t="n">
        <v>16</v>
      </c>
      <c r="C5168" s="7" t="n">
        <v>0</v>
      </c>
    </row>
    <row r="5169" spans="1:6">
      <c r="A5169" t="s">
        <v>4</v>
      </c>
      <c r="B5169" s="4" t="s">
        <v>5</v>
      </c>
      <c r="C5169" s="4" t="s">
        <v>10</v>
      </c>
      <c r="D5169" s="4" t="s">
        <v>14</v>
      </c>
      <c r="E5169" s="4" t="s">
        <v>14</v>
      </c>
      <c r="F5169" s="4" t="s">
        <v>6</v>
      </c>
    </row>
    <row r="5170" spans="1:6">
      <c r="A5170" t="n">
        <v>40572</v>
      </c>
      <c r="B5170" s="19" t="n">
        <v>20</v>
      </c>
      <c r="C5170" s="7" t="n">
        <v>7010</v>
      </c>
      <c r="D5170" s="7" t="n">
        <v>3</v>
      </c>
      <c r="E5170" s="7" t="n">
        <v>10</v>
      </c>
      <c r="F5170" s="7" t="s">
        <v>58</v>
      </c>
    </row>
    <row r="5171" spans="1:6">
      <c r="A5171" t="s">
        <v>4</v>
      </c>
      <c r="B5171" s="4" t="s">
        <v>5</v>
      </c>
      <c r="C5171" s="4" t="s">
        <v>10</v>
      </c>
    </row>
    <row r="5172" spans="1:6">
      <c r="A5172" t="n">
        <v>40590</v>
      </c>
      <c r="B5172" s="29" t="n">
        <v>16</v>
      </c>
      <c r="C5172" s="7" t="n">
        <v>0</v>
      </c>
    </row>
    <row r="5173" spans="1:6">
      <c r="A5173" t="s">
        <v>4</v>
      </c>
      <c r="B5173" s="4" t="s">
        <v>5</v>
      </c>
      <c r="C5173" s="4" t="s">
        <v>10</v>
      </c>
      <c r="D5173" s="4" t="s">
        <v>14</v>
      </c>
      <c r="E5173" s="4" t="s">
        <v>14</v>
      </c>
      <c r="F5173" s="4" t="s">
        <v>6</v>
      </c>
    </row>
    <row r="5174" spans="1:6">
      <c r="A5174" t="n">
        <v>40593</v>
      </c>
      <c r="B5174" s="19" t="n">
        <v>20</v>
      </c>
      <c r="C5174" s="7" t="n">
        <v>7011</v>
      </c>
      <c r="D5174" s="7" t="n">
        <v>3</v>
      </c>
      <c r="E5174" s="7" t="n">
        <v>10</v>
      </c>
      <c r="F5174" s="7" t="s">
        <v>58</v>
      </c>
    </row>
    <row r="5175" spans="1:6">
      <c r="A5175" t="s">
        <v>4</v>
      </c>
      <c r="B5175" s="4" t="s">
        <v>5</v>
      </c>
      <c r="C5175" s="4" t="s">
        <v>10</v>
      </c>
    </row>
    <row r="5176" spans="1:6">
      <c r="A5176" t="n">
        <v>40611</v>
      </c>
      <c r="B5176" s="29" t="n">
        <v>16</v>
      </c>
      <c r="C5176" s="7" t="n">
        <v>0</v>
      </c>
    </row>
    <row r="5177" spans="1:6">
      <c r="A5177" t="s">
        <v>4</v>
      </c>
      <c r="B5177" s="4" t="s">
        <v>5</v>
      </c>
      <c r="C5177" s="4" t="s">
        <v>10</v>
      </c>
      <c r="D5177" s="4" t="s">
        <v>14</v>
      </c>
      <c r="E5177" s="4" t="s">
        <v>14</v>
      </c>
      <c r="F5177" s="4" t="s">
        <v>6</v>
      </c>
    </row>
    <row r="5178" spans="1:6">
      <c r="A5178" t="n">
        <v>40614</v>
      </c>
      <c r="B5178" s="19" t="n">
        <v>20</v>
      </c>
      <c r="C5178" s="7" t="n">
        <v>7009</v>
      </c>
      <c r="D5178" s="7" t="n">
        <v>3</v>
      </c>
      <c r="E5178" s="7" t="n">
        <v>10</v>
      </c>
      <c r="F5178" s="7" t="s">
        <v>58</v>
      </c>
    </row>
    <row r="5179" spans="1:6">
      <c r="A5179" t="s">
        <v>4</v>
      </c>
      <c r="B5179" s="4" t="s">
        <v>5</v>
      </c>
      <c r="C5179" s="4" t="s">
        <v>10</v>
      </c>
    </row>
    <row r="5180" spans="1:6">
      <c r="A5180" t="n">
        <v>40632</v>
      </c>
      <c r="B5180" s="29" t="n">
        <v>16</v>
      </c>
      <c r="C5180" s="7" t="n">
        <v>0</v>
      </c>
    </row>
    <row r="5181" spans="1:6">
      <c r="A5181" t="s">
        <v>4</v>
      </c>
      <c r="B5181" s="4" t="s">
        <v>5</v>
      </c>
      <c r="C5181" s="4" t="s">
        <v>10</v>
      </c>
      <c r="D5181" s="4" t="s">
        <v>14</v>
      </c>
      <c r="E5181" s="4" t="s">
        <v>14</v>
      </c>
      <c r="F5181" s="4" t="s">
        <v>6</v>
      </c>
    </row>
    <row r="5182" spans="1:6">
      <c r="A5182" t="n">
        <v>40635</v>
      </c>
      <c r="B5182" s="19" t="n">
        <v>20</v>
      </c>
      <c r="C5182" s="7" t="n">
        <v>17</v>
      </c>
      <c r="D5182" s="7" t="n">
        <v>3</v>
      </c>
      <c r="E5182" s="7" t="n">
        <v>10</v>
      </c>
      <c r="F5182" s="7" t="s">
        <v>58</v>
      </c>
    </row>
    <row r="5183" spans="1:6">
      <c r="A5183" t="s">
        <v>4</v>
      </c>
      <c r="B5183" s="4" t="s">
        <v>5</v>
      </c>
      <c r="C5183" s="4" t="s">
        <v>10</v>
      </c>
    </row>
    <row r="5184" spans="1:6">
      <c r="A5184" t="n">
        <v>40653</v>
      </c>
      <c r="B5184" s="29" t="n">
        <v>16</v>
      </c>
      <c r="C5184" s="7" t="n">
        <v>0</v>
      </c>
    </row>
    <row r="5185" spans="1:6">
      <c r="A5185" t="s">
        <v>4</v>
      </c>
      <c r="B5185" s="4" t="s">
        <v>5</v>
      </c>
      <c r="C5185" s="4" t="s">
        <v>10</v>
      </c>
      <c r="D5185" s="4" t="s">
        <v>14</v>
      </c>
      <c r="E5185" s="4" t="s">
        <v>14</v>
      </c>
      <c r="F5185" s="4" t="s">
        <v>6</v>
      </c>
    </row>
    <row r="5186" spans="1:6">
      <c r="A5186" t="n">
        <v>40656</v>
      </c>
      <c r="B5186" s="19" t="n">
        <v>20</v>
      </c>
      <c r="C5186" s="7" t="n">
        <v>22</v>
      </c>
      <c r="D5186" s="7" t="n">
        <v>3</v>
      </c>
      <c r="E5186" s="7" t="n">
        <v>10</v>
      </c>
      <c r="F5186" s="7" t="s">
        <v>58</v>
      </c>
    </row>
    <row r="5187" spans="1:6">
      <c r="A5187" t="s">
        <v>4</v>
      </c>
      <c r="B5187" s="4" t="s">
        <v>5</v>
      </c>
      <c r="C5187" s="4" t="s">
        <v>10</v>
      </c>
    </row>
    <row r="5188" spans="1:6">
      <c r="A5188" t="n">
        <v>40674</v>
      </c>
      <c r="B5188" s="29" t="n">
        <v>16</v>
      </c>
      <c r="C5188" s="7" t="n">
        <v>0</v>
      </c>
    </row>
    <row r="5189" spans="1:6">
      <c r="A5189" t="s">
        <v>4</v>
      </c>
      <c r="B5189" s="4" t="s">
        <v>5</v>
      </c>
      <c r="C5189" s="4" t="s">
        <v>10</v>
      </c>
      <c r="D5189" s="4" t="s">
        <v>14</v>
      </c>
      <c r="E5189" s="4" t="s">
        <v>14</v>
      </c>
      <c r="F5189" s="4" t="s">
        <v>6</v>
      </c>
    </row>
    <row r="5190" spans="1:6">
      <c r="A5190" t="n">
        <v>40677</v>
      </c>
      <c r="B5190" s="19" t="n">
        <v>20</v>
      </c>
      <c r="C5190" s="7" t="n">
        <v>7031</v>
      </c>
      <c r="D5190" s="7" t="n">
        <v>3</v>
      </c>
      <c r="E5190" s="7" t="n">
        <v>10</v>
      </c>
      <c r="F5190" s="7" t="s">
        <v>58</v>
      </c>
    </row>
    <row r="5191" spans="1:6">
      <c r="A5191" t="s">
        <v>4</v>
      </c>
      <c r="B5191" s="4" t="s">
        <v>5</v>
      </c>
      <c r="C5191" s="4" t="s">
        <v>10</v>
      </c>
    </row>
    <row r="5192" spans="1:6">
      <c r="A5192" t="n">
        <v>40695</v>
      </c>
      <c r="B5192" s="29" t="n">
        <v>16</v>
      </c>
      <c r="C5192" s="7" t="n">
        <v>0</v>
      </c>
    </row>
    <row r="5193" spans="1:6">
      <c r="A5193" t="s">
        <v>4</v>
      </c>
      <c r="B5193" s="4" t="s">
        <v>5</v>
      </c>
      <c r="C5193" s="4" t="s">
        <v>10</v>
      </c>
      <c r="D5193" s="4" t="s">
        <v>14</v>
      </c>
      <c r="E5193" s="4" t="s">
        <v>14</v>
      </c>
      <c r="F5193" s="4" t="s">
        <v>6</v>
      </c>
    </row>
    <row r="5194" spans="1:6">
      <c r="A5194" t="n">
        <v>40698</v>
      </c>
      <c r="B5194" s="19" t="n">
        <v>20</v>
      </c>
      <c r="C5194" s="7" t="n">
        <v>15</v>
      </c>
      <c r="D5194" s="7" t="n">
        <v>3</v>
      </c>
      <c r="E5194" s="7" t="n">
        <v>10</v>
      </c>
      <c r="F5194" s="7" t="s">
        <v>58</v>
      </c>
    </row>
    <row r="5195" spans="1:6">
      <c r="A5195" t="s">
        <v>4</v>
      </c>
      <c r="B5195" s="4" t="s">
        <v>5</v>
      </c>
      <c r="C5195" s="4" t="s">
        <v>10</v>
      </c>
    </row>
    <row r="5196" spans="1:6">
      <c r="A5196" t="n">
        <v>40716</v>
      </c>
      <c r="B5196" s="29" t="n">
        <v>16</v>
      </c>
      <c r="C5196" s="7" t="n">
        <v>0</v>
      </c>
    </row>
    <row r="5197" spans="1:6">
      <c r="A5197" t="s">
        <v>4</v>
      </c>
      <c r="B5197" s="4" t="s">
        <v>5</v>
      </c>
      <c r="C5197" s="4" t="s">
        <v>10</v>
      </c>
      <c r="D5197" s="4" t="s">
        <v>14</v>
      </c>
      <c r="E5197" s="4" t="s">
        <v>14</v>
      </c>
      <c r="F5197" s="4" t="s">
        <v>6</v>
      </c>
    </row>
    <row r="5198" spans="1:6">
      <c r="A5198" t="n">
        <v>40719</v>
      </c>
      <c r="B5198" s="19" t="n">
        <v>20</v>
      </c>
      <c r="C5198" s="7" t="n">
        <v>13</v>
      </c>
      <c r="D5198" s="7" t="n">
        <v>3</v>
      </c>
      <c r="E5198" s="7" t="n">
        <v>10</v>
      </c>
      <c r="F5198" s="7" t="s">
        <v>58</v>
      </c>
    </row>
    <row r="5199" spans="1:6">
      <c r="A5199" t="s">
        <v>4</v>
      </c>
      <c r="B5199" s="4" t="s">
        <v>5</v>
      </c>
      <c r="C5199" s="4" t="s">
        <v>10</v>
      </c>
    </row>
    <row r="5200" spans="1:6">
      <c r="A5200" t="n">
        <v>40737</v>
      </c>
      <c r="B5200" s="29" t="n">
        <v>16</v>
      </c>
      <c r="C5200" s="7" t="n">
        <v>0</v>
      </c>
    </row>
    <row r="5201" spans="1:6">
      <c r="A5201" t="s">
        <v>4</v>
      </c>
      <c r="B5201" s="4" t="s">
        <v>5</v>
      </c>
      <c r="C5201" s="4" t="s">
        <v>10</v>
      </c>
      <c r="D5201" s="4" t="s">
        <v>14</v>
      </c>
      <c r="E5201" s="4" t="s">
        <v>14</v>
      </c>
      <c r="F5201" s="4" t="s">
        <v>6</v>
      </c>
    </row>
    <row r="5202" spans="1:6">
      <c r="A5202" t="n">
        <v>40740</v>
      </c>
      <c r="B5202" s="19" t="n">
        <v>20</v>
      </c>
      <c r="C5202" s="7" t="n">
        <v>12</v>
      </c>
      <c r="D5202" s="7" t="n">
        <v>3</v>
      </c>
      <c r="E5202" s="7" t="n">
        <v>10</v>
      </c>
      <c r="F5202" s="7" t="s">
        <v>58</v>
      </c>
    </row>
    <row r="5203" spans="1:6">
      <c r="A5203" t="s">
        <v>4</v>
      </c>
      <c r="B5203" s="4" t="s">
        <v>5</v>
      </c>
      <c r="C5203" s="4" t="s">
        <v>10</v>
      </c>
    </row>
    <row r="5204" spans="1:6">
      <c r="A5204" t="n">
        <v>40758</v>
      </c>
      <c r="B5204" s="29" t="n">
        <v>16</v>
      </c>
      <c r="C5204" s="7" t="n">
        <v>0</v>
      </c>
    </row>
    <row r="5205" spans="1:6">
      <c r="A5205" t="s">
        <v>4</v>
      </c>
      <c r="B5205" s="4" t="s">
        <v>5</v>
      </c>
      <c r="C5205" s="4" t="s">
        <v>10</v>
      </c>
      <c r="D5205" s="4" t="s">
        <v>14</v>
      </c>
      <c r="E5205" s="4" t="s">
        <v>14</v>
      </c>
      <c r="F5205" s="4" t="s">
        <v>6</v>
      </c>
    </row>
    <row r="5206" spans="1:6">
      <c r="A5206" t="n">
        <v>40761</v>
      </c>
      <c r="B5206" s="19" t="n">
        <v>20</v>
      </c>
      <c r="C5206" s="7" t="n">
        <v>1620</v>
      </c>
      <c r="D5206" s="7" t="n">
        <v>3</v>
      </c>
      <c r="E5206" s="7" t="n">
        <v>10</v>
      </c>
      <c r="F5206" s="7" t="s">
        <v>58</v>
      </c>
    </row>
    <row r="5207" spans="1:6">
      <c r="A5207" t="s">
        <v>4</v>
      </c>
      <c r="B5207" s="4" t="s">
        <v>5</v>
      </c>
      <c r="C5207" s="4" t="s">
        <v>10</v>
      </c>
    </row>
    <row r="5208" spans="1:6">
      <c r="A5208" t="n">
        <v>40779</v>
      </c>
      <c r="B5208" s="29" t="n">
        <v>16</v>
      </c>
      <c r="C5208" s="7" t="n">
        <v>0</v>
      </c>
    </row>
    <row r="5209" spans="1:6">
      <c r="A5209" t="s">
        <v>4</v>
      </c>
      <c r="B5209" s="4" t="s">
        <v>5</v>
      </c>
      <c r="C5209" s="4" t="s">
        <v>10</v>
      </c>
      <c r="D5209" s="4" t="s">
        <v>14</v>
      </c>
      <c r="E5209" s="4" t="s">
        <v>14</v>
      </c>
      <c r="F5209" s="4" t="s">
        <v>6</v>
      </c>
    </row>
    <row r="5210" spans="1:6">
      <c r="A5210" t="n">
        <v>40782</v>
      </c>
      <c r="B5210" s="19" t="n">
        <v>20</v>
      </c>
      <c r="C5210" s="7" t="n">
        <v>1621</v>
      </c>
      <c r="D5210" s="7" t="n">
        <v>3</v>
      </c>
      <c r="E5210" s="7" t="n">
        <v>10</v>
      </c>
      <c r="F5210" s="7" t="s">
        <v>58</v>
      </c>
    </row>
    <row r="5211" spans="1:6">
      <c r="A5211" t="s">
        <v>4</v>
      </c>
      <c r="B5211" s="4" t="s">
        <v>5</v>
      </c>
      <c r="C5211" s="4" t="s">
        <v>10</v>
      </c>
    </row>
    <row r="5212" spans="1:6">
      <c r="A5212" t="n">
        <v>40800</v>
      </c>
      <c r="B5212" s="29" t="n">
        <v>16</v>
      </c>
      <c r="C5212" s="7" t="n">
        <v>0</v>
      </c>
    </row>
    <row r="5213" spans="1:6">
      <c r="A5213" t="s">
        <v>4</v>
      </c>
      <c r="B5213" s="4" t="s">
        <v>5</v>
      </c>
      <c r="C5213" s="4" t="s">
        <v>14</v>
      </c>
      <c r="D5213" s="4" t="s">
        <v>10</v>
      </c>
      <c r="E5213" s="4" t="s">
        <v>14</v>
      </c>
      <c r="F5213" s="4" t="s">
        <v>6</v>
      </c>
      <c r="G5213" s="4" t="s">
        <v>6</v>
      </c>
      <c r="H5213" s="4" t="s">
        <v>6</v>
      </c>
      <c r="I5213" s="4" t="s">
        <v>6</v>
      </c>
      <c r="J5213" s="4" t="s">
        <v>6</v>
      </c>
      <c r="K5213" s="4" t="s">
        <v>6</v>
      </c>
      <c r="L5213" s="4" t="s">
        <v>6</v>
      </c>
      <c r="M5213" s="4" t="s">
        <v>6</v>
      </c>
      <c r="N5213" s="4" t="s">
        <v>6</v>
      </c>
      <c r="O5213" s="4" t="s">
        <v>6</v>
      </c>
      <c r="P5213" s="4" t="s">
        <v>6</v>
      </c>
      <c r="Q5213" s="4" t="s">
        <v>6</v>
      </c>
      <c r="R5213" s="4" t="s">
        <v>6</v>
      </c>
      <c r="S5213" s="4" t="s">
        <v>6</v>
      </c>
      <c r="T5213" s="4" t="s">
        <v>6</v>
      </c>
      <c r="U5213" s="4" t="s">
        <v>6</v>
      </c>
    </row>
    <row r="5214" spans="1:6">
      <c r="A5214" t="n">
        <v>40803</v>
      </c>
      <c r="B5214" s="34" t="n">
        <v>36</v>
      </c>
      <c r="C5214" s="7" t="n">
        <v>8</v>
      </c>
      <c r="D5214" s="7" t="n">
        <v>22</v>
      </c>
      <c r="E5214" s="7" t="n">
        <v>0</v>
      </c>
      <c r="F5214" s="7" t="s">
        <v>74</v>
      </c>
      <c r="G5214" s="7" t="s">
        <v>73</v>
      </c>
      <c r="H5214" s="7" t="s">
        <v>397</v>
      </c>
      <c r="I5214" s="7" t="s">
        <v>13</v>
      </c>
      <c r="J5214" s="7" t="s">
        <v>13</v>
      </c>
      <c r="K5214" s="7" t="s">
        <v>13</v>
      </c>
      <c r="L5214" s="7" t="s">
        <v>13</v>
      </c>
      <c r="M5214" s="7" t="s">
        <v>13</v>
      </c>
      <c r="N5214" s="7" t="s">
        <v>13</v>
      </c>
      <c r="O5214" s="7" t="s">
        <v>13</v>
      </c>
      <c r="P5214" s="7" t="s">
        <v>13</v>
      </c>
      <c r="Q5214" s="7" t="s">
        <v>13</v>
      </c>
      <c r="R5214" s="7" t="s">
        <v>13</v>
      </c>
      <c r="S5214" s="7" t="s">
        <v>13</v>
      </c>
      <c r="T5214" s="7" t="s">
        <v>13</v>
      </c>
      <c r="U5214" s="7" t="s">
        <v>13</v>
      </c>
    </row>
    <row r="5215" spans="1:6">
      <c r="A5215" t="s">
        <v>4</v>
      </c>
      <c r="B5215" s="4" t="s">
        <v>5</v>
      </c>
      <c r="C5215" s="4" t="s">
        <v>14</v>
      </c>
      <c r="D5215" s="4" t="s">
        <v>10</v>
      </c>
      <c r="E5215" s="4" t="s">
        <v>14</v>
      </c>
      <c r="F5215" s="4" t="s">
        <v>6</v>
      </c>
      <c r="G5215" s="4" t="s">
        <v>6</v>
      </c>
      <c r="H5215" s="4" t="s">
        <v>6</v>
      </c>
      <c r="I5215" s="4" t="s">
        <v>6</v>
      </c>
      <c r="J5215" s="4" t="s">
        <v>6</v>
      </c>
      <c r="K5215" s="4" t="s">
        <v>6</v>
      </c>
      <c r="L5215" s="4" t="s">
        <v>6</v>
      </c>
      <c r="M5215" s="4" t="s">
        <v>6</v>
      </c>
      <c r="N5215" s="4" t="s">
        <v>6</v>
      </c>
      <c r="O5215" s="4" t="s">
        <v>6</v>
      </c>
      <c r="P5215" s="4" t="s">
        <v>6</v>
      </c>
      <c r="Q5215" s="4" t="s">
        <v>6</v>
      </c>
      <c r="R5215" s="4" t="s">
        <v>6</v>
      </c>
      <c r="S5215" s="4" t="s">
        <v>6</v>
      </c>
      <c r="T5215" s="4" t="s">
        <v>6</v>
      </c>
      <c r="U5215" s="4" t="s">
        <v>6</v>
      </c>
    </row>
    <row r="5216" spans="1:6">
      <c r="A5216" t="n">
        <v>40851</v>
      </c>
      <c r="B5216" s="34" t="n">
        <v>36</v>
      </c>
      <c r="C5216" s="7" t="n">
        <v>8</v>
      </c>
      <c r="D5216" s="7" t="n">
        <v>7031</v>
      </c>
      <c r="E5216" s="7" t="n">
        <v>0</v>
      </c>
      <c r="F5216" s="7" t="s">
        <v>74</v>
      </c>
      <c r="G5216" s="7" t="s">
        <v>73</v>
      </c>
      <c r="H5216" s="7" t="s">
        <v>397</v>
      </c>
      <c r="I5216" s="7" t="s">
        <v>13</v>
      </c>
      <c r="J5216" s="7" t="s">
        <v>13</v>
      </c>
      <c r="K5216" s="7" t="s">
        <v>13</v>
      </c>
      <c r="L5216" s="7" t="s">
        <v>13</v>
      </c>
      <c r="M5216" s="7" t="s">
        <v>13</v>
      </c>
      <c r="N5216" s="7" t="s">
        <v>13</v>
      </c>
      <c r="O5216" s="7" t="s">
        <v>13</v>
      </c>
      <c r="P5216" s="7" t="s">
        <v>13</v>
      </c>
      <c r="Q5216" s="7" t="s">
        <v>13</v>
      </c>
      <c r="R5216" s="7" t="s">
        <v>13</v>
      </c>
      <c r="S5216" s="7" t="s">
        <v>13</v>
      </c>
      <c r="T5216" s="7" t="s">
        <v>13</v>
      </c>
      <c r="U5216" s="7" t="s">
        <v>13</v>
      </c>
    </row>
    <row r="5217" spans="1:21">
      <c r="A5217" t="s">
        <v>4</v>
      </c>
      <c r="B5217" s="4" t="s">
        <v>5</v>
      </c>
      <c r="C5217" s="4" t="s">
        <v>14</v>
      </c>
      <c r="D5217" s="4" t="s">
        <v>10</v>
      </c>
      <c r="E5217" s="4" t="s">
        <v>14</v>
      </c>
      <c r="F5217" s="4" t="s">
        <v>6</v>
      </c>
      <c r="G5217" s="4" t="s">
        <v>6</v>
      </c>
      <c r="H5217" s="4" t="s">
        <v>6</v>
      </c>
      <c r="I5217" s="4" t="s">
        <v>6</v>
      </c>
      <c r="J5217" s="4" t="s">
        <v>6</v>
      </c>
      <c r="K5217" s="4" t="s">
        <v>6</v>
      </c>
      <c r="L5217" s="4" t="s">
        <v>6</v>
      </c>
      <c r="M5217" s="4" t="s">
        <v>6</v>
      </c>
      <c r="N5217" s="4" t="s">
        <v>6</v>
      </c>
      <c r="O5217" s="4" t="s">
        <v>6</v>
      </c>
      <c r="P5217" s="4" t="s">
        <v>6</v>
      </c>
      <c r="Q5217" s="4" t="s">
        <v>6</v>
      </c>
      <c r="R5217" s="4" t="s">
        <v>6</v>
      </c>
      <c r="S5217" s="4" t="s">
        <v>6</v>
      </c>
      <c r="T5217" s="4" t="s">
        <v>6</v>
      </c>
      <c r="U5217" s="4" t="s">
        <v>6</v>
      </c>
    </row>
    <row r="5218" spans="1:21">
      <c r="A5218" t="n">
        <v>40899</v>
      </c>
      <c r="B5218" s="34" t="n">
        <v>36</v>
      </c>
      <c r="C5218" s="7" t="n">
        <v>8</v>
      </c>
      <c r="D5218" s="7" t="n">
        <v>1000</v>
      </c>
      <c r="E5218" s="7" t="n">
        <v>0</v>
      </c>
      <c r="F5218" s="7" t="s">
        <v>69</v>
      </c>
      <c r="G5218" s="7" t="s">
        <v>13</v>
      </c>
      <c r="H5218" s="7" t="s">
        <v>13</v>
      </c>
      <c r="I5218" s="7" t="s">
        <v>13</v>
      </c>
      <c r="J5218" s="7" t="s">
        <v>13</v>
      </c>
      <c r="K5218" s="7" t="s">
        <v>13</v>
      </c>
      <c r="L5218" s="7" t="s">
        <v>13</v>
      </c>
      <c r="M5218" s="7" t="s">
        <v>13</v>
      </c>
      <c r="N5218" s="7" t="s">
        <v>13</v>
      </c>
      <c r="O5218" s="7" t="s">
        <v>13</v>
      </c>
      <c r="P5218" s="7" t="s">
        <v>13</v>
      </c>
      <c r="Q5218" s="7" t="s">
        <v>13</v>
      </c>
      <c r="R5218" s="7" t="s">
        <v>13</v>
      </c>
      <c r="S5218" s="7" t="s">
        <v>13</v>
      </c>
      <c r="T5218" s="7" t="s">
        <v>13</v>
      </c>
      <c r="U5218" s="7" t="s">
        <v>13</v>
      </c>
    </row>
    <row r="5219" spans="1:21">
      <c r="A5219" t="s">
        <v>4</v>
      </c>
      <c r="B5219" s="4" t="s">
        <v>5</v>
      </c>
      <c r="C5219" s="4" t="s">
        <v>14</v>
      </c>
      <c r="D5219" s="4" t="s">
        <v>10</v>
      </c>
      <c r="E5219" s="4" t="s">
        <v>14</v>
      </c>
      <c r="F5219" s="4" t="s">
        <v>6</v>
      </c>
      <c r="G5219" s="4" t="s">
        <v>6</v>
      </c>
      <c r="H5219" s="4" t="s">
        <v>6</v>
      </c>
      <c r="I5219" s="4" t="s">
        <v>6</v>
      </c>
      <c r="J5219" s="4" t="s">
        <v>6</v>
      </c>
      <c r="K5219" s="4" t="s">
        <v>6</v>
      </c>
      <c r="L5219" s="4" t="s">
        <v>6</v>
      </c>
      <c r="M5219" s="4" t="s">
        <v>6</v>
      </c>
      <c r="N5219" s="4" t="s">
        <v>6</v>
      </c>
      <c r="O5219" s="4" t="s">
        <v>6</v>
      </c>
      <c r="P5219" s="4" t="s">
        <v>6</v>
      </c>
      <c r="Q5219" s="4" t="s">
        <v>6</v>
      </c>
      <c r="R5219" s="4" t="s">
        <v>6</v>
      </c>
      <c r="S5219" s="4" t="s">
        <v>6</v>
      </c>
      <c r="T5219" s="4" t="s">
        <v>6</v>
      </c>
      <c r="U5219" s="4" t="s">
        <v>6</v>
      </c>
    </row>
    <row r="5220" spans="1:21">
      <c r="A5220" t="n">
        <v>40933</v>
      </c>
      <c r="B5220" s="34" t="n">
        <v>36</v>
      </c>
      <c r="C5220" s="7" t="n">
        <v>8</v>
      </c>
      <c r="D5220" s="7" t="n">
        <v>1001</v>
      </c>
      <c r="E5220" s="7" t="n">
        <v>0</v>
      </c>
      <c r="F5220" s="7" t="s">
        <v>69</v>
      </c>
      <c r="G5220" s="7" t="s">
        <v>13</v>
      </c>
      <c r="H5220" s="7" t="s">
        <v>13</v>
      </c>
      <c r="I5220" s="7" t="s">
        <v>13</v>
      </c>
      <c r="J5220" s="7" t="s">
        <v>13</v>
      </c>
      <c r="K5220" s="7" t="s">
        <v>13</v>
      </c>
      <c r="L5220" s="7" t="s">
        <v>13</v>
      </c>
      <c r="M5220" s="7" t="s">
        <v>13</v>
      </c>
      <c r="N5220" s="7" t="s">
        <v>13</v>
      </c>
      <c r="O5220" s="7" t="s">
        <v>13</v>
      </c>
      <c r="P5220" s="7" t="s">
        <v>13</v>
      </c>
      <c r="Q5220" s="7" t="s">
        <v>13</v>
      </c>
      <c r="R5220" s="7" t="s">
        <v>13</v>
      </c>
      <c r="S5220" s="7" t="s">
        <v>13</v>
      </c>
      <c r="T5220" s="7" t="s">
        <v>13</v>
      </c>
      <c r="U5220" s="7" t="s">
        <v>13</v>
      </c>
    </row>
    <row r="5221" spans="1:21">
      <c r="A5221" t="s">
        <v>4</v>
      </c>
      <c r="B5221" s="4" t="s">
        <v>5</v>
      </c>
      <c r="C5221" s="4" t="s">
        <v>14</v>
      </c>
      <c r="D5221" s="4" t="s">
        <v>10</v>
      </c>
      <c r="E5221" s="4" t="s">
        <v>14</v>
      </c>
      <c r="F5221" s="4" t="s">
        <v>6</v>
      </c>
      <c r="G5221" s="4" t="s">
        <v>6</v>
      </c>
      <c r="H5221" s="4" t="s">
        <v>6</v>
      </c>
      <c r="I5221" s="4" t="s">
        <v>6</v>
      </c>
      <c r="J5221" s="4" t="s">
        <v>6</v>
      </c>
      <c r="K5221" s="4" t="s">
        <v>6</v>
      </c>
      <c r="L5221" s="4" t="s">
        <v>6</v>
      </c>
      <c r="M5221" s="4" t="s">
        <v>6</v>
      </c>
      <c r="N5221" s="4" t="s">
        <v>6</v>
      </c>
      <c r="O5221" s="4" t="s">
        <v>6</v>
      </c>
      <c r="P5221" s="4" t="s">
        <v>6</v>
      </c>
      <c r="Q5221" s="4" t="s">
        <v>6</v>
      </c>
      <c r="R5221" s="4" t="s">
        <v>6</v>
      </c>
      <c r="S5221" s="4" t="s">
        <v>6</v>
      </c>
      <c r="T5221" s="4" t="s">
        <v>6</v>
      </c>
      <c r="U5221" s="4" t="s">
        <v>6</v>
      </c>
    </row>
    <row r="5222" spans="1:21">
      <c r="A5222" t="n">
        <v>40967</v>
      </c>
      <c r="B5222" s="34" t="n">
        <v>36</v>
      </c>
      <c r="C5222" s="7" t="n">
        <v>8</v>
      </c>
      <c r="D5222" s="7" t="n">
        <v>1620</v>
      </c>
      <c r="E5222" s="7" t="n">
        <v>0</v>
      </c>
      <c r="F5222" s="7" t="s">
        <v>398</v>
      </c>
      <c r="G5222" s="7" t="s">
        <v>399</v>
      </c>
      <c r="H5222" s="7" t="s">
        <v>13</v>
      </c>
      <c r="I5222" s="7" t="s">
        <v>13</v>
      </c>
      <c r="J5222" s="7" t="s">
        <v>13</v>
      </c>
      <c r="K5222" s="7" t="s">
        <v>13</v>
      </c>
      <c r="L5222" s="7" t="s">
        <v>13</v>
      </c>
      <c r="M5222" s="7" t="s">
        <v>13</v>
      </c>
      <c r="N5222" s="7" t="s">
        <v>13</v>
      </c>
      <c r="O5222" s="7" t="s">
        <v>13</v>
      </c>
      <c r="P5222" s="7" t="s">
        <v>13</v>
      </c>
      <c r="Q5222" s="7" t="s">
        <v>13</v>
      </c>
      <c r="R5222" s="7" t="s">
        <v>13</v>
      </c>
      <c r="S5222" s="7" t="s">
        <v>13</v>
      </c>
      <c r="T5222" s="7" t="s">
        <v>13</v>
      </c>
      <c r="U5222" s="7" t="s">
        <v>13</v>
      </c>
    </row>
    <row r="5223" spans="1:21">
      <c r="A5223" t="s">
        <v>4</v>
      </c>
      <c r="B5223" s="4" t="s">
        <v>5</v>
      </c>
      <c r="C5223" s="4" t="s">
        <v>14</v>
      </c>
      <c r="D5223" s="4" t="s">
        <v>10</v>
      </c>
      <c r="E5223" s="4" t="s">
        <v>14</v>
      </c>
      <c r="F5223" s="4" t="s">
        <v>6</v>
      </c>
      <c r="G5223" s="4" t="s">
        <v>6</v>
      </c>
      <c r="H5223" s="4" t="s">
        <v>6</v>
      </c>
      <c r="I5223" s="4" t="s">
        <v>6</v>
      </c>
      <c r="J5223" s="4" t="s">
        <v>6</v>
      </c>
      <c r="K5223" s="4" t="s">
        <v>6</v>
      </c>
      <c r="L5223" s="4" t="s">
        <v>6</v>
      </c>
      <c r="M5223" s="4" t="s">
        <v>6</v>
      </c>
      <c r="N5223" s="4" t="s">
        <v>6</v>
      </c>
      <c r="O5223" s="4" t="s">
        <v>6</v>
      </c>
      <c r="P5223" s="4" t="s">
        <v>6</v>
      </c>
      <c r="Q5223" s="4" t="s">
        <v>6</v>
      </c>
      <c r="R5223" s="4" t="s">
        <v>6</v>
      </c>
      <c r="S5223" s="4" t="s">
        <v>6</v>
      </c>
      <c r="T5223" s="4" t="s">
        <v>6</v>
      </c>
      <c r="U5223" s="4" t="s">
        <v>6</v>
      </c>
    </row>
    <row r="5224" spans="1:21">
      <c r="A5224" t="n">
        <v>41006</v>
      </c>
      <c r="B5224" s="34" t="n">
        <v>36</v>
      </c>
      <c r="C5224" s="7" t="n">
        <v>8</v>
      </c>
      <c r="D5224" s="7" t="n">
        <v>1621</v>
      </c>
      <c r="E5224" s="7" t="n">
        <v>0</v>
      </c>
      <c r="F5224" s="7" t="s">
        <v>398</v>
      </c>
      <c r="G5224" s="7" t="s">
        <v>399</v>
      </c>
      <c r="H5224" s="7" t="s">
        <v>13</v>
      </c>
      <c r="I5224" s="7" t="s">
        <v>13</v>
      </c>
      <c r="J5224" s="7" t="s">
        <v>13</v>
      </c>
      <c r="K5224" s="7" t="s">
        <v>13</v>
      </c>
      <c r="L5224" s="7" t="s">
        <v>13</v>
      </c>
      <c r="M5224" s="7" t="s">
        <v>13</v>
      </c>
      <c r="N5224" s="7" t="s">
        <v>13</v>
      </c>
      <c r="O5224" s="7" t="s">
        <v>13</v>
      </c>
      <c r="P5224" s="7" t="s">
        <v>13</v>
      </c>
      <c r="Q5224" s="7" t="s">
        <v>13</v>
      </c>
      <c r="R5224" s="7" t="s">
        <v>13</v>
      </c>
      <c r="S5224" s="7" t="s">
        <v>13</v>
      </c>
      <c r="T5224" s="7" t="s">
        <v>13</v>
      </c>
      <c r="U5224" s="7" t="s">
        <v>13</v>
      </c>
    </row>
    <row r="5225" spans="1:21">
      <c r="A5225" t="s">
        <v>4</v>
      </c>
      <c r="B5225" s="4" t="s">
        <v>5</v>
      </c>
      <c r="C5225" s="4" t="s">
        <v>14</v>
      </c>
      <c r="D5225" s="4" t="s">
        <v>10</v>
      </c>
      <c r="E5225" s="4" t="s">
        <v>14</v>
      </c>
      <c r="F5225" s="4" t="s">
        <v>6</v>
      </c>
      <c r="G5225" s="4" t="s">
        <v>6</v>
      </c>
      <c r="H5225" s="4" t="s">
        <v>6</v>
      </c>
      <c r="I5225" s="4" t="s">
        <v>6</v>
      </c>
      <c r="J5225" s="4" t="s">
        <v>6</v>
      </c>
      <c r="K5225" s="4" t="s">
        <v>6</v>
      </c>
      <c r="L5225" s="4" t="s">
        <v>6</v>
      </c>
      <c r="M5225" s="4" t="s">
        <v>6</v>
      </c>
      <c r="N5225" s="4" t="s">
        <v>6</v>
      </c>
      <c r="O5225" s="4" t="s">
        <v>6</v>
      </c>
      <c r="P5225" s="4" t="s">
        <v>6</v>
      </c>
      <c r="Q5225" s="4" t="s">
        <v>6</v>
      </c>
      <c r="R5225" s="4" t="s">
        <v>6</v>
      </c>
      <c r="S5225" s="4" t="s">
        <v>6</v>
      </c>
      <c r="T5225" s="4" t="s">
        <v>6</v>
      </c>
      <c r="U5225" s="4" t="s">
        <v>6</v>
      </c>
    </row>
    <row r="5226" spans="1:21">
      <c r="A5226" t="n">
        <v>41045</v>
      </c>
      <c r="B5226" s="34" t="n">
        <v>36</v>
      </c>
      <c r="C5226" s="7" t="n">
        <v>8</v>
      </c>
      <c r="D5226" s="7" t="n">
        <v>15</v>
      </c>
      <c r="E5226" s="7" t="n">
        <v>0</v>
      </c>
      <c r="F5226" s="7" t="s">
        <v>400</v>
      </c>
      <c r="G5226" s="7" t="s">
        <v>13</v>
      </c>
      <c r="H5226" s="7" t="s">
        <v>13</v>
      </c>
      <c r="I5226" s="7" t="s">
        <v>13</v>
      </c>
      <c r="J5226" s="7" t="s">
        <v>13</v>
      </c>
      <c r="K5226" s="7" t="s">
        <v>13</v>
      </c>
      <c r="L5226" s="7" t="s">
        <v>13</v>
      </c>
      <c r="M5226" s="7" t="s">
        <v>13</v>
      </c>
      <c r="N5226" s="7" t="s">
        <v>13</v>
      </c>
      <c r="O5226" s="7" t="s">
        <v>13</v>
      </c>
      <c r="P5226" s="7" t="s">
        <v>13</v>
      </c>
      <c r="Q5226" s="7" t="s">
        <v>13</v>
      </c>
      <c r="R5226" s="7" t="s">
        <v>13</v>
      </c>
      <c r="S5226" s="7" t="s">
        <v>13</v>
      </c>
      <c r="T5226" s="7" t="s">
        <v>13</v>
      </c>
      <c r="U5226" s="7" t="s">
        <v>13</v>
      </c>
    </row>
    <row r="5227" spans="1:21">
      <c r="A5227" t="s">
        <v>4</v>
      </c>
      <c r="B5227" s="4" t="s">
        <v>5</v>
      </c>
      <c r="C5227" s="4" t="s">
        <v>14</v>
      </c>
      <c r="D5227" s="4" t="s">
        <v>10</v>
      </c>
      <c r="E5227" s="4" t="s">
        <v>14</v>
      </c>
      <c r="F5227" s="4" t="s">
        <v>6</v>
      </c>
      <c r="G5227" s="4" t="s">
        <v>6</v>
      </c>
      <c r="H5227" s="4" t="s">
        <v>6</v>
      </c>
      <c r="I5227" s="4" t="s">
        <v>6</v>
      </c>
      <c r="J5227" s="4" t="s">
        <v>6</v>
      </c>
      <c r="K5227" s="4" t="s">
        <v>6</v>
      </c>
      <c r="L5227" s="4" t="s">
        <v>6</v>
      </c>
      <c r="M5227" s="4" t="s">
        <v>6</v>
      </c>
      <c r="N5227" s="4" t="s">
        <v>6</v>
      </c>
      <c r="O5227" s="4" t="s">
        <v>6</v>
      </c>
      <c r="P5227" s="4" t="s">
        <v>6</v>
      </c>
      <c r="Q5227" s="4" t="s">
        <v>6</v>
      </c>
      <c r="R5227" s="4" t="s">
        <v>6</v>
      </c>
      <c r="S5227" s="4" t="s">
        <v>6</v>
      </c>
      <c r="T5227" s="4" t="s">
        <v>6</v>
      </c>
      <c r="U5227" s="4" t="s">
        <v>6</v>
      </c>
    </row>
    <row r="5228" spans="1:21">
      <c r="A5228" t="n">
        <v>41077</v>
      </c>
      <c r="B5228" s="34" t="n">
        <v>36</v>
      </c>
      <c r="C5228" s="7" t="n">
        <v>8</v>
      </c>
      <c r="D5228" s="7" t="n">
        <v>7009</v>
      </c>
      <c r="E5228" s="7" t="n">
        <v>0</v>
      </c>
      <c r="F5228" s="7" t="s">
        <v>401</v>
      </c>
      <c r="G5228" s="7" t="s">
        <v>402</v>
      </c>
      <c r="H5228" s="7" t="s">
        <v>13</v>
      </c>
      <c r="I5228" s="7" t="s">
        <v>13</v>
      </c>
      <c r="J5228" s="7" t="s">
        <v>13</v>
      </c>
      <c r="K5228" s="7" t="s">
        <v>13</v>
      </c>
      <c r="L5228" s="7" t="s">
        <v>13</v>
      </c>
      <c r="M5228" s="7" t="s">
        <v>13</v>
      </c>
      <c r="N5228" s="7" t="s">
        <v>13</v>
      </c>
      <c r="O5228" s="7" t="s">
        <v>13</v>
      </c>
      <c r="P5228" s="7" t="s">
        <v>13</v>
      </c>
      <c r="Q5228" s="7" t="s">
        <v>13</v>
      </c>
      <c r="R5228" s="7" t="s">
        <v>13</v>
      </c>
      <c r="S5228" s="7" t="s">
        <v>13</v>
      </c>
      <c r="T5228" s="7" t="s">
        <v>13</v>
      </c>
      <c r="U5228" s="7" t="s">
        <v>13</v>
      </c>
    </row>
    <row r="5229" spans="1:21">
      <c r="A5229" t="s">
        <v>4</v>
      </c>
      <c r="B5229" s="4" t="s">
        <v>5</v>
      </c>
      <c r="C5229" s="4" t="s">
        <v>14</v>
      </c>
      <c r="D5229" s="4" t="s">
        <v>10</v>
      </c>
      <c r="E5229" s="4" t="s">
        <v>14</v>
      </c>
      <c r="F5229" s="4" t="s">
        <v>6</v>
      </c>
      <c r="G5229" s="4" t="s">
        <v>6</v>
      </c>
      <c r="H5229" s="4" t="s">
        <v>6</v>
      </c>
      <c r="I5229" s="4" t="s">
        <v>6</v>
      </c>
      <c r="J5229" s="4" t="s">
        <v>6</v>
      </c>
      <c r="K5229" s="4" t="s">
        <v>6</v>
      </c>
      <c r="L5229" s="4" t="s">
        <v>6</v>
      </c>
      <c r="M5229" s="4" t="s">
        <v>6</v>
      </c>
      <c r="N5229" s="4" t="s">
        <v>6</v>
      </c>
      <c r="O5229" s="4" t="s">
        <v>6</v>
      </c>
      <c r="P5229" s="4" t="s">
        <v>6</v>
      </c>
      <c r="Q5229" s="4" t="s">
        <v>6</v>
      </c>
      <c r="R5229" s="4" t="s">
        <v>6</v>
      </c>
      <c r="S5229" s="4" t="s">
        <v>6</v>
      </c>
      <c r="T5229" s="4" t="s">
        <v>6</v>
      </c>
      <c r="U5229" s="4" t="s">
        <v>6</v>
      </c>
    </row>
    <row r="5230" spans="1:21">
      <c r="A5230" t="n">
        <v>41119</v>
      </c>
      <c r="B5230" s="34" t="n">
        <v>36</v>
      </c>
      <c r="C5230" s="7" t="n">
        <v>8</v>
      </c>
      <c r="D5230" s="7" t="n">
        <v>0</v>
      </c>
      <c r="E5230" s="7" t="n">
        <v>0</v>
      </c>
      <c r="F5230" s="7" t="s">
        <v>403</v>
      </c>
      <c r="G5230" s="7" t="s">
        <v>13</v>
      </c>
      <c r="H5230" s="7" t="s">
        <v>13</v>
      </c>
      <c r="I5230" s="7" t="s">
        <v>13</v>
      </c>
      <c r="J5230" s="7" t="s">
        <v>13</v>
      </c>
      <c r="K5230" s="7" t="s">
        <v>13</v>
      </c>
      <c r="L5230" s="7" t="s">
        <v>13</v>
      </c>
      <c r="M5230" s="7" t="s">
        <v>13</v>
      </c>
      <c r="N5230" s="7" t="s">
        <v>13</v>
      </c>
      <c r="O5230" s="7" t="s">
        <v>13</v>
      </c>
      <c r="P5230" s="7" t="s">
        <v>13</v>
      </c>
      <c r="Q5230" s="7" t="s">
        <v>13</v>
      </c>
      <c r="R5230" s="7" t="s">
        <v>13</v>
      </c>
      <c r="S5230" s="7" t="s">
        <v>13</v>
      </c>
      <c r="T5230" s="7" t="s">
        <v>13</v>
      </c>
      <c r="U5230" s="7" t="s">
        <v>13</v>
      </c>
    </row>
    <row r="5231" spans="1:21">
      <c r="A5231" t="s">
        <v>4</v>
      </c>
      <c r="B5231" s="4" t="s">
        <v>5</v>
      </c>
      <c r="C5231" s="4" t="s">
        <v>14</v>
      </c>
      <c r="D5231" s="4" t="s">
        <v>10</v>
      </c>
      <c r="E5231" s="4" t="s">
        <v>14</v>
      </c>
      <c r="F5231" s="4" t="s">
        <v>6</v>
      </c>
      <c r="G5231" s="4" t="s">
        <v>6</v>
      </c>
      <c r="H5231" s="4" t="s">
        <v>6</v>
      </c>
      <c r="I5231" s="4" t="s">
        <v>6</v>
      </c>
      <c r="J5231" s="4" t="s">
        <v>6</v>
      </c>
      <c r="K5231" s="4" t="s">
        <v>6</v>
      </c>
      <c r="L5231" s="4" t="s">
        <v>6</v>
      </c>
      <c r="M5231" s="4" t="s">
        <v>6</v>
      </c>
      <c r="N5231" s="4" t="s">
        <v>6</v>
      </c>
      <c r="O5231" s="4" t="s">
        <v>6</v>
      </c>
      <c r="P5231" s="4" t="s">
        <v>6</v>
      </c>
      <c r="Q5231" s="4" t="s">
        <v>6</v>
      </c>
      <c r="R5231" s="4" t="s">
        <v>6</v>
      </c>
      <c r="S5231" s="4" t="s">
        <v>6</v>
      </c>
      <c r="T5231" s="4" t="s">
        <v>6</v>
      </c>
      <c r="U5231" s="4" t="s">
        <v>6</v>
      </c>
    </row>
    <row r="5232" spans="1:21">
      <c r="A5232" t="n">
        <v>41152</v>
      </c>
      <c r="B5232" s="34" t="n">
        <v>36</v>
      </c>
      <c r="C5232" s="7" t="n">
        <v>8</v>
      </c>
      <c r="D5232" s="7" t="n">
        <v>13</v>
      </c>
      <c r="E5232" s="7" t="n">
        <v>0</v>
      </c>
      <c r="F5232" s="7" t="s">
        <v>404</v>
      </c>
      <c r="G5232" s="7" t="s">
        <v>64</v>
      </c>
      <c r="H5232" s="7" t="s">
        <v>13</v>
      </c>
      <c r="I5232" s="7" t="s">
        <v>13</v>
      </c>
      <c r="J5232" s="7" t="s">
        <v>13</v>
      </c>
      <c r="K5232" s="7" t="s">
        <v>13</v>
      </c>
      <c r="L5232" s="7" t="s">
        <v>13</v>
      </c>
      <c r="M5232" s="7" t="s">
        <v>13</v>
      </c>
      <c r="N5232" s="7" t="s">
        <v>13</v>
      </c>
      <c r="O5232" s="7" t="s">
        <v>13</v>
      </c>
      <c r="P5232" s="7" t="s">
        <v>13</v>
      </c>
      <c r="Q5232" s="7" t="s">
        <v>13</v>
      </c>
      <c r="R5232" s="7" t="s">
        <v>13</v>
      </c>
      <c r="S5232" s="7" t="s">
        <v>13</v>
      </c>
      <c r="T5232" s="7" t="s">
        <v>13</v>
      </c>
      <c r="U5232" s="7" t="s">
        <v>13</v>
      </c>
    </row>
    <row r="5233" spans="1:21">
      <c r="A5233" t="s">
        <v>4</v>
      </c>
      <c r="B5233" s="4" t="s">
        <v>5</v>
      </c>
      <c r="C5233" s="4" t="s">
        <v>14</v>
      </c>
      <c r="D5233" s="4" t="s">
        <v>10</v>
      </c>
      <c r="E5233" s="4" t="s">
        <v>14</v>
      </c>
      <c r="F5233" s="4" t="s">
        <v>6</v>
      </c>
      <c r="G5233" s="4" t="s">
        <v>6</v>
      </c>
      <c r="H5233" s="4" t="s">
        <v>6</v>
      </c>
      <c r="I5233" s="4" t="s">
        <v>6</v>
      </c>
      <c r="J5233" s="4" t="s">
        <v>6</v>
      </c>
      <c r="K5233" s="4" t="s">
        <v>6</v>
      </c>
      <c r="L5233" s="4" t="s">
        <v>6</v>
      </c>
      <c r="M5233" s="4" t="s">
        <v>6</v>
      </c>
      <c r="N5233" s="4" t="s">
        <v>6</v>
      </c>
      <c r="O5233" s="4" t="s">
        <v>6</v>
      </c>
      <c r="P5233" s="4" t="s">
        <v>6</v>
      </c>
      <c r="Q5233" s="4" t="s">
        <v>6</v>
      </c>
      <c r="R5233" s="4" t="s">
        <v>6</v>
      </c>
      <c r="S5233" s="4" t="s">
        <v>6</v>
      </c>
      <c r="T5233" s="4" t="s">
        <v>6</v>
      </c>
      <c r="U5233" s="4" t="s">
        <v>6</v>
      </c>
    </row>
    <row r="5234" spans="1:21">
      <c r="A5234" t="n">
        <v>41200</v>
      </c>
      <c r="B5234" s="34" t="n">
        <v>36</v>
      </c>
      <c r="C5234" s="7" t="n">
        <v>8</v>
      </c>
      <c r="D5234" s="7" t="n">
        <v>1</v>
      </c>
      <c r="E5234" s="7" t="n">
        <v>0</v>
      </c>
      <c r="F5234" s="7" t="s">
        <v>234</v>
      </c>
      <c r="G5234" s="7" t="s">
        <v>13</v>
      </c>
      <c r="H5234" s="7" t="s">
        <v>13</v>
      </c>
      <c r="I5234" s="7" t="s">
        <v>13</v>
      </c>
      <c r="J5234" s="7" t="s">
        <v>13</v>
      </c>
      <c r="K5234" s="7" t="s">
        <v>13</v>
      </c>
      <c r="L5234" s="7" t="s">
        <v>13</v>
      </c>
      <c r="M5234" s="7" t="s">
        <v>13</v>
      </c>
      <c r="N5234" s="7" t="s">
        <v>13</v>
      </c>
      <c r="O5234" s="7" t="s">
        <v>13</v>
      </c>
      <c r="P5234" s="7" t="s">
        <v>13</v>
      </c>
      <c r="Q5234" s="7" t="s">
        <v>13</v>
      </c>
      <c r="R5234" s="7" t="s">
        <v>13</v>
      </c>
      <c r="S5234" s="7" t="s">
        <v>13</v>
      </c>
      <c r="T5234" s="7" t="s">
        <v>13</v>
      </c>
      <c r="U5234" s="7" t="s">
        <v>13</v>
      </c>
    </row>
    <row r="5235" spans="1:21">
      <c r="A5235" t="s">
        <v>4</v>
      </c>
      <c r="B5235" s="4" t="s">
        <v>5</v>
      </c>
      <c r="C5235" s="4" t="s">
        <v>14</v>
      </c>
      <c r="D5235" s="4" t="s">
        <v>10</v>
      </c>
      <c r="E5235" s="4" t="s">
        <v>14</v>
      </c>
      <c r="F5235" s="4" t="s">
        <v>6</v>
      </c>
      <c r="G5235" s="4" t="s">
        <v>6</v>
      </c>
      <c r="H5235" s="4" t="s">
        <v>6</v>
      </c>
      <c r="I5235" s="4" t="s">
        <v>6</v>
      </c>
      <c r="J5235" s="4" t="s">
        <v>6</v>
      </c>
      <c r="K5235" s="4" t="s">
        <v>6</v>
      </c>
      <c r="L5235" s="4" t="s">
        <v>6</v>
      </c>
      <c r="M5235" s="4" t="s">
        <v>6</v>
      </c>
      <c r="N5235" s="4" t="s">
        <v>6</v>
      </c>
      <c r="O5235" s="4" t="s">
        <v>6</v>
      </c>
      <c r="P5235" s="4" t="s">
        <v>6</v>
      </c>
      <c r="Q5235" s="4" t="s">
        <v>6</v>
      </c>
      <c r="R5235" s="4" t="s">
        <v>6</v>
      </c>
      <c r="S5235" s="4" t="s">
        <v>6</v>
      </c>
      <c r="T5235" s="4" t="s">
        <v>6</v>
      </c>
      <c r="U5235" s="4" t="s">
        <v>6</v>
      </c>
    </row>
    <row r="5236" spans="1:21">
      <c r="A5236" t="n">
        <v>41232</v>
      </c>
      <c r="B5236" s="34" t="n">
        <v>36</v>
      </c>
      <c r="C5236" s="7" t="n">
        <v>8</v>
      </c>
      <c r="D5236" s="7" t="n">
        <v>2</v>
      </c>
      <c r="E5236" s="7" t="n">
        <v>0</v>
      </c>
      <c r="F5236" s="7" t="s">
        <v>64</v>
      </c>
      <c r="G5236" s="7" t="s">
        <v>13</v>
      </c>
      <c r="H5236" s="7" t="s">
        <v>13</v>
      </c>
      <c r="I5236" s="7" t="s">
        <v>13</v>
      </c>
      <c r="J5236" s="7" t="s">
        <v>13</v>
      </c>
      <c r="K5236" s="7" t="s">
        <v>13</v>
      </c>
      <c r="L5236" s="7" t="s">
        <v>13</v>
      </c>
      <c r="M5236" s="7" t="s">
        <v>13</v>
      </c>
      <c r="N5236" s="7" t="s">
        <v>13</v>
      </c>
      <c r="O5236" s="7" t="s">
        <v>13</v>
      </c>
      <c r="P5236" s="7" t="s">
        <v>13</v>
      </c>
      <c r="Q5236" s="7" t="s">
        <v>13</v>
      </c>
      <c r="R5236" s="7" t="s">
        <v>13</v>
      </c>
      <c r="S5236" s="7" t="s">
        <v>13</v>
      </c>
      <c r="T5236" s="7" t="s">
        <v>13</v>
      </c>
      <c r="U5236" s="7" t="s">
        <v>13</v>
      </c>
    </row>
    <row r="5237" spans="1:21">
      <c r="A5237" t="s">
        <v>4</v>
      </c>
      <c r="B5237" s="4" t="s">
        <v>5</v>
      </c>
      <c r="C5237" s="4" t="s">
        <v>14</v>
      </c>
      <c r="D5237" s="4" t="s">
        <v>10</v>
      </c>
      <c r="E5237" s="4" t="s">
        <v>14</v>
      </c>
      <c r="F5237" s="4" t="s">
        <v>6</v>
      </c>
      <c r="G5237" s="4" t="s">
        <v>6</v>
      </c>
      <c r="H5237" s="4" t="s">
        <v>6</v>
      </c>
      <c r="I5237" s="4" t="s">
        <v>6</v>
      </c>
      <c r="J5237" s="4" t="s">
        <v>6</v>
      </c>
      <c r="K5237" s="4" t="s">
        <v>6</v>
      </c>
      <c r="L5237" s="4" t="s">
        <v>6</v>
      </c>
      <c r="M5237" s="4" t="s">
        <v>6</v>
      </c>
      <c r="N5237" s="4" t="s">
        <v>6</v>
      </c>
      <c r="O5237" s="4" t="s">
        <v>6</v>
      </c>
      <c r="P5237" s="4" t="s">
        <v>6</v>
      </c>
      <c r="Q5237" s="4" t="s">
        <v>6</v>
      </c>
      <c r="R5237" s="4" t="s">
        <v>6</v>
      </c>
      <c r="S5237" s="4" t="s">
        <v>6</v>
      </c>
      <c r="T5237" s="4" t="s">
        <v>6</v>
      </c>
      <c r="U5237" s="4" t="s">
        <v>6</v>
      </c>
    </row>
    <row r="5238" spans="1:21">
      <c r="A5238" t="n">
        <v>41267</v>
      </c>
      <c r="B5238" s="34" t="n">
        <v>36</v>
      </c>
      <c r="C5238" s="7" t="n">
        <v>8</v>
      </c>
      <c r="D5238" s="7" t="n">
        <v>8</v>
      </c>
      <c r="E5238" s="7" t="n">
        <v>0</v>
      </c>
      <c r="F5238" s="7" t="s">
        <v>67</v>
      </c>
      <c r="G5238" s="7" t="s">
        <v>13</v>
      </c>
      <c r="H5238" s="7" t="s">
        <v>13</v>
      </c>
      <c r="I5238" s="7" t="s">
        <v>13</v>
      </c>
      <c r="J5238" s="7" t="s">
        <v>13</v>
      </c>
      <c r="K5238" s="7" t="s">
        <v>13</v>
      </c>
      <c r="L5238" s="7" t="s">
        <v>13</v>
      </c>
      <c r="M5238" s="7" t="s">
        <v>13</v>
      </c>
      <c r="N5238" s="7" t="s">
        <v>13</v>
      </c>
      <c r="O5238" s="7" t="s">
        <v>13</v>
      </c>
      <c r="P5238" s="7" t="s">
        <v>13</v>
      </c>
      <c r="Q5238" s="7" t="s">
        <v>13</v>
      </c>
      <c r="R5238" s="7" t="s">
        <v>13</v>
      </c>
      <c r="S5238" s="7" t="s">
        <v>13</v>
      </c>
      <c r="T5238" s="7" t="s">
        <v>13</v>
      </c>
      <c r="U5238" s="7" t="s">
        <v>13</v>
      </c>
    </row>
    <row r="5239" spans="1:21">
      <c r="A5239" t="s">
        <v>4</v>
      </c>
      <c r="B5239" s="4" t="s">
        <v>5</v>
      </c>
      <c r="C5239" s="4" t="s">
        <v>14</v>
      </c>
      <c r="D5239" s="4" t="s">
        <v>10</v>
      </c>
      <c r="E5239" s="4" t="s">
        <v>14</v>
      </c>
      <c r="F5239" s="4" t="s">
        <v>6</v>
      </c>
      <c r="G5239" s="4" t="s">
        <v>6</v>
      </c>
      <c r="H5239" s="4" t="s">
        <v>6</v>
      </c>
      <c r="I5239" s="4" t="s">
        <v>6</v>
      </c>
      <c r="J5239" s="4" t="s">
        <v>6</v>
      </c>
      <c r="K5239" s="4" t="s">
        <v>6</v>
      </c>
      <c r="L5239" s="4" t="s">
        <v>6</v>
      </c>
      <c r="M5239" s="4" t="s">
        <v>6</v>
      </c>
      <c r="N5239" s="4" t="s">
        <v>6</v>
      </c>
      <c r="O5239" s="4" t="s">
        <v>6</v>
      </c>
      <c r="P5239" s="4" t="s">
        <v>6</v>
      </c>
      <c r="Q5239" s="4" t="s">
        <v>6</v>
      </c>
      <c r="R5239" s="4" t="s">
        <v>6</v>
      </c>
      <c r="S5239" s="4" t="s">
        <v>6</v>
      </c>
      <c r="T5239" s="4" t="s">
        <v>6</v>
      </c>
      <c r="U5239" s="4" t="s">
        <v>6</v>
      </c>
    </row>
    <row r="5240" spans="1:21">
      <c r="A5240" t="n">
        <v>41300</v>
      </c>
      <c r="B5240" s="34" t="n">
        <v>36</v>
      </c>
      <c r="C5240" s="7" t="n">
        <v>8</v>
      </c>
      <c r="D5240" s="7" t="n">
        <v>9</v>
      </c>
      <c r="E5240" s="7" t="n">
        <v>0</v>
      </c>
      <c r="F5240" s="7" t="s">
        <v>232</v>
      </c>
      <c r="G5240" s="7" t="s">
        <v>74</v>
      </c>
      <c r="H5240" s="7" t="s">
        <v>13</v>
      </c>
      <c r="I5240" s="7" t="s">
        <v>13</v>
      </c>
      <c r="J5240" s="7" t="s">
        <v>13</v>
      </c>
      <c r="K5240" s="7" t="s">
        <v>13</v>
      </c>
      <c r="L5240" s="7" t="s">
        <v>13</v>
      </c>
      <c r="M5240" s="7" t="s">
        <v>13</v>
      </c>
      <c r="N5240" s="7" t="s">
        <v>13</v>
      </c>
      <c r="O5240" s="7" t="s">
        <v>13</v>
      </c>
      <c r="P5240" s="7" t="s">
        <v>13</v>
      </c>
      <c r="Q5240" s="7" t="s">
        <v>13</v>
      </c>
      <c r="R5240" s="7" t="s">
        <v>13</v>
      </c>
      <c r="S5240" s="7" t="s">
        <v>13</v>
      </c>
      <c r="T5240" s="7" t="s">
        <v>13</v>
      </c>
      <c r="U5240" s="7" t="s">
        <v>13</v>
      </c>
    </row>
    <row r="5241" spans="1:21">
      <c r="A5241" t="s">
        <v>4</v>
      </c>
      <c r="B5241" s="4" t="s">
        <v>5</v>
      </c>
      <c r="C5241" s="4" t="s">
        <v>14</v>
      </c>
      <c r="D5241" s="4" t="s">
        <v>10</v>
      </c>
      <c r="E5241" s="4" t="s">
        <v>14</v>
      </c>
      <c r="F5241" s="4" t="s">
        <v>6</v>
      </c>
      <c r="G5241" s="4" t="s">
        <v>6</v>
      </c>
      <c r="H5241" s="4" t="s">
        <v>6</v>
      </c>
      <c r="I5241" s="4" t="s">
        <v>6</v>
      </c>
      <c r="J5241" s="4" t="s">
        <v>6</v>
      </c>
      <c r="K5241" s="4" t="s">
        <v>6</v>
      </c>
      <c r="L5241" s="4" t="s">
        <v>6</v>
      </c>
      <c r="M5241" s="4" t="s">
        <v>6</v>
      </c>
      <c r="N5241" s="4" t="s">
        <v>6</v>
      </c>
      <c r="O5241" s="4" t="s">
        <v>6</v>
      </c>
      <c r="P5241" s="4" t="s">
        <v>6</v>
      </c>
      <c r="Q5241" s="4" t="s">
        <v>6</v>
      </c>
      <c r="R5241" s="4" t="s">
        <v>6</v>
      </c>
      <c r="S5241" s="4" t="s">
        <v>6</v>
      </c>
      <c r="T5241" s="4" t="s">
        <v>6</v>
      </c>
      <c r="U5241" s="4" t="s">
        <v>6</v>
      </c>
    </row>
    <row r="5242" spans="1:21">
      <c r="A5242" t="n">
        <v>41339</v>
      </c>
      <c r="B5242" s="34" t="n">
        <v>36</v>
      </c>
      <c r="C5242" s="7" t="n">
        <v>8</v>
      </c>
      <c r="D5242" s="7" t="n">
        <v>7010</v>
      </c>
      <c r="E5242" s="7" t="n">
        <v>0</v>
      </c>
      <c r="F5242" s="7" t="s">
        <v>405</v>
      </c>
      <c r="G5242" s="7" t="s">
        <v>13</v>
      </c>
      <c r="H5242" s="7" t="s">
        <v>13</v>
      </c>
      <c r="I5242" s="7" t="s">
        <v>13</v>
      </c>
      <c r="J5242" s="7" t="s">
        <v>13</v>
      </c>
      <c r="K5242" s="7" t="s">
        <v>13</v>
      </c>
      <c r="L5242" s="7" t="s">
        <v>13</v>
      </c>
      <c r="M5242" s="7" t="s">
        <v>13</v>
      </c>
      <c r="N5242" s="7" t="s">
        <v>13</v>
      </c>
      <c r="O5242" s="7" t="s">
        <v>13</v>
      </c>
      <c r="P5242" s="7" t="s">
        <v>13</v>
      </c>
      <c r="Q5242" s="7" t="s">
        <v>13</v>
      </c>
      <c r="R5242" s="7" t="s">
        <v>13</v>
      </c>
      <c r="S5242" s="7" t="s">
        <v>13</v>
      </c>
      <c r="T5242" s="7" t="s">
        <v>13</v>
      </c>
      <c r="U5242" s="7" t="s">
        <v>13</v>
      </c>
    </row>
    <row r="5243" spans="1:21">
      <c r="A5243" t="s">
        <v>4</v>
      </c>
      <c r="B5243" s="4" t="s">
        <v>5</v>
      </c>
      <c r="C5243" s="4" t="s">
        <v>14</v>
      </c>
      <c r="D5243" s="4" t="s">
        <v>10</v>
      </c>
      <c r="E5243" s="4" t="s">
        <v>14</v>
      </c>
      <c r="F5243" s="4" t="s">
        <v>6</v>
      </c>
      <c r="G5243" s="4" t="s">
        <v>6</v>
      </c>
      <c r="H5243" s="4" t="s">
        <v>6</v>
      </c>
      <c r="I5243" s="4" t="s">
        <v>6</v>
      </c>
      <c r="J5243" s="4" t="s">
        <v>6</v>
      </c>
      <c r="K5243" s="4" t="s">
        <v>6</v>
      </c>
      <c r="L5243" s="4" t="s">
        <v>6</v>
      </c>
      <c r="M5243" s="4" t="s">
        <v>6</v>
      </c>
      <c r="N5243" s="4" t="s">
        <v>6</v>
      </c>
      <c r="O5243" s="4" t="s">
        <v>6</v>
      </c>
      <c r="P5243" s="4" t="s">
        <v>6</v>
      </c>
      <c r="Q5243" s="4" t="s">
        <v>6</v>
      </c>
      <c r="R5243" s="4" t="s">
        <v>6</v>
      </c>
      <c r="S5243" s="4" t="s">
        <v>6</v>
      </c>
      <c r="T5243" s="4" t="s">
        <v>6</v>
      </c>
      <c r="U5243" s="4" t="s">
        <v>6</v>
      </c>
    </row>
    <row r="5244" spans="1:21">
      <c r="A5244" t="n">
        <v>41371</v>
      </c>
      <c r="B5244" s="34" t="n">
        <v>36</v>
      </c>
      <c r="C5244" s="7" t="n">
        <v>8</v>
      </c>
      <c r="D5244" s="7" t="n">
        <v>5</v>
      </c>
      <c r="E5244" s="7" t="n">
        <v>0</v>
      </c>
      <c r="F5244" s="7" t="s">
        <v>69</v>
      </c>
      <c r="G5244" s="7" t="s">
        <v>13</v>
      </c>
      <c r="H5244" s="7" t="s">
        <v>13</v>
      </c>
      <c r="I5244" s="7" t="s">
        <v>13</v>
      </c>
      <c r="J5244" s="7" t="s">
        <v>13</v>
      </c>
      <c r="K5244" s="7" t="s">
        <v>13</v>
      </c>
      <c r="L5244" s="7" t="s">
        <v>13</v>
      </c>
      <c r="M5244" s="7" t="s">
        <v>13</v>
      </c>
      <c r="N5244" s="7" t="s">
        <v>13</v>
      </c>
      <c r="O5244" s="7" t="s">
        <v>13</v>
      </c>
      <c r="P5244" s="7" t="s">
        <v>13</v>
      </c>
      <c r="Q5244" s="7" t="s">
        <v>13</v>
      </c>
      <c r="R5244" s="7" t="s">
        <v>13</v>
      </c>
      <c r="S5244" s="7" t="s">
        <v>13</v>
      </c>
      <c r="T5244" s="7" t="s">
        <v>13</v>
      </c>
      <c r="U5244" s="7" t="s">
        <v>13</v>
      </c>
    </row>
    <row r="5245" spans="1:21">
      <c r="A5245" t="s">
        <v>4</v>
      </c>
      <c r="B5245" s="4" t="s">
        <v>5</v>
      </c>
      <c r="C5245" s="4" t="s">
        <v>14</v>
      </c>
      <c r="D5245" s="4" t="s">
        <v>10</v>
      </c>
      <c r="E5245" s="4" t="s">
        <v>14</v>
      </c>
      <c r="F5245" s="4" t="s">
        <v>6</v>
      </c>
      <c r="G5245" s="4" t="s">
        <v>6</v>
      </c>
      <c r="H5245" s="4" t="s">
        <v>6</v>
      </c>
      <c r="I5245" s="4" t="s">
        <v>6</v>
      </c>
      <c r="J5245" s="4" t="s">
        <v>6</v>
      </c>
      <c r="K5245" s="4" t="s">
        <v>6</v>
      </c>
      <c r="L5245" s="4" t="s">
        <v>6</v>
      </c>
      <c r="M5245" s="4" t="s">
        <v>6</v>
      </c>
      <c r="N5245" s="4" t="s">
        <v>6</v>
      </c>
      <c r="O5245" s="4" t="s">
        <v>6</v>
      </c>
      <c r="P5245" s="4" t="s">
        <v>6</v>
      </c>
      <c r="Q5245" s="4" t="s">
        <v>6</v>
      </c>
      <c r="R5245" s="4" t="s">
        <v>6</v>
      </c>
      <c r="S5245" s="4" t="s">
        <v>6</v>
      </c>
      <c r="T5245" s="4" t="s">
        <v>6</v>
      </c>
      <c r="U5245" s="4" t="s">
        <v>6</v>
      </c>
    </row>
    <row r="5246" spans="1:21">
      <c r="A5246" t="n">
        <v>41405</v>
      </c>
      <c r="B5246" s="34" t="n">
        <v>36</v>
      </c>
      <c r="C5246" s="7" t="n">
        <v>8</v>
      </c>
      <c r="D5246" s="7" t="n">
        <v>7</v>
      </c>
      <c r="E5246" s="7" t="n">
        <v>0</v>
      </c>
      <c r="F5246" s="7" t="s">
        <v>76</v>
      </c>
      <c r="G5246" s="7" t="s">
        <v>406</v>
      </c>
      <c r="H5246" s="7" t="s">
        <v>229</v>
      </c>
      <c r="I5246" s="7" t="s">
        <v>13</v>
      </c>
      <c r="J5246" s="7" t="s">
        <v>13</v>
      </c>
      <c r="K5246" s="7" t="s">
        <v>13</v>
      </c>
      <c r="L5246" s="7" t="s">
        <v>13</v>
      </c>
      <c r="M5246" s="7" t="s">
        <v>13</v>
      </c>
      <c r="N5246" s="7" t="s">
        <v>13</v>
      </c>
      <c r="O5246" s="7" t="s">
        <v>13</v>
      </c>
      <c r="P5246" s="7" t="s">
        <v>13</v>
      </c>
      <c r="Q5246" s="7" t="s">
        <v>13</v>
      </c>
      <c r="R5246" s="7" t="s">
        <v>13</v>
      </c>
      <c r="S5246" s="7" t="s">
        <v>13</v>
      </c>
      <c r="T5246" s="7" t="s">
        <v>13</v>
      </c>
      <c r="U5246" s="7" t="s">
        <v>13</v>
      </c>
    </row>
    <row r="5247" spans="1:21">
      <c r="A5247" t="s">
        <v>4</v>
      </c>
      <c r="B5247" s="4" t="s">
        <v>5</v>
      </c>
      <c r="C5247" s="4" t="s">
        <v>14</v>
      </c>
      <c r="D5247" s="4" t="s">
        <v>10</v>
      </c>
      <c r="E5247" s="4" t="s">
        <v>14</v>
      </c>
      <c r="F5247" s="4" t="s">
        <v>6</v>
      </c>
      <c r="G5247" s="4" t="s">
        <v>6</v>
      </c>
      <c r="H5247" s="4" t="s">
        <v>6</v>
      </c>
      <c r="I5247" s="4" t="s">
        <v>6</v>
      </c>
      <c r="J5247" s="4" t="s">
        <v>6</v>
      </c>
      <c r="K5247" s="4" t="s">
        <v>6</v>
      </c>
      <c r="L5247" s="4" t="s">
        <v>6</v>
      </c>
      <c r="M5247" s="4" t="s">
        <v>6</v>
      </c>
      <c r="N5247" s="4" t="s">
        <v>6</v>
      </c>
      <c r="O5247" s="4" t="s">
        <v>6</v>
      </c>
      <c r="P5247" s="4" t="s">
        <v>6</v>
      </c>
      <c r="Q5247" s="4" t="s">
        <v>6</v>
      </c>
      <c r="R5247" s="4" t="s">
        <v>6</v>
      </c>
      <c r="S5247" s="4" t="s">
        <v>6</v>
      </c>
      <c r="T5247" s="4" t="s">
        <v>6</v>
      </c>
      <c r="U5247" s="4" t="s">
        <v>6</v>
      </c>
    </row>
    <row r="5248" spans="1:21">
      <c r="A5248" t="n">
        <v>41467</v>
      </c>
      <c r="B5248" s="34" t="n">
        <v>36</v>
      </c>
      <c r="C5248" s="7" t="n">
        <v>8</v>
      </c>
      <c r="D5248" s="7" t="n">
        <v>11</v>
      </c>
      <c r="E5248" s="7" t="n">
        <v>0</v>
      </c>
      <c r="F5248" s="7" t="s">
        <v>233</v>
      </c>
      <c r="G5248" s="7" t="s">
        <v>13</v>
      </c>
      <c r="H5248" s="7" t="s">
        <v>13</v>
      </c>
      <c r="I5248" s="7" t="s">
        <v>13</v>
      </c>
      <c r="J5248" s="7" t="s">
        <v>13</v>
      </c>
      <c r="K5248" s="7" t="s">
        <v>13</v>
      </c>
      <c r="L5248" s="7" t="s">
        <v>13</v>
      </c>
      <c r="M5248" s="7" t="s">
        <v>13</v>
      </c>
      <c r="N5248" s="7" t="s">
        <v>13</v>
      </c>
      <c r="O5248" s="7" t="s">
        <v>13</v>
      </c>
      <c r="P5248" s="7" t="s">
        <v>13</v>
      </c>
      <c r="Q5248" s="7" t="s">
        <v>13</v>
      </c>
      <c r="R5248" s="7" t="s">
        <v>13</v>
      </c>
      <c r="S5248" s="7" t="s">
        <v>13</v>
      </c>
      <c r="T5248" s="7" t="s">
        <v>13</v>
      </c>
      <c r="U5248" s="7" t="s">
        <v>13</v>
      </c>
    </row>
    <row r="5249" spans="1:21">
      <c r="A5249" t="s">
        <v>4</v>
      </c>
      <c r="B5249" s="4" t="s">
        <v>5</v>
      </c>
      <c r="C5249" s="4" t="s">
        <v>14</v>
      </c>
      <c r="D5249" s="4" t="s">
        <v>10</v>
      </c>
      <c r="E5249" s="4" t="s">
        <v>14</v>
      </c>
      <c r="F5249" s="4" t="s">
        <v>6</v>
      </c>
      <c r="G5249" s="4" t="s">
        <v>6</v>
      </c>
      <c r="H5249" s="4" t="s">
        <v>6</v>
      </c>
      <c r="I5249" s="4" t="s">
        <v>6</v>
      </c>
      <c r="J5249" s="4" t="s">
        <v>6</v>
      </c>
      <c r="K5249" s="4" t="s">
        <v>6</v>
      </c>
      <c r="L5249" s="4" t="s">
        <v>6</v>
      </c>
      <c r="M5249" s="4" t="s">
        <v>6</v>
      </c>
      <c r="N5249" s="4" t="s">
        <v>6</v>
      </c>
      <c r="O5249" s="4" t="s">
        <v>6</v>
      </c>
      <c r="P5249" s="4" t="s">
        <v>6</v>
      </c>
      <c r="Q5249" s="4" t="s">
        <v>6</v>
      </c>
      <c r="R5249" s="4" t="s">
        <v>6</v>
      </c>
      <c r="S5249" s="4" t="s">
        <v>6</v>
      </c>
      <c r="T5249" s="4" t="s">
        <v>6</v>
      </c>
      <c r="U5249" s="4" t="s">
        <v>6</v>
      </c>
    </row>
    <row r="5250" spans="1:21">
      <c r="A5250" t="n">
        <v>41501</v>
      </c>
      <c r="B5250" s="34" t="n">
        <v>36</v>
      </c>
      <c r="C5250" s="7" t="n">
        <v>8</v>
      </c>
      <c r="D5250" s="7" t="n">
        <v>4</v>
      </c>
      <c r="E5250" s="7" t="n">
        <v>0</v>
      </c>
      <c r="F5250" s="7" t="s">
        <v>65</v>
      </c>
      <c r="G5250" s="7" t="s">
        <v>13</v>
      </c>
      <c r="H5250" s="7" t="s">
        <v>13</v>
      </c>
      <c r="I5250" s="7" t="s">
        <v>13</v>
      </c>
      <c r="J5250" s="7" t="s">
        <v>13</v>
      </c>
      <c r="K5250" s="7" t="s">
        <v>13</v>
      </c>
      <c r="L5250" s="7" t="s">
        <v>13</v>
      </c>
      <c r="M5250" s="7" t="s">
        <v>13</v>
      </c>
      <c r="N5250" s="7" t="s">
        <v>13</v>
      </c>
      <c r="O5250" s="7" t="s">
        <v>13</v>
      </c>
      <c r="P5250" s="7" t="s">
        <v>13</v>
      </c>
      <c r="Q5250" s="7" t="s">
        <v>13</v>
      </c>
      <c r="R5250" s="7" t="s">
        <v>13</v>
      </c>
      <c r="S5250" s="7" t="s">
        <v>13</v>
      </c>
      <c r="T5250" s="7" t="s">
        <v>13</v>
      </c>
      <c r="U5250" s="7" t="s">
        <v>13</v>
      </c>
    </row>
    <row r="5251" spans="1:21">
      <c r="A5251" t="s">
        <v>4</v>
      </c>
      <c r="B5251" s="4" t="s">
        <v>5</v>
      </c>
      <c r="C5251" s="4" t="s">
        <v>14</v>
      </c>
      <c r="D5251" s="4" t="s">
        <v>10</v>
      </c>
      <c r="E5251" s="4" t="s">
        <v>14</v>
      </c>
      <c r="F5251" s="4" t="s">
        <v>6</v>
      </c>
      <c r="G5251" s="4" t="s">
        <v>6</v>
      </c>
      <c r="H5251" s="4" t="s">
        <v>6</v>
      </c>
      <c r="I5251" s="4" t="s">
        <v>6</v>
      </c>
      <c r="J5251" s="4" t="s">
        <v>6</v>
      </c>
      <c r="K5251" s="4" t="s">
        <v>6</v>
      </c>
      <c r="L5251" s="4" t="s">
        <v>6</v>
      </c>
      <c r="M5251" s="4" t="s">
        <v>6</v>
      </c>
      <c r="N5251" s="4" t="s">
        <v>6</v>
      </c>
      <c r="O5251" s="4" t="s">
        <v>6</v>
      </c>
      <c r="P5251" s="4" t="s">
        <v>6</v>
      </c>
      <c r="Q5251" s="4" t="s">
        <v>6</v>
      </c>
      <c r="R5251" s="4" t="s">
        <v>6</v>
      </c>
      <c r="S5251" s="4" t="s">
        <v>6</v>
      </c>
      <c r="T5251" s="4" t="s">
        <v>6</v>
      </c>
      <c r="U5251" s="4" t="s">
        <v>6</v>
      </c>
    </row>
    <row r="5252" spans="1:21">
      <c r="A5252" t="n">
        <v>41534</v>
      </c>
      <c r="B5252" s="34" t="n">
        <v>36</v>
      </c>
      <c r="C5252" s="7" t="n">
        <v>8</v>
      </c>
      <c r="D5252" s="7" t="n">
        <v>7030</v>
      </c>
      <c r="E5252" s="7" t="n">
        <v>0</v>
      </c>
      <c r="F5252" s="7" t="s">
        <v>74</v>
      </c>
      <c r="G5252" s="7" t="s">
        <v>13</v>
      </c>
      <c r="H5252" s="7" t="s">
        <v>13</v>
      </c>
      <c r="I5252" s="7" t="s">
        <v>13</v>
      </c>
      <c r="J5252" s="7" t="s">
        <v>13</v>
      </c>
      <c r="K5252" s="7" t="s">
        <v>13</v>
      </c>
      <c r="L5252" s="7" t="s">
        <v>13</v>
      </c>
      <c r="M5252" s="7" t="s">
        <v>13</v>
      </c>
      <c r="N5252" s="7" t="s">
        <v>13</v>
      </c>
      <c r="O5252" s="7" t="s">
        <v>13</v>
      </c>
      <c r="P5252" s="7" t="s">
        <v>13</v>
      </c>
      <c r="Q5252" s="7" t="s">
        <v>13</v>
      </c>
      <c r="R5252" s="7" t="s">
        <v>13</v>
      </c>
      <c r="S5252" s="7" t="s">
        <v>13</v>
      </c>
      <c r="T5252" s="7" t="s">
        <v>13</v>
      </c>
      <c r="U5252" s="7" t="s">
        <v>13</v>
      </c>
    </row>
    <row r="5253" spans="1:21">
      <c r="A5253" t="s">
        <v>4</v>
      </c>
      <c r="B5253" s="4" t="s">
        <v>5</v>
      </c>
      <c r="C5253" s="4" t="s">
        <v>10</v>
      </c>
      <c r="D5253" s="4" t="s">
        <v>14</v>
      </c>
      <c r="E5253" s="4" t="s">
        <v>6</v>
      </c>
      <c r="F5253" s="4" t="s">
        <v>20</v>
      </c>
      <c r="G5253" s="4" t="s">
        <v>20</v>
      </c>
      <c r="H5253" s="4" t="s">
        <v>20</v>
      </c>
    </row>
    <row r="5254" spans="1:21">
      <c r="A5254" t="n">
        <v>41564</v>
      </c>
      <c r="B5254" s="36" t="n">
        <v>48</v>
      </c>
      <c r="C5254" s="7" t="n">
        <v>1620</v>
      </c>
      <c r="D5254" s="7" t="n">
        <v>0</v>
      </c>
      <c r="E5254" s="7" t="s">
        <v>399</v>
      </c>
      <c r="F5254" s="7" t="n">
        <v>0</v>
      </c>
      <c r="G5254" s="7" t="n">
        <v>1</v>
      </c>
      <c r="H5254" s="7" t="n">
        <v>1.40129846432482e-45</v>
      </c>
    </row>
    <row r="5255" spans="1:21">
      <c r="A5255" t="s">
        <v>4</v>
      </c>
      <c r="B5255" s="4" t="s">
        <v>5</v>
      </c>
      <c r="C5255" s="4" t="s">
        <v>10</v>
      </c>
      <c r="D5255" s="4" t="s">
        <v>14</v>
      </c>
      <c r="E5255" s="4" t="s">
        <v>6</v>
      </c>
      <c r="F5255" s="4" t="s">
        <v>20</v>
      </c>
      <c r="G5255" s="4" t="s">
        <v>20</v>
      </c>
      <c r="H5255" s="4" t="s">
        <v>20</v>
      </c>
    </row>
    <row r="5256" spans="1:21">
      <c r="A5256" t="n">
        <v>41590</v>
      </c>
      <c r="B5256" s="36" t="n">
        <v>48</v>
      </c>
      <c r="C5256" s="7" t="n">
        <v>1620</v>
      </c>
      <c r="D5256" s="7" t="n">
        <v>0</v>
      </c>
      <c r="E5256" s="7" t="s">
        <v>407</v>
      </c>
      <c r="F5256" s="7" t="n">
        <v>-1</v>
      </c>
      <c r="G5256" s="7" t="n">
        <v>1</v>
      </c>
      <c r="H5256" s="7" t="n">
        <v>0</v>
      </c>
    </row>
    <row r="5257" spans="1:21">
      <c r="A5257" t="s">
        <v>4</v>
      </c>
      <c r="B5257" s="4" t="s">
        <v>5</v>
      </c>
      <c r="C5257" s="4" t="s">
        <v>10</v>
      </c>
      <c r="D5257" s="4" t="s">
        <v>14</v>
      </c>
      <c r="E5257" s="4" t="s">
        <v>6</v>
      </c>
      <c r="F5257" s="4" t="s">
        <v>20</v>
      </c>
      <c r="G5257" s="4" t="s">
        <v>20</v>
      </c>
      <c r="H5257" s="4" t="s">
        <v>20</v>
      </c>
    </row>
    <row r="5258" spans="1:21">
      <c r="A5258" t="n">
        <v>41622</v>
      </c>
      <c r="B5258" s="36" t="n">
        <v>48</v>
      </c>
      <c r="C5258" s="7" t="n">
        <v>1621</v>
      </c>
      <c r="D5258" s="7" t="n">
        <v>0</v>
      </c>
      <c r="E5258" s="7" t="s">
        <v>399</v>
      </c>
      <c r="F5258" s="7" t="n">
        <v>0</v>
      </c>
      <c r="G5258" s="7" t="n">
        <v>1</v>
      </c>
      <c r="H5258" s="7" t="n">
        <v>1.40129846432482e-45</v>
      </c>
    </row>
    <row r="5259" spans="1:21">
      <c r="A5259" t="s">
        <v>4</v>
      </c>
      <c r="B5259" s="4" t="s">
        <v>5</v>
      </c>
      <c r="C5259" s="4" t="s">
        <v>10</v>
      </c>
      <c r="D5259" s="4" t="s">
        <v>14</v>
      </c>
      <c r="E5259" s="4" t="s">
        <v>6</v>
      </c>
      <c r="F5259" s="4" t="s">
        <v>20</v>
      </c>
      <c r="G5259" s="4" t="s">
        <v>20</v>
      </c>
      <c r="H5259" s="4" t="s">
        <v>20</v>
      </c>
    </row>
    <row r="5260" spans="1:21">
      <c r="A5260" t="n">
        <v>41648</v>
      </c>
      <c r="B5260" s="36" t="n">
        <v>48</v>
      </c>
      <c r="C5260" s="7" t="n">
        <v>1621</v>
      </c>
      <c r="D5260" s="7" t="n">
        <v>0</v>
      </c>
      <c r="E5260" s="7" t="s">
        <v>407</v>
      </c>
      <c r="F5260" s="7" t="n">
        <v>-1</v>
      </c>
      <c r="G5260" s="7" t="n">
        <v>1</v>
      </c>
      <c r="H5260" s="7" t="n">
        <v>0</v>
      </c>
    </row>
    <row r="5261" spans="1:21">
      <c r="A5261" t="s">
        <v>4</v>
      </c>
      <c r="B5261" s="4" t="s">
        <v>5</v>
      </c>
      <c r="C5261" s="4" t="s">
        <v>10</v>
      </c>
      <c r="D5261" s="4" t="s">
        <v>9</v>
      </c>
    </row>
    <row r="5262" spans="1:21">
      <c r="A5262" t="n">
        <v>41680</v>
      </c>
      <c r="B5262" s="55" t="n">
        <v>43</v>
      </c>
      <c r="C5262" s="7" t="n">
        <v>7</v>
      </c>
      <c r="D5262" s="7" t="n">
        <v>16</v>
      </c>
    </row>
    <row r="5263" spans="1:21">
      <c r="A5263" t="s">
        <v>4</v>
      </c>
      <c r="B5263" s="4" t="s">
        <v>5</v>
      </c>
      <c r="C5263" s="4" t="s">
        <v>10</v>
      </c>
      <c r="D5263" s="4" t="s">
        <v>14</v>
      </c>
      <c r="E5263" s="4" t="s">
        <v>14</v>
      </c>
      <c r="F5263" s="4" t="s">
        <v>6</v>
      </c>
    </row>
    <row r="5264" spans="1:21">
      <c r="A5264" t="n">
        <v>41687</v>
      </c>
      <c r="B5264" s="23" t="n">
        <v>47</v>
      </c>
      <c r="C5264" s="7" t="n">
        <v>7</v>
      </c>
      <c r="D5264" s="7" t="n">
        <v>0</v>
      </c>
      <c r="E5264" s="7" t="n">
        <v>0</v>
      </c>
      <c r="F5264" s="7" t="s">
        <v>243</v>
      </c>
    </row>
    <row r="5265" spans="1:21">
      <c r="A5265" t="s">
        <v>4</v>
      </c>
      <c r="B5265" s="4" t="s">
        <v>5</v>
      </c>
      <c r="C5265" s="4" t="s">
        <v>10</v>
      </c>
    </row>
    <row r="5266" spans="1:21">
      <c r="A5266" t="n">
        <v>41709</v>
      </c>
      <c r="B5266" s="29" t="n">
        <v>16</v>
      </c>
      <c r="C5266" s="7" t="n">
        <v>0</v>
      </c>
    </row>
    <row r="5267" spans="1:21">
      <c r="A5267" t="s">
        <v>4</v>
      </c>
      <c r="B5267" s="4" t="s">
        <v>5</v>
      </c>
      <c r="C5267" s="4" t="s">
        <v>10</v>
      </c>
      <c r="D5267" s="4" t="s">
        <v>14</v>
      </c>
      <c r="E5267" s="4" t="s">
        <v>6</v>
      </c>
      <c r="F5267" s="4" t="s">
        <v>20</v>
      </c>
      <c r="G5267" s="4" t="s">
        <v>20</v>
      </c>
      <c r="H5267" s="4" t="s">
        <v>20</v>
      </c>
    </row>
    <row r="5268" spans="1:21">
      <c r="A5268" t="n">
        <v>41712</v>
      </c>
      <c r="B5268" s="36" t="n">
        <v>48</v>
      </c>
      <c r="C5268" s="7" t="n">
        <v>7</v>
      </c>
      <c r="D5268" s="7" t="n">
        <v>0</v>
      </c>
      <c r="E5268" s="7" t="s">
        <v>33</v>
      </c>
      <c r="F5268" s="7" t="n">
        <v>0</v>
      </c>
      <c r="G5268" s="7" t="n">
        <v>1</v>
      </c>
      <c r="H5268" s="7" t="n">
        <v>0</v>
      </c>
    </row>
    <row r="5269" spans="1:21">
      <c r="A5269" t="s">
        <v>4</v>
      </c>
      <c r="B5269" s="4" t="s">
        <v>5</v>
      </c>
      <c r="C5269" s="4" t="s">
        <v>10</v>
      </c>
      <c r="D5269" s="4" t="s">
        <v>14</v>
      </c>
      <c r="E5269" s="4" t="s">
        <v>6</v>
      </c>
      <c r="F5269" s="4" t="s">
        <v>20</v>
      </c>
      <c r="G5269" s="4" t="s">
        <v>20</v>
      </c>
      <c r="H5269" s="4" t="s">
        <v>20</v>
      </c>
    </row>
    <row r="5270" spans="1:21">
      <c r="A5270" t="n">
        <v>41736</v>
      </c>
      <c r="B5270" s="36" t="n">
        <v>48</v>
      </c>
      <c r="C5270" s="7" t="n">
        <v>7</v>
      </c>
      <c r="D5270" s="7" t="n">
        <v>0</v>
      </c>
      <c r="E5270" s="7" t="s">
        <v>76</v>
      </c>
      <c r="F5270" s="7" t="n">
        <v>0.5</v>
      </c>
      <c r="G5270" s="7" t="n">
        <v>1</v>
      </c>
      <c r="H5270" s="7" t="n">
        <v>0</v>
      </c>
    </row>
    <row r="5271" spans="1:21">
      <c r="A5271" t="s">
        <v>4</v>
      </c>
      <c r="B5271" s="4" t="s">
        <v>5</v>
      </c>
      <c r="C5271" s="4" t="s">
        <v>14</v>
      </c>
      <c r="D5271" s="4" t="s">
        <v>10</v>
      </c>
      <c r="E5271" s="4" t="s">
        <v>10</v>
      </c>
      <c r="F5271" s="4" t="s">
        <v>6</v>
      </c>
      <c r="G5271" s="4" t="s">
        <v>6</v>
      </c>
    </row>
    <row r="5272" spans="1:21">
      <c r="A5272" t="n">
        <v>41765</v>
      </c>
      <c r="B5272" s="35" t="n">
        <v>128</v>
      </c>
      <c r="C5272" s="7" t="n">
        <v>0</v>
      </c>
      <c r="D5272" s="7" t="n">
        <v>9</v>
      </c>
      <c r="E5272" s="7" t="n">
        <v>7030</v>
      </c>
      <c r="F5272" s="7" t="s">
        <v>13</v>
      </c>
      <c r="G5272" s="7" t="s">
        <v>78</v>
      </c>
    </row>
    <row r="5273" spans="1:21">
      <c r="A5273" t="s">
        <v>4</v>
      </c>
      <c r="B5273" s="4" t="s">
        <v>5</v>
      </c>
      <c r="C5273" s="4" t="s">
        <v>10</v>
      </c>
      <c r="D5273" s="4" t="s">
        <v>14</v>
      </c>
      <c r="E5273" s="4" t="s">
        <v>6</v>
      </c>
      <c r="F5273" s="4" t="s">
        <v>20</v>
      </c>
      <c r="G5273" s="4" t="s">
        <v>20</v>
      </c>
      <c r="H5273" s="4" t="s">
        <v>20</v>
      </c>
    </row>
    <row r="5274" spans="1:21">
      <c r="A5274" t="n">
        <v>41782</v>
      </c>
      <c r="B5274" s="36" t="n">
        <v>48</v>
      </c>
      <c r="C5274" s="7" t="n">
        <v>9</v>
      </c>
      <c r="D5274" s="7" t="n">
        <v>0</v>
      </c>
      <c r="E5274" s="7" t="s">
        <v>74</v>
      </c>
      <c r="F5274" s="7" t="n">
        <v>-1</v>
      </c>
      <c r="G5274" s="7" t="n">
        <v>1</v>
      </c>
      <c r="H5274" s="7" t="n">
        <v>0</v>
      </c>
    </row>
    <row r="5275" spans="1:21">
      <c r="A5275" t="s">
        <v>4</v>
      </c>
      <c r="B5275" s="4" t="s">
        <v>5</v>
      </c>
      <c r="C5275" s="4" t="s">
        <v>10</v>
      </c>
      <c r="D5275" s="4" t="s">
        <v>14</v>
      </c>
      <c r="E5275" s="4" t="s">
        <v>6</v>
      </c>
      <c r="F5275" s="4" t="s">
        <v>20</v>
      </c>
      <c r="G5275" s="4" t="s">
        <v>20</v>
      </c>
      <c r="H5275" s="4" t="s">
        <v>20</v>
      </c>
    </row>
    <row r="5276" spans="1:21">
      <c r="A5276" t="n">
        <v>41808</v>
      </c>
      <c r="B5276" s="36" t="n">
        <v>48</v>
      </c>
      <c r="C5276" s="7" t="n">
        <v>7030</v>
      </c>
      <c r="D5276" s="7" t="n">
        <v>0</v>
      </c>
      <c r="E5276" s="7" t="s">
        <v>74</v>
      </c>
      <c r="F5276" s="7" t="n">
        <v>-1</v>
      </c>
      <c r="G5276" s="7" t="n">
        <v>1</v>
      </c>
      <c r="H5276" s="7" t="n">
        <v>0</v>
      </c>
    </row>
    <row r="5277" spans="1:21">
      <c r="A5277" t="s">
        <v>4</v>
      </c>
      <c r="B5277" s="4" t="s">
        <v>5</v>
      </c>
      <c r="C5277" s="4" t="s">
        <v>14</v>
      </c>
      <c r="D5277" s="4" t="s">
        <v>10</v>
      </c>
      <c r="E5277" s="4" t="s">
        <v>10</v>
      </c>
      <c r="F5277" s="4" t="s">
        <v>6</v>
      </c>
      <c r="G5277" s="4" t="s">
        <v>6</v>
      </c>
    </row>
    <row r="5278" spans="1:21">
      <c r="A5278" t="n">
        <v>41834</v>
      </c>
      <c r="B5278" s="35" t="n">
        <v>128</v>
      </c>
      <c r="C5278" s="7" t="n">
        <v>0</v>
      </c>
      <c r="D5278" s="7" t="n">
        <v>22</v>
      </c>
      <c r="E5278" s="7" t="n">
        <v>7031</v>
      </c>
      <c r="F5278" s="7" t="s">
        <v>13</v>
      </c>
      <c r="G5278" s="7" t="s">
        <v>78</v>
      </c>
    </row>
    <row r="5279" spans="1:21">
      <c r="A5279" t="s">
        <v>4</v>
      </c>
      <c r="B5279" s="4" t="s">
        <v>5</v>
      </c>
      <c r="C5279" s="4" t="s">
        <v>10</v>
      </c>
      <c r="D5279" s="4" t="s">
        <v>14</v>
      </c>
      <c r="E5279" s="4" t="s">
        <v>6</v>
      </c>
      <c r="F5279" s="4" t="s">
        <v>20</v>
      </c>
      <c r="G5279" s="4" t="s">
        <v>20</v>
      </c>
      <c r="H5279" s="4" t="s">
        <v>20</v>
      </c>
    </row>
    <row r="5280" spans="1:21">
      <c r="A5280" t="n">
        <v>41851</v>
      </c>
      <c r="B5280" s="36" t="n">
        <v>48</v>
      </c>
      <c r="C5280" s="7" t="n">
        <v>22</v>
      </c>
      <c r="D5280" s="7" t="n">
        <v>0</v>
      </c>
      <c r="E5280" s="7" t="s">
        <v>74</v>
      </c>
      <c r="F5280" s="7" t="n">
        <v>-1</v>
      </c>
      <c r="G5280" s="7" t="n">
        <v>1</v>
      </c>
      <c r="H5280" s="7" t="n">
        <v>0</v>
      </c>
    </row>
    <row r="5281" spans="1:8">
      <c r="A5281" t="s">
        <v>4</v>
      </c>
      <c r="B5281" s="4" t="s">
        <v>5</v>
      </c>
      <c r="C5281" s="4" t="s">
        <v>10</v>
      </c>
      <c r="D5281" s="4" t="s">
        <v>14</v>
      </c>
      <c r="E5281" s="4" t="s">
        <v>6</v>
      </c>
      <c r="F5281" s="4" t="s">
        <v>20</v>
      </c>
      <c r="G5281" s="4" t="s">
        <v>20</v>
      </c>
      <c r="H5281" s="4" t="s">
        <v>20</v>
      </c>
    </row>
    <row r="5282" spans="1:8">
      <c r="A5282" t="n">
        <v>41877</v>
      </c>
      <c r="B5282" s="36" t="n">
        <v>48</v>
      </c>
      <c r="C5282" s="7" t="n">
        <v>7031</v>
      </c>
      <c r="D5282" s="7" t="n">
        <v>0</v>
      </c>
      <c r="E5282" s="7" t="s">
        <v>74</v>
      </c>
      <c r="F5282" s="7" t="n">
        <v>-1</v>
      </c>
      <c r="G5282" s="7" t="n">
        <v>1</v>
      </c>
      <c r="H5282" s="7" t="n">
        <v>0</v>
      </c>
    </row>
    <row r="5283" spans="1:8">
      <c r="A5283" t="s">
        <v>4</v>
      </c>
      <c r="B5283" s="4" t="s">
        <v>5</v>
      </c>
      <c r="C5283" s="4" t="s">
        <v>10</v>
      </c>
      <c r="D5283" s="4" t="s">
        <v>14</v>
      </c>
      <c r="E5283" s="4" t="s">
        <v>6</v>
      </c>
      <c r="F5283" s="4" t="s">
        <v>20</v>
      </c>
      <c r="G5283" s="4" t="s">
        <v>20</v>
      </c>
      <c r="H5283" s="4" t="s">
        <v>20</v>
      </c>
    </row>
    <row r="5284" spans="1:8">
      <c r="A5284" t="n">
        <v>41903</v>
      </c>
      <c r="B5284" s="36" t="n">
        <v>48</v>
      </c>
      <c r="C5284" s="7" t="n">
        <v>1000</v>
      </c>
      <c r="D5284" s="7" t="n">
        <v>0</v>
      </c>
      <c r="E5284" s="7" t="s">
        <v>69</v>
      </c>
      <c r="F5284" s="7" t="n">
        <v>-1</v>
      </c>
      <c r="G5284" s="7" t="n">
        <v>1</v>
      </c>
      <c r="H5284" s="7" t="n">
        <v>0</v>
      </c>
    </row>
    <row r="5285" spans="1:8">
      <c r="A5285" t="s">
        <v>4</v>
      </c>
      <c r="B5285" s="4" t="s">
        <v>5</v>
      </c>
      <c r="C5285" s="4" t="s">
        <v>10</v>
      </c>
      <c r="D5285" s="4" t="s">
        <v>14</v>
      </c>
      <c r="E5285" s="4" t="s">
        <v>6</v>
      </c>
      <c r="F5285" s="4" t="s">
        <v>20</v>
      </c>
      <c r="G5285" s="4" t="s">
        <v>20</v>
      </c>
      <c r="H5285" s="4" t="s">
        <v>20</v>
      </c>
    </row>
    <row r="5286" spans="1:8">
      <c r="A5286" t="n">
        <v>41933</v>
      </c>
      <c r="B5286" s="36" t="n">
        <v>48</v>
      </c>
      <c r="C5286" s="7" t="n">
        <v>1001</v>
      </c>
      <c r="D5286" s="7" t="n">
        <v>0</v>
      </c>
      <c r="E5286" s="7" t="s">
        <v>69</v>
      </c>
      <c r="F5286" s="7" t="n">
        <v>-1</v>
      </c>
      <c r="G5286" s="7" t="n">
        <v>1</v>
      </c>
      <c r="H5286" s="7" t="n">
        <v>0</v>
      </c>
    </row>
    <row r="5287" spans="1:8">
      <c r="A5287" t="s">
        <v>4</v>
      </c>
      <c r="B5287" s="4" t="s">
        <v>5</v>
      </c>
      <c r="C5287" s="4" t="s">
        <v>14</v>
      </c>
      <c r="D5287" s="4" t="s">
        <v>10</v>
      </c>
      <c r="E5287" s="4" t="s">
        <v>6</v>
      </c>
      <c r="F5287" s="4" t="s">
        <v>6</v>
      </c>
      <c r="G5287" s="4" t="s">
        <v>6</v>
      </c>
      <c r="H5287" s="4" t="s">
        <v>6</v>
      </c>
    </row>
    <row r="5288" spans="1:8">
      <c r="A5288" t="n">
        <v>41963</v>
      </c>
      <c r="B5288" s="33" t="n">
        <v>51</v>
      </c>
      <c r="C5288" s="7" t="n">
        <v>3</v>
      </c>
      <c r="D5288" s="7" t="n">
        <v>0</v>
      </c>
      <c r="E5288" s="7" t="s">
        <v>59</v>
      </c>
      <c r="F5288" s="7" t="s">
        <v>60</v>
      </c>
      <c r="G5288" s="7" t="s">
        <v>61</v>
      </c>
      <c r="H5288" s="7" t="s">
        <v>62</v>
      </c>
    </row>
    <row r="5289" spans="1:8">
      <c r="A5289" t="s">
        <v>4</v>
      </c>
      <c r="B5289" s="4" t="s">
        <v>5</v>
      </c>
      <c r="C5289" s="4" t="s">
        <v>14</v>
      </c>
      <c r="D5289" s="4" t="s">
        <v>10</v>
      </c>
      <c r="E5289" s="4" t="s">
        <v>6</v>
      </c>
      <c r="F5289" s="4" t="s">
        <v>6</v>
      </c>
      <c r="G5289" s="4" t="s">
        <v>6</v>
      </c>
      <c r="H5289" s="4" t="s">
        <v>6</v>
      </c>
    </row>
    <row r="5290" spans="1:8">
      <c r="A5290" t="n">
        <v>41976</v>
      </c>
      <c r="B5290" s="33" t="n">
        <v>51</v>
      </c>
      <c r="C5290" s="7" t="n">
        <v>3</v>
      </c>
      <c r="D5290" s="7" t="n">
        <v>1</v>
      </c>
      <c r="E5290" s="7" t="s">
        <v>59</v>
      </c>
      <c r="F5290" s="7" t="s">
        <v>60</v>
      </c>
      <c r="G5290" s="7" t="s">
        <v>61</v>
      </c>
      <c r="H5290" s="7" t="s">
        <v>62</v>
      </c>
    </row>
    <row r="5291" spans="1:8">
      <c r="A5291" t="s">
        <v>4</v>
      </c>
      <c r="B5291" s="4" t="s">
        <v>5</v>
      </c>
      <c r="C5291" s="4" t="s">
        <v>14</v>
      </c>
      <c r="D5291" s="4" t="s">
        <v>10</v>
      </c>
      <c r="E5291" s="4" t="s">
        <v>6</v>
      </c>
      <c r="F5291" s="4" t="s">
        <v>6</v>
      </c>
      <c r="G5291" s="4" t="s">
        <v>6</v>
      </c>
      <c r="H5291" s="4" t="s">
        <v>6</v>
      </c>
    </row>
    <row r="5292" spans="1:8">
      <c r="A5292" t="n">
        <v>41989</v>
      </c>
      <c r="B5292" s="33" t="n">
        <v>51</v>
      </c>
      <c r="C5292" s="7" t="n">
        <v>3</v>
      </c>
      <c r="D5292" s="7" t="n">
        <v>11</v>
      </c>
      <c r="E5292" s="7" t="s">
        <v>59</v>
      </c>
      <c r="F5292" s="7" t="s">
        <v>60</v>
      </c>
      <c r="G5292" s="7" t="s">
        <v>61</v>
      </c>
      <c r="H5292" s="7" t="s">
        <v>62</v>
      </c>
    </row>
    <row r="5293" spans="1:8">
      <c r="A5293" t="s">
        <v>4</v>
      </c>
      <c r="B5293" s="4" t="s">
        <v>5</v>
      </c>
      <c r="C5293" s="4" t="s">
        <v>14</v>
      </c>
      <c r="D5293" s="4" t="s">
        <v>10</v>
      </c>
      <c r="E5293" s="4" t="s">
        <v>6</v>
      </c>
      <c r="F5293" s="4" t="s">
        <v>6</v>
      </c>
      <c r="G5293" s="4" t="s">
        <v>6</v>
      </c>
      <c r="H5293" s="4" t="s">
        <v>6</v>
      </c>
    </row>
    <row r="5294" spans="1:8">
      <c r="A5294" t="n">
        <v>42002</v>
      </c>
      <c r="B5294" s="33" t="n">
        <v>51</v>
      </c>
      <c r="C5294" s="7" t="n">
        <v>3</v>
      </c>
      <c r="D5294" s="7" t="n">
        <v>8</v>
      </c>
      <c r="E5294" s="7" t="s">
        <v>59</v>
      </c>
      <c r="F5294" s="7" t="s">
        <v>60</v>
      </c>
      <c r="G5294" s="7" t="s">
        <v>61</v>
      </c>
      <c r="H5294" s="7" t="s">
        <v>62</v>
      </c>
    </row>
    <row r="5295" spans="1:8">
      <c r="A5295" t="s">
        <v>4</v>
      </c>
      <c r="B5295" s="4" t="s">
        <v>5</v>
      </c>
      <c r="C5295" s="4" t="s">
        <v>14</v>
      </c>
      <c r="D5295" s="4" t="s">
        <v>10</v>
      </c>
      <c r="E5295" s="4" t="s">
        <v>6</v>
      </c>
      <c r="F5295" s="4" t="s">
        <v>6</v>
      </c>
      <c r="G5295" s="4" t="s">
        <v>6</v>
      </c>
      <c r="H5295" s="4" t="s">
        <v>6</v>
      </c>
    </row>
    <row r="5296" spans="1:8">
      <c r="A5296" t="n">
        <v>42015</v>
      </c>
      <c r="B5296" s="33" t="n">
        <v>51</v>
      </c>
      <c r="C5296" s="7" t="n">
        <v>3</v>
      </c>
      <c r="D5296" s="7" t="n">
        <v>2</v>
      </c>
      <c r="E5296" s="7" t="s">
        <v>59</v>
      </c>
      <c r="F5296" s="7" t="s">
        <v>60</v>
      </c>
      <c r="G5296" s="7" t="s">
        <v>61</v>
      </c>
      <c r="H5296" s="7" t="s">
        <v>62</v>
      </c>
    </row>
    <row r="5297" spans="1:8">
      <c r="A5297" t="s">
        <v>4</v>
      </c>
      <c r="B5297" s="4" t="s">
        <v>5</v>
      </c>
      <c r="C5297" s="4" t="s">
        <v>14</v>
      </c>
      <c r="D5297" s="4" t="s">
        <v>10</v>
      </c>
      <c r="E5297" s="4" t="s">
        <v>6</v>
      </c>
      <c r="F5297" s="4" t="s">
        <v>6</v>
      </c>
      <c r="G5297" s="4" t="s">
        <v>6</v>
      </c>
      <c r="H5297" s="4" t="s">
        <v>6</v>
      </c>
    </row>
    <row r="5298" spans="1:8">
      <c r="A5298" t="n">
        <v>42028</v>
      </c>
      <c r="B5298" s="33" t="n">
        <v>51</v>
      </c>
      <c r="C5298" s="7" t="n">
        <v>3</v>
      </c>
      <c r="D5298" s="7" t="n">
        <v>6</v>
      </c>
      <c r="E5298" s="7" t="s">
        <v>59</v>
      </c>
      <c r="F5298" s="7" t="s">
        <v>60</v>
      </c>
      <c r="G5298" s="7" t="s">
        <v>61</v>
      </c>
      <c r="H5298" s="7" t="s">
        <v>62</v>
      </c>
    </row>
    <row r="5299" spans="1:8">
      <c r="A5299" t="s">
        <v>4</v>
      </c>
      <c r="B5299" s="4" t="s">
        <v>5</v>
      </c>
      <c r="C5299" s="4" t="s">
        <v>14</v>
      </c>
      <c r="D5299" s="4" t="s">
        <v>10</v>
      </c>
      <c r="E5299" s="4" t="s">
        <v>6</v>
      </c>
      <c r="F5299" s="4" t="s">
        <v>6</v>
      </c>
      <c r="G5299" s="4" t="s">
        <v>6</v>
      </c>
      <c r="H5299" s="4" t="s">
        <v>6</v>
      </c>
    </row>
    <row r="5300" spans="1:8">
      <c r="A5300" t="n">
        <v>42041</v>
      </c>
      <c r="B5300" s="33" t="n">
        <v>51</v>
      </c>
      <c r="C5300" s="7" t="n">
        <v>3</v>
      </c>
      <c r="D5300" s="7" t="n">
        <v>4</v>
      </c>
      <c r="E5300" s="7" t="s">
        <v>59</v>
      </c>
      <c r="F5300" s="7" t="s">
        <v>60</v>
      </c>
      <c r="G5300" s="7" t="s">
        <v>61</v>
      </c>
      <c r="H5300" s="7" t="s">
        <v>62</v>
      </c>
    </row>
    <row r="5301" spans="1:8">
      <c r="A5301" t="s">
        <v>4</v>
      </c>
      <c r="B5301" s="4" t="s">
        <v>5</v>
      </c>
      <c r="C5301" s="4" t="s">
        <v>14</v>
      </c>
      <c r="D5301" s="4" t="s">
        <v>10</v>
      </c>
      <c r="E5301" s="4" t="s">
        <v>6</v>
      </c>
      <c r="F5301" s="4" t="s">
        <v>6</v>
      </c>
      <c r="G5301" s="4" t="s">
        <v>6</v>
      </c>
      <c r="H5301" s="4" t="s">
        <v>6</v>
      </c>
    </row>
    <row r="5302" spans="1:8">
      <c r="A5302" t="n">
        <v>42054</v>
      </c>
      <c r="B5302" s="33" t="n">
        <v>51</v>
      </c>
      <c r="C5302" s="7" t="n">
        <v>3</v>
      </c>
      <c r="D5302" s="7" t="n">
        <v>3</v>
      </c>
      <c r="E5302" s="7" t="s">
        <v>59</v>
      </c>
      <c r="F5302" s="7" t="s">
        <v>60</v>
      </c>
      <c r="G5302" s="7" t="s">
        <v>61</v>
      </c>
      <c r="H5302" s="7" t="s">
        <v>62</v>
      </c>
    </row>
    <row r="5303" spans="1:8">
      <c r="A5303" t="s">
        <v>4</v>
      </c>
      <c r="B5303" s="4" t="s">
        <v>5</v>
      </c>
      <c r="C5303" s="4" t="s">
        <v>14</v>
      </c>
      <c r="D5303" s="4" t="s">
        <v>10</v>
      </c>
      <c r="E5303" s="4" t="s">
        <v>6</v>
      </c>
      <c r="F5303" s="4" t="s">
        <v>6</v>
      </c>
      <c r="G5303" s="4" t="s">
        <v>6</v>
      </c>
      <c r="H5303" s="4" t="s">
        <v>6</v>
      </c>
    </row>
    <row r="5304" spans="1:8">
      <c r="A5304" t="n">
        <v>42067</v>
      </c>
      <c r="B5304" s="33" t="n">
        <v>51</v>
      </c>
      <c r="C5304" s="7" t="n">
        <v>3</v>
      </c>
      <c r="D5304" s="7" t="n">
        <v>5</v>
      </c>
      <c r="E5304" s="7" t="s">
        <v>59</v>
      </c>
      <c r="F5304" s="7" t="s">
        <v>60</v>
      </c>
      <c r="G5304" s="7" t="s">
        <v>61</v>
      </c>
      <c r="H5304" s="7" t="s">
        <v>62</v>
      </c>
    </row>
    <row r="5305" spans="1:8">
      <c r="A5305" t="s">
        <v>4</v>
      </c>
      <c r="B5305" s="4" t="s">
        <v>5</v>
      </c>
      <c r="C5305" s="4" t="s">
        <v>14</v>
      </c>
      <c r="D5305" s="4" t="s">
        <v>10</v>
      </c>
      <c r="E5305" s="4" t="s">
        <v>6</v>
      </c>
      <c r="F5305" s="4" t="s">
        <v>6</v>
      </c>
      <c r="G5305" s="4" t="s">
        <v>6</v>
      </c>
      <c r="H5305" s="4" t="s">
        <v>6</v>
      </c>
    </row>
    <row r="5306" spans="1:8">
      <c r="A5306" t="n">
        <v>42080</v>
      </c>
      <c r="B5306" s="33" t="n">
        <v>51</v>
      </c>
      <c r="C5306" s="7" t="n">
        <v>3</v>
      </c>
      <c r="D5306" s="7" t="n">
        <v>7</v>
      </c>
      <c r="E5306" s="7" t="s">
        <v>59</v>
      </c>
      <c r="F5306" s="7" t="s">
        <v>60</v>
      </c>
      <c r="G5306" s="7" t="s">
        <v>61</v>
      </c>
      <c r="H5306" s="7" t="s">
        <v>62</v>
      </c>
    </row>
    <row r="5307" spans="1:8">
      <c r="A5307" t="s">
        <v>4</v>
      </c>
      <c r="B5307" s="4" t="s">
        <v>5</v>
      </c>
      <c r="C5307" s="4" t="s">
        <v>14</v>
      </c>
      <c r="D5307" s="4" t="s">
        <v>10</v>
      </c>
      <c r="E5307" s="4" t="s">
        <v>6</v>
      </c>
      <c r="F5307" s="4" t="s">
        <v>6</v>
      </c>
      <c r="G5307" s="4" t="s">
        <v>6</v>
      </c>
      <c r="H5307" s="4" t="s">
        <v>6</v>
      </c>
    </row>
    <row r="5308" spans="1:8">
      <c r="A5308" t="n">
        <v>42093</v>
      </c>
      <c r="B5308" s="33" t="n">
        <v>51</v>
      </c>
      <c r="C5308" s="7" t="n">
        <v>3</v>
      </c>
      <c r="D5308" s="7" t="n">
        <v>9</v>
      </c>
      <c r="E5308" s="7" t="s">
        <v>59</v>
      </c>
      <c r="F5308" s="7" t="s">
        <v>60</v>
      </c>
      <c r="G5308" s="7" t="s">
        <v>61</v>
      </c>
      <c r="H5308" s="7" t="s">
        <v>62</v>
      </c>
    </row>
    <row r="5309" spans="1:8">
      <c r="A5309" t="s">
        <v>4</v>
      </c>
      <c r="B5309" s="4" t="s">
        <v>5</v>
      </c>
      <c r="C5309" s="4" t="s">
        <v>14</v>
      </c>
      <c r="D5309" s="4" t="s">
        <v>10</v>
      </c>
      <c r="E5309" s="4" t="s">
        <v>6</v>
      </c>
      <c r="F5309" s="4" t="s">
        <v>6</v>
      </c>
      <c r="G5309" s="4" t="s">
        <v>6</v>
      </c>
      <c r="H5309" s="4" t="s">
        <v>6</v>
      </c>
    </row>
    <row r="5310" spans="1:8">
      <c r="A5310" t="n">
        <v>42106</v>
      </c>
      <c r="B5310" s="33" t="n">
        <v>51</v>
      </c>
      <c r="C5310" s="7" t="n">
        <v>3</v>
      </c>
      <c r="D5310" s="7" t="n">
        <v>7032</v>
      </c>
      <c r="E5310" s="7" t="s">
        <v>59</v>
      </c>
      <c r="F5310" s="7" t="s">
        <v>60</v>
      </c>
      <c r="G5310" s="7" t="s">
        <v>61</v>
      </c>
      <c r="H5310" s="7" t="s">
        <v>62</v>
      </c>
    </row>
    <row r="5311" spans="1:8">
      <c r="A5311" t="s">
        <v>4</v>
      </c>
      <c r="B5311" s="4" t="s">
        <v>5</v>
      </c>
      <c r="C5311" s="4" t="s">
        <v>14</v>
      </c>
      <c r="D5311" s="4" t="s">
        <v>10</v>
      </c>
      <c r="E5311" s="4" t="s">
        <v>6</v>
      </c>
      <c r="F5311" s="4" t="s">
        <v>6</v>
      </c>
      <c r="G5311" s="4" t="s">
        <v>6</v>
      </c>
      <c r="H5311" s="4" t="s">
        <v>6</v>
      </c>
    </row>
    <row r="5312" spans="1:8">
      <c r="A5312" t="n">
        <v>42119</v>
      </c>
      <c r="B5312" s="33" t="n">
        <v>51</v>
      </c>
      <c r="C5312" s="7" t="n">
        <v>3</v>
      </c>
      <c r="D5312" s="7" t="n">
        <v>7010</v>
      </c>
      <c r="E5312" s="7" t="s">
        <v>59</v>
      </c>
      <c r="F5312" s="7" t="s">
        <v>60</v>
      </c>
      <c r="G5312" s="7" t="s">
        <v>61</v>
      </c>
      <c r="H5312" s="7" t="s">
        <v>62</v>
      </c>
    </row>
    <row r="5313" spans="1:8">
      <c r="A5313" t="s">
        <v>4</v>
      </c>
      <c r="B5313" s="4" t="s">
        <v>5</v>
      </c>
      <c r="C5313" s="4" t="s">
        <v>14</v>
      </c>
      <c r="D5313" s="4" t="s">
        <v>10</v>
      </c>
      <c r="E5313" s="4" t="s">
        <v>6</v>
      </c>
      <c r="F5313" s="4" t="s">
        <v>6</v>
      </c>
      <c r="G5313" s="4" t="s">
        <v>6</v>
      </c>
      <c r="H5313" s="4" t="s">
        <v>6</v>
      </c>
    </row>
    <row r="5314" spans="1:8">
      <c r="A5314" t="n">
        <v>42132</v>
      </c>
      <c r="B5314" s="33" t="n">
        <v>51</v>
      </c>
      <c r="C5314" s="7" t="n">
        <v>3</v>
      </c>
      <c r="D5314" s="7" t="n">
        <v>7011</v>
      </c>
      <c r="E5314" s="7" t="s">
        <v>146</v>
      </c>
      <c r="F5314" s="7" t="s">
        <v>60</v>
      </c>
      <c r="G5314" s="7" t="s">
        <v>61</v>
      </c>
      <c r="H5314" s="7" t="s">
        <v>62</v>
      </c>
    </row>
    <row r="5315" spans="1:8">
      <c r="A5315" t="s">
        <v>4</v>
      </c>
      <c r="B5315" s="4" t="s">
        <v>5</v>
      </c>
      <c r="C5315" s="4" t="s">
        <v>14</v>
      </c>
      <c r="D5315" s="4" t="s">
        <v>10</v>
      </c>
      <c r="E5315" s="4" t="s">
        <v>6</v>
      </c>
      <c r="F5315" s="4" t="s">
        <v>6</v>
      </c>
      <c r="G5315" s="4" t="s">
        <v>6</v>
      </c>
      <c r="H5315" s="4" t="s">
        <v>6</v>
      </c>
    </row>
    <row r="5316" spans="1:8">
      <c r="A5316" t="n">
        <v>42145</v>
      </c>
      <c r="B5316" s="33" t="n">
        <v>51</v>
      </c>
      <c r="C5316" s="7" t="n">
        <v>3</v>
      </c>
      <c r="D5316" s="7" t="n">
        <v>7009</v>
      </c>
      <c r="E5316" s="7" t="s">
        <v>59</v>
      </c>
      <c r="F5316" s="7" t="s">
        <v>60</v>
      </c>
      <c r="G5316" s="7" t="s">
        <v>61</v>
      </c>
      <c r="H5316" s="7" t="s">
        <v>62</v>
      </c>
    </row>
    <row r="5317" spans="1:8">
      <c r="A5317" t="s">
        <v>4</v>
      </c>
      <c r="B5317" s="4" t="s">
        <v>5</v>
      </c>
      <c r="C5317" s="4" t="s">
        <v>14</v>
      </c>
      <c r="D5317" s="4" t="s">
        <v>10</v>
      </c>
      <c r="E5317" s="4" t="s">
        <v>6</v>
      </c>
      <c r="F5317" s="4" t="s">
        <v>6</v>
      </c>
      <c r="G5317" s="4" t="s">
        <v>6</v>
      </c>
      <c r="H5317" s="4" t="s">
        <v>6</v>
      </c>
    </row>
    <row r="5318" spans="1:8">
      <c r="A5318" t="n">
        <v>42158</v>
      </c>
      <c r="B5318" s="33" t="n">
        <v>51</v>
      </c>
      <c r="C5318" s="7" t="n">
        <v>3</v>
      </c>
      <c r="D5318" s="7" t="n">
        <v>17</v>
      </c>
      <c r="E5318" s="7" t="s">
        <v>59</v>
      </c>
      <c r="F5318" s="7" t="s">
        <v>60</v>
      </c>
      <c r="G5318" s="7" t="s">
        <v>61</v>
      </c>
      <c r="H5318" s="7" t="s">
        <v>62</v>
      </c>
    </row>
    <row r="5319" spans="1:8">
      <c r="A5319" t="s">
        <v>4</v>
      </c>
      <c r="B5319" s="4" t="s">
        <v>5</v>
      </c>
      <c r="C5319" s="4" t="s">
        <v>14</v>
      </c>
      <c r="D5319" s="4" t="s">
        <v>10</v>
      </c>
      <c r="E5319" s="4" t="s">
        <v>6</v>
      </c>
      <c r="F5319" s="4" t="s">
        <v>6</v>
      </c>
      <c r="G5319" s="4" t="s">
        <v>6</v>
      </c>
      <c r="H5319" s="4" t="s">
        <v>6</v>
      </c>
    </row>
    <row r="5320" spans="1:8">
      <c r="A5320" t="n">
        <v>42171</v>
      </c>
      <c r="B5320" s="33" t="n">
        <v>51</v>
      </c>
      <c r="C5320" s="7" t="n">
        <v>3</v>
      </c>
      <c r="D5320" s="7" t="n">
        <v>13</v>
      </c>
      <c r="E5320" s="7" t="s">
        <v>59</v>
      </c>
      <c r="F5320" s="7" t="s">
        <v>60</v>
      </c>
      <c r="G5320" s="7" t="s">
        <v>61</v>
      </c>
      <c r="H5320" s="7" t="s">
        <v>62</v>
      </c>
    </row>
    <row r="5321" spans="1:8">
      <c r="A5321" t="s">
        <v>4</v>
      </c>
      <c r="B5321" s="4" t="s">
        <v>5</v>
      </c>
      <c r="C5321" s="4" t="s">
        <v>14</v>
      </c>
      <c r="D5321" s="4" t="s">
        <v>10</v>
      </c>
      <c r="E5321" s="4" t="s">
        <v>6</v>
      </c>
      <c r="F5321" s="4" t="s">
        <v>6</v>
      </c>
      <c r="G5321" s="4" t="s">
        <v>6</v>
      </c>
      <c r="H5321" s="4" t="s">
        <v>6</v>
      </c>
    </row>
    <row r="5322" spans="1:8">
      <c r="A5322" t="n">
        <v>42184</v>
      </c>
      <c r="B5322" s="33" t="n">
        <v>51</v>
      </c>
      <c r="C5322" s="7" t="n">
        <v>3</v>
      </c>
      <c r="D5322" s="7" t="n">
        <v>12</v>
      </c>
      <c r="E5322" s="7" t="s">
        <v>59</v>
      </c>
      <c r="F5322" s="7" t="s">
        <v>60</v>
      </c>
      <c r="G5322" s="7" t="s">
        <v>61</v>
      </c>
      <c r="H5322" s="7" t="s">
        <v>62</v>
      </c>
    </row>
    <row r="5323" spans="1:8">
      <c r="A5323" t="s">
        <v>4</v>
      </c>
      <c r="B5323" s="4" t="s">
        <v>5</v>
      </c>
      <c r="C5323" s="4" t="s">
        <v>14</v>
      </c>
      <c r="D5323" s="4" t="s">
        <v>10</v>
      </c>
      <c r="E5323" s="4" t="s">
        <v>6</v>
      </c>
      <c r="F5323" s="4" t="s">
        <v>6</v>
      </c>
      <c r="G5323" s="4" t="s">
        <v>6</v>
      </c>
      <c r="H5323" s="4" t="s">
        <v>6</v>
      </c>
    </row>
    <row r="5324" spans="1:8">
      <c r="A5324" t="n">
        <v>42197</v>
      </c>
      <c r="B5324" s="33" t="n">
        <v>51</v>
      </c>
      <c r="C5324" s="7" t="n">
        <v>3</v>
      </c>
      <c r="D5324" s="7" t="n">
        <v>15</v>
      </c>
      <c r="E5324" s="7" t="s">
        <v>59</v>
      </c>
      <c r="F5324" s="7" t="s">
        <v>60</v>
      </c>
      <c r="G5324" s="7" t="s">
        <v>61</v>
      </c>
      <c r="H5324" s="7" t="s">
        <v>62</v>
      </c>
    </row>
    <row r="5325" spans="1:8">
      <c r="A5325" t="s">
        <v>4</v>
      </c>
      <c r="B5325" s="4" t="s">
        <v>5</v>
      </c>
      <c r="C5325" s="4" t="s">
        <v>10</v>
      </c>
      <c r="D5325" s="4" t="s">
        <v>20</v>
      </c>
      <c r="E5325" s="4" t="s">
        <v>20</v>
      </c>
      <c r="F5325" s="4" t="s">
        <v>20</v>
      </c>
      <c r="G5325" s="4" t="s">
        <v>10</v>
      </c>
      <c r="H5325" s="4" t="s">
        <v>10</v>
      </c>
    </row>
    <row r="5326" spans="1:8">
      <c r="A5326" t="n">
        <v>42210</v>
      </c>
      <c r="B5326" s="63" t="n">
        <v>60</v>
      </c>
      <c r="C5326" s="7" t="n">
        <v>0</v>
      </c>
      <c r="D5326" s="7" t="n">
        <v>0</v>
      </c>
      <c r="E5326" s="7" t="n">
        <v>15</v>
      </c>
      <c r="F5326" s="7" t="n">
        <v>0</v>
      </c>
      <c r="G5326" s="7" t="n">
        <v>1000</v>
      </c>
      <c r="H5326" s="7" t="n">
        <v>0</v>
      </c>
    </row>
    <row r="5327" spans="1:8">
      <c r="A5327" t="s">
        <v>4</v>
      </c>
      <c r="B5327" s="4" t="s">
        <v>5</v>
      </c>
      <c r="C5327" s="4" t="s">
        <v>10</v>
      </c>
      <c r="D5327" s="4" t="s">
        <v>20</v>
      </c>
      <c r="E5327" s="4" t="s">
        <v>20</v>
      </c>
      <c r="F5327" s="4" t="s">
        <v>20</v>
      </c>
      <c r="G5327" s="4" t="s">
        <v>10</v>
      </c>
      <c r="H5327" s="4" t="s">
        <v>10</v>
      </c>
    </row>
    <row r="5328" spans="1:8">
      <c r="A5328" t="n">
        <v>42229</v>
      </c>
      <c r="B5328" s="63" t="n">
        <v>60</v>
      </c>
      <c r="C5328" s="7" t="n">
        <v>1</v>
      </c>
      <c r="D5328" s="7" t="n">
        <v>0</v>
      </c>
      <c r="E5328" s="7" t="n">
        <v>15</v>
      </c>
      <c r="F5328" s="7" t="n">
        <v>0</v>
      </c>
      <c r="G5328" s="7" t="n">
        <v>1000</v>
      </c>
      <c r="H5328" s="7" t="n">
        <v>0</v>
      </c>
    </row>
    <row r="5329" spans="1:8">
      <c r="A5329" t="s">
        <v>4</v>
      </c>
      <c r="B5329" s="4" t="s">
        <v>5</v>
      </c>
      <c r="C5329" s="4" t="s">
        <v>10</v>
      </c>
      <c r="D5329" s="4" t="s">
        <v>20</v>
      </c>
      <c r="E5329" s="4" t="s">
        <v>20</v>
      </c>
      <c r="F5329" s="4" t="s">
        <v>20</v>
      </c>
      <c r="G5329" s="4" t="s">
        <v>10</v>
      </c>
      <c r="H5329" s="4" t="s">
        <v>10</v>
      </c>
    </row>
    <row r="5330" spans="1:8">
      <c r="A5330" t="n">
        <v>42248</v>
      </c>
      <c r="B5330" s="63" t="n">
        <v>60</v>
      </c>
      <c r="C5330" s="7" t="n">
        <v>11</v>
      </c>
      <c r="D5330" s="7" t="n">
        <v>0</v>
      </c>
      <c r="E5330" s="7" t="n">
        <v>15</v>
      </c>
      <c r="F5330" s="7" t="n">
        <v>0</v>
      </c>
      <c r="G5330" s="7" t="n">
        <v>1000</v>
      </c>
      <c r="H5330" s="7" t="n">
        <v>0</v>
      </c>
    </row>
    <row r="5331" spans="1:8">
      <c r="A5331" t="s">
        <v>4</v>
      </c>
      <c r="B5331" s="4" t="s">
        <v>5</v>
      </c>
      <c r="C5331" s="4" t="s">
        <v>10</v>
      </c>
      <c r="D5331" s="4" t="s">
        <v>20</v>
      </c>
      <c r="E5331" s="4" t="s">
        <v>20</v>
      </c>
      <c r="F5331" s="4" t="s">
        <v>20</v>
      </c>
      <c r="G5331" s="4" t="s">
        <v>10</v>
      </c>
      <c r="H5331" s="4" t="s">
        <v>10</v>
      </c>
    </row>
    <row r="5332" spans="1:8">
      <c r="A5332" t="n">
        <v>42267</v>
      </c>
      <c r="B5332" s="63" t="n">
        <v>60</v>
      </c>
      <c r="C5332" s="7" t="n">
        <v>8</v>
      </c>
      <c r="D5332" s="7" t="n">
        <v>0</v>
      </c>
      <c r="E5332" s="7" t="n">
        <v>15</v>
      </c>
      <c r="F5332" s="7" t="n">
        <v>0</v>
      </c>
      <c r="G5332" s="7" t="n">
        <v>1000</v>
      </c>
      <c r="H5332" s="7" t="n">
        <v>0</v>
      </c>
    </row>
    <row r="5333" spans="1:8">
      <c r="A5333" t="s">
        <v>4</v>
      </c>
      <c r="B5333" s="4" t="s">
        <v>5</v>
      </c>
      <c r="C5333" s="4" t="s">
        <v>10</v>
      </c>
      <c r="D5333" s="4" t="s">
        <v>20</v>
      </c>
      <c r="E5333" s="4" t="s">
        <v>20</v>
      </c>
      <c r="F5333" s="4" t="s">
        <v>20</v>
      </c>
      <c r="G5333" s="4" t="s">
        <v>10</v>
      </c>
      <c r="H5333" s="4" t="s">
        <v>10</v>
      </c>
    </row>
    <row r="5334" spans="1:8">
      <c r="A5334" t="n">
        <v>42286</v>
      </c>
      <c r="B5334" s="63" t="n">
        <v>60</v>
      </c>
      <c r="C5334" s="7" t="n">
        <v>2</v>
      </c>
      <c r="D5334" s="7" t="n">
        <v>0</v>
      </c>
      <c r="E5334" s="7" t="n">
        <v>15</v>
      </c>
      <c r="F5334" s="7" t="n">
        <v>0</v>
      </c>
      <c r="G5334" s="7" t="n">
        <v>1000</v>
      </c>
      <c r="H5334" s="7" t="n">
        <v>0</v>
      </c>
    </row>
    <row r="5335" spans="1:8">
      <c r="A5335" t="s">
        <v>4</v>
      </c>
      <c r="B5335" s="4" t="s">
        <v>5</v>
      </c>
      <c r="C5335" s="4" t="s">
        <v>10</v>
      </c>
      <c r="D5335" s="4" t="s">
        <v>20</v>
      </c>
      <c r="E5335" s="4" t="s">
        <v>20</v>
      </c>
      <c r="F5335" s="4" t="s">
        <v>20</v>
      </c>
      <c r="G5335" s="4" t="s">
        <v>10</v>
      </c>
      <c r="H5335" s="4" t="s">
        <v>10</v>
      </c>
    </row>
    <row r="5336" spans="1:8">
      <c r="A5336" t="n">
        <v>42305</v>
      </c>
      <c r="B5336" s="63" t="n">
        <v>60</v>
      </c>
      <c r="C5336" s="7" t="n">
        <v>6</v>
      </c>
      <c r="D5336" s="7" t="n">
        <v>0</v>
      </c>
      <c r="E5336" s="7" t="n">
        <v>15</v>
      </c>
      <c r="F5336" s="7" t="n">
        <v>0</v>
      </c>
      <c r="G5336" s="7" t="n">
        <v>1000</v>
      </c>
      <c r="H5336" s="7" t="n">
        <v>0</v>
      </c>
    </row>
    <row r="5337" spans="1:8">
      <c r="A5337" t="s">
        <v>4</v>
      </c>
      <c r="B5337" s="4" t="s">
        <v>5</v>
      </c>
      <c r="C5337" s="4" t="s">
        <v>10</v>
      </c>
      <c r="D5337" s="4" t="s">
        <v>20</v>
      </c>
      <c r="E5337" s="4" t="s">
        <v>20</v>
      </c>
      <c r="F5337" s="4" t="s">
        <v>20</v>
      </c>
      <c r="G5337" s="4" t="s">
        <v>10</v>
      </c>
      <c r="H5337" s="4" t="s">
        <v>10</v>
      </c>
    </row>
    <row r="5338" spans="1:8">
      <c r="A5338" t="n">
        <v>42324</v>
      </c>
      <c r="B5338" s="63" t="n">
        <v>60</v>
      </c>
      <c r="C5338" s="7" t="n">
        <v>4</v>
      </c>
      <c r="D5338" s="7" t="n">
        <v>0</v>
      </c>
      <c r="E5338" s="7" t="n">
        <v>15</v>
      </c>
      <c r="F5338" s="7" t="n">
        <v>0</v>
      </c>
      <c r="G5338" s="7" t="n">
        <v>1000</v>
      </c>
      <c r="H5338" s="7" t="n">
        <v>0</v>
      </c>
    </row>
    <row r="5339" spans="1:8">
      <c r="A5339" t="s">
        <v>4</v>
      </c>
      <c r="B5339" s="4" t="s">
        <v>5</v>
      </c>
      <c r="C5339" s="4" t="s">
        <v>10</v>
      </c>
      <c r="D5339" s="4" t="s">
        <v>20</v>
      </c>
      <c r="E5339" s="4" t="s">
        <v>20</v>
      </c>
      <c r="F5339" s="4" t="s">
        <v>20</v>
      </c>
      <c r="G5339" s="4" t="s">
        <v>10</v>
      </c>
      <c r="H5339" s="4" t="s">
        <v>10</v>
      </c>
    </row>
    <row r="5340" spans="1:8">
      <c r="A5340" t="n">
        <v>42343</v>
      </c>
      <c r="B5340" s="63" t="n">
        <v>60</v>
      </c>
      <c r="C5340" s="7" t="n">
        <v>3</v>
      </c>
      <c r="D5340" s="7" t="n">
        <v>0</v>
      </c>
      <c r="E5340" s="7" t="n">
        <v>15</v>
      </c>
      <c r="F5340" s="7" t="n">
        <v>0</v>
      </c>
      <c r="G5340" s="7" t="n">
        <v>1000</v>
      </c>
      <c r="H5340" s="7" t="n">
        <v>0</v>
      </c>
    </row>
    <row r="5341" spans="1:8">
      <c r="A5341" t="s">
        <v>4</v>
      </c>
      <c r="B5341" s="4" t="s">
        <v>5</v>
      </c>
      <c r="C5341" s="4" t="s">
        <v>10</v>
      </c>
      <c r="D5341" s="4" t="s">
        <v>20</v>
      </c>
      <c r="E5341" s="4" t="s">
        <v>20</v>
      </c>
      <c r="F5341" s="4" t="s">
        <v>20</v>
      </c>
      <c r="G5341" s="4" t="s">
        <v>10</v>
      </c>
      <c r="H5341" s="4" t="s">
        <v>10</v>
      </c>
    </row>
    <row r="5342" spans="1:8">
      <c r="A5342" t="n">
        <v>42362</v>
      </c>
      <c r="B5342" s="63" t="n">
        <v>60</v>
      </c>
      <c r="C5342" s="7" t="n">
        <v>5</v>
      </c>
      <c r="D5342" s="7" t="n">
        <v>0</v>
      </c>
      <c r="E5342" s="7" t="n">
        <v>15</v>
      </c>
      <c r="F5342" s="7" t="n">
        <v>0</v>
      </c>
      <c r="G5342" s="7" t="n">
        <v>1000</v>
      </c>
      <c r="H5342" s="7" t="n">
        <v>0</v>
      </c>
    </row>
    <row r="5343" spans="1:8">
      <c r="A5343" t="s">
        <v>4</v>
      </c>
      <c r="B5343" s="4" t="s">
        <v>5</v>
      </c>
      <c r="C5343" s="4" t="s">
        <v>20</v>
      </c>
      <c r="D5343" s="4" t="s">
        <v>20</v>
      </c>
      <c r="E5343" s="4" t="s">
        <v>20</v>
      </c>
      <c r="F5343" s="4" t="s">
        <v>20</v>
      </c>
      <c r="G5343" s="4" t="s">
        <v>10</v>
      </c>
      <c r="H5343" s="4" t="s">
        <v>14</v>
      </c>
    </row>
    <row r="5344" spans="1:8">
      <c r="A5344" t="n">
        <v>42381</v>
      </c>
      <c r="B5344" s="67" t="n">
        <v>65</v>
      </c>
      <c r="C5344" s="7" t="n">
        <v>0.699999988079071</v>
      </c>
      <c r="D5344" s="7" t="n">
        <v>0.400000005960464</v>
      </c>
      <c r="E5344" s="7" t="n">
        <v>0.400000005960464</v>
      </c>
      <c r="F5344" s="7" t="n">
        <v>1</v>
      </c>
      <c r="G5344" s="7" t="n">
        <v>0</v>
      </c>
      <c r="H5344" s="7" t="n">
        <v>3</v>
      </c>
    </row>
    <row r="5345" spans="1:8">
      <c r="A5345" t="s">
        <v>4</v>
      </c>
      <c r="B5345" s="4" t="s">
        <v>5</v>
      </c>
      <c r="C5345" s="4" t="s">
        <v>20</v>
      </c>
      <c r="D5345" s="4" t="s">
        <v>20</v>
      </c>
      <c r="E5345" s="4" t="s">
        <v>20</v>
      </c>
      <c r="F5345" s="4" t="s">
        <v>20</v>
      </c>
      <c r="G5345" s="4" t="s">
        <v>20</v>
      </c>
      <c r="H5345" s="4" t="s">
        <v>10</v>
      </c>
    </row>
    <row r="5346" spans="1:8">
      <c r="A5346" t="n">
        <v>42401</v>
      </c>
      <c r="B5346" s="70" t="n">
        <v>71</v>
      </c>
      <c r="C5346" s="7" t="n">
        <v>0.5</v>
      </c>
      <c r="D5346" s="7" t="n">
        <v>0.699999988079071</v>
      </c>
      <c r="E5346" s="7" t="n">
        <v>0.699999988079071</v>
      </c>
      <c r="F5346" s="7" t="n">
        <v>5</v>
      </c>
      <c r="G5346" s="7" t="n">
        <v>1000</v>
      </c>
      <c r="H5346" s="7" t="n">
        <v>0</v>
      </c>
    </row>
    <row r="5347" spans="1:8">
      <c r="A5347" t="s">
        <v>4</v>
      </c>
      <c r="B5347" s="4" t="s">
        <v>5</v>
      </c>
      <c r="C5347" s="4" t="s">
        <v>14</v>
      </c>
      <c r="D5347" s="4" t="s">
        <v>6</v>
      </c>
    </row>
    <row r="5348" spans="1:8">
      <c r="A5348" t="n">
        <v>42424</v>
      </c>
      <c r="B5348" s="71" t="n">
        <v>38</v>
      </c>
      <c r="C5348" s="7" t="n">
        <v>0</v>
      </c>
      <c r="D5348" s="7" t="s">
        <v>408</v>
      </c>
    </row>
    <row r="5349" spans="1:8">
      <c r="A5349" t="s">
        <v>4</v>
      </c>
      <c r="B5349" s="4" t="s">
        <v>5</v>
      </c>
      <c r="C5349" s="4" t="s">
        <v>14</v>
      </c>
      <c r="D5349" s="4" t="s">
        <v>10</v>
      </c>
      <c r="E5349" s="4" t="s">
        <v>6</v>
      </c>
      <c r="F5349" s="4" t="s">
        <v>6</v>
      </c>
      <c r="G5349" s="4" t="s">
        <v>9</v>
      </c>
      <c r="H5349" s="4" t="s">
        <v>9</v>
      </c>
      <c r="I5349" s="4" t="s">
        <v>9</v>
      </c>
      <c r="J5349" s="4" t="s">
        <v>9</v>
      </c>
      <c r="K5349" s="4" t="s">
        <v>9</v>
      </c>
      <c r="L5349" s="4" t="s">
        <v>9</v>
      </c>
      <c r="M5349" s="4" t="s">
        <v>9</v>
      </c>
      <c r="N5349" s="4" t="s">
        <v>9</v>
      </c>
      <c r="O5349" s="4" t="s">
        <v>9</v>
      </c>
    </row>
    <row r="5350" spans="1:8">
      <c r="A5350" t="n">
        <v>42435</v>
      </c>
      <c r="B5350" s="72" t="n">
        <v>37</v>
      </c>
      <c r="C5350" s="7" t="n">
        <v>0</v>
      </c>
      <c r="D5350" s="7" t="n">
        <v>12</v>
      </c>
      <c r="E5350" s="7" t="s">
        <v>408</v>
      </c>
      <c r="F5350" s="7" t="s">
        <v>409</v>
      </c>
      <c r="G5350" s="7" t="n">
        <v>0</v>
      </c>
      <c r="H5350" s="7" t="n">
        <v>0</v>
      </c>
      <c r="I5350" s="7" t="n">
        <v>0</v>
      </c>
      <c r="J5350" s="7" t="n">
        <v>0</v>
      </c>
      <c r="K5350" s="7" t="n">
        <v>0</v>
      </c>
      <c r="L5350" s="7" t="n">
        <v>0</v>
      </c>
      <c r="M5350" s="7" t="n">
        <v>1065353216</v>
      </c>
      <c r="N5350" s="7" t="n">
        <v>1065353216</v>
      </c>
      <c r="O5350" s="7" t="n">
        <v>1065353216</v>
      </c>
    </row>
    <row r="5351" spans="1:8">
      <c r="A5351" t="s">
        <v>4</v>
      </c>
      <c r="B5351" s="4" t="s">
        <v>5</v>
      </c>
      <c r="C5351" s="4" t="s">
        <v>14</v>
      </c>
      <c r="D5351" s="4" t="s">
        <v>10</v>
      </c>
      <c r="E5351" s="4" t="s">
        <v>6</v>
      </c>
      <c r="F5351" s="4" t="s">
        <v>6</v>
      </c>
      <c r="G5351" s="4" t="s">
        <v>14</v>
      </c>
    </row>
    <row r="5352" spans="1:8">
      <c r="A5352" t="n">
        <v>42495</v>
      </c>
      <c r="B5352" s="14" t="n">
        <v>32</v>
      </c>
      <c r="C5352" s="7" t="n">
        <v>0</v>
      </c>
      <c r="D5352" s="7" t="n">
        <v>12</v>
      </c>
      <c r="E5352" s="7" t="s">
        <v>13</v>
      </c>
      <c r="F5352" s="7" t="s">
        <v>409</v>
      </c>
      <c r="G5352" s="7" t="n">
        <v>1</v>
      </c>
    </row>
    <row r="5353" spans="1:8">
      <c r="A5353" t="s">
        <v>4</v>
      </c>
      <c r="B5353" s="4" t="s">
        <v>5</v>
      </c>
      <c r="C5353" s="4" t="s">
        <v>6</v>
      </c>
      <c r="D5353" s="4" t="s">
        <v>6</v>
      </c>
    </row>
    <row r="5354" spans="1:8">
      <c r="A5354" t="n">
        <v>42512</v>
      </c>
      <c r="B5354" s="38" t="n">
        <v>70</v>
      </c>
      <c r="C5354" s="7" t="s">
        <v>79</v>
      </c>
      <c r="D5354" s="7" t="s">
        <v>80</v>
      </c>
    </row>
    <row r="5355" spans="1:8">
      <c r="A5355" t="s">
        <v>4</v>
      </c>
      <c r="B5355" s="4" t="s">
        <v>5</v>
      </c>
      <c r="C5355" s="4" t="s">
        <v>14</v>
      </c>
      <c r="D5355" s="4" t="s">
        <v>6</v>
      </c>
      <c r="E5355" s="4" t="s">
        <v>10</v>
      </c>
    </row>
    <row r="5356" spans="1:8">
      <c r="A5356" t="n">
        <v>42528</v>
      </c>
      <c r="B5356" s="73" t="n">
        <v>94</v>
      </c>
      <c r="C5356" s="7" t="n">
        <v>0</v>
      </c>
      <c r="D5356" s="7" t="s">
        <v>23</v>
      </c>
      <c r="E5356" s="7" t="n">
        <v>1</v>
      </c>
    </row>
    <row r="5357" spans="1:8">
      <c r="A5357" t="s">
        <v>4</v>
      </c>
      <c r="B5357" s="4" t="s">
        <v>5</v>
      </c>
      <c r="C5357" s="4" t="s">
        <v>14</v>
      </c>
      <c r="D5357" s="4" t="s">
        <v>6</v>
      </c>
      <c r="E5357" s="4" t="s">
        <v>10</v>
      </c>
    </row>
    <row r="5358" spans="1:8">
      <c r="A5358" t="n">
        <v>42540</v>
      </c>
      <c r="B5358" s="73" t="n">
        <v>94</v>
      </c>
      <c r="C5358" s="7" t="n">
        <v>0</v>
      </c>
      <c r="D5358" s="7" t="s">
        <v>23</v>
      </c>
      <c r="E5358" s="7" t="n">
        <v>2</v>
      </c>
    </row>
    <row r="5359" spans="1:8">
      <c r="A5359" t="s">
        <v>4</v>
      </c>
      <c r="B5359" s="4" t="s">
        <v>5</v>
      </c>
      <c r="C5359" s="4" t="s">
        <v>14</v>
      </c>
      <c r="D5359" s="4" t="s">
        <v>6</v>
      </c>
      <c r="E5359" s="4" t="s">
        <v>10</v>
      </c>
    </row>
    <row r="5360" spans="1:8">
      <c r="A5360" t="n">
        <v>42552</v>
      </c>
      <c r="B5360" s="73" t="n">
        <v>94</v>
      </c>
      <c r="C5360" s="7" t="n">
        <v>1</v>
      </c>
      <c r="D5360" s="7" t="s">
        <v>23</v>
      </c>
      <c r="E5360" s="7" t="n">
        <v>4</v>
      </c>
    </row>
    <row r="5361" spans="1:15">
      <c r="A5361" t="s">
        <v>4</v>
      </c>
      <c r="B5361" s="4" t="s">
        <v>5</v>
      </c>
      <c r="C5361" s="4" t="s">
        <v>14</v>
      </c>
      <c r="D5361" s="4" t="s">
        <v>14</v>
      </c>
      <c r="E5361" s="4" t="s">
        <v>20</v>
      </c>
      <c r="F5361" s="4" t="s">
        <v>20</v>
      </c>
      <c r="G5361" s="4" t="s">
        <v>20</v>
      </c>
      <c r="H5361" s="4" t="s">
        <v>10</v>
      </c>
    </row>
    <row r="5362" spans="1:15">
      <c r="A5362" t="n">
        <v>42564</v>
      </c>
      <c r="B5362" s="40" t="n">
        <v>45</v>
      </c>
      <c r="C5362" s="7" t="n">
        <v>2</v>
      </c>
      <c r="D5362" s="7" t="n">
        <v>3</v>
      </c>
      <c r="E5362" s="7" t="n">
        <v>-15.6800003051758</v>
      </c>
      <c r="F5362" s="7" t="n">
        <v>5.78999996185303</v>
      </c>
      <c r="G5362" s="7" t="n">
        <v>-2.02999997138977</v>
      </c>
      <c r="H5362" s="7" t="n">
        <v>0</v>
      </c>
    </row>
    <row r="5363" spans="1:15">
      <c r="A5363" t="s">
        <v>4</v>
      </c>
      <c r="B5363" s="4" t="s">
        <v>5</v>
      </c>
      <c r="C5363" s="4" t="s">
        <v>14</v>
      </c>
      <c r="D5363" s="4" t="s">
        <v>14</v>
      </c>
      <c r="E5363" s="4" t="s">
        <v>20</v>
      </c>
      <c r="F5363" s="4" t="s">
        <v>20</v>
      </c>
      <c r="G5363" s="4" t="s">
        <v>20</v>
      </c>
      <c r="H5363" s="4" t="s">
        <v>10</v>
      </c>
      <c r="I5363" s="4" t="s">
        <v>14</v>
      </c>
    </row>
    <row r="5364" spans="1:15">
      <c r="A5364" t="n">
        <v>42581</v>
      </c>
      <c r="B5364" s="40" t="n">
        <v>45</v>
      </c>
      <c r="C5364" s="7" t="n">
        <v>4</v>
      </c>
      <c r="D5364" s="7" t="n">
        <v>3</v>
      </c>
      <c r="E5364" s="7" t="n">
        <v>344.799987792969</v>
      </c>
      <c r="F5364" s="7" t="n">
        <v>22.0699996948242</v>
      </c>
      <c r="G5364" s="7" t="n">
        <v>10</v>
      </c>
      <c r="H5364" s="7" t="n">
        <v>0</v>
      </c>
      <c r="I5364" s="7" t="n">
        <v>1</v>
      </c>
    </row>
    <row r="5365" spans="1:15">
      <c r="A5365" t="s">
        <v>4</v>
      </c>
      <c r="B5365" s="4" t="s">
        <v>5</v>
      </c>
      <c r="C5365" s="4" t="s">
        <v>14</v>
      </c>
      <c r="D5365" s="4" t="s">
        <v>14</v>
      </c>
      <c r="E5365" s="4" t="s">
        <v>20</v>
      </c>
      <c r="F5365" s="4" t="s">
        <v>10</v>
      </c>
    </row>
    <row r="5366" spans="1:15">
      <c r="A5366" t="n">
        <v>42599</v>
      </c>
      <c r="B5366" s="40" t="n">
        <v>45</v>
      </c>
      <c r="C5366" s="7" t="n">
        <v>5</v>
      </c>
      <c r="D5366" s="7" t="n">
        <v>3</v>
      </c>
      <c r="E5366" s="7" t="n">
        <v>12</v>
      </c>
      <c r="F5366" s="7" t="n">
        <v>0</v>
      </c>
    </row>
    <row r="5367" spans="1:15">
      <c r="A5367" t="s">
        <v>4</v>
      </c>
      <c r="B5367" s="4" t="s">
        <v>5</v>
      </c>
      <c r="C5367" s="4" t="s">
        <v>14</v>
      </c>
      <c r="D5367" s="4" t="s">
        <v>14</v>
      </c>
      <c r="E5367" s="4" t="s">
        <v>20</v>
      </c>
      <c r="F5367" s="4" t="s">
        <v>10</v>
      </c>
    </row>
    <row r="5368" spans="1:15">
      <c r="A5368" t="n">
        <v>42608</v>
      </c>
      <c r="B5368" s="40" t="n">
        <v>45</v>
      </c>
      <c r="C5368" s="7" t="n">
        <v>11</v>
      </c>
      <c r="D5368" s="7" t="n">
        <v>3</v>
      </c>
      <c r="E5368" s="7" t="n">
        <v>11.6999998092651</v>
      </c>
      <c r="F5368" s="7" t="n">
        <v>0</v>
      </c>
    </row>
    <row r="5369" spans="1:15">
      <c r="A5369" t="s">
        <v>4</v>
      </c>
      <c r="B5369" s="4" t="s">
        <v>5</v>
      </c>
      <c r="C5369" s="4" t="s">
        <v>14</v>
      </c>
      <c r="D5369" s="4" t="s">
        <v>14</v>
      </c>
      <c r="E5369" s="4" t="s">
        <v>20</v>
      </c>
      <c r="F5369" s="4" t="s">
        <v>20</v>
      </c>
      <c r="G5369" s="4" t="s">
        <v>20</v>
      </c>
      <c r="H5369" s="4" t="s">
        <v>10</v>
      </c>
    </row>
    <row r="5370" spans="1:15">
      <c r="A5370" t="n">
        <v>42617</v>
      </c>
      <c r="B5370" s="40" t="n">
        <v>45</v>
      </c>
      <c r="C5370" s="7" t="n">
        <v>2</v>
      </c>
      <c r="D5370" s="7" t="n">
        <v>3</v>
      </c>
      <c r="E5370" s="7" t="n">
        <v>-15.6800003051758</v>
      </c>
      <c r="F5370" s="7" t="n">
        <v>2.6800000667572</v>
      </c>
      <c r="G5370" s="7" t="n">
        <v>-2.02999997138977</v>
      </c>
      <c r="H5370" s="7" t="n">
        <v>5000</v>
      </c>
    </row>
    <row r="5371" spans="1:15">
      <c r="A5371" t="s">
        <v>4</v>
      </c>
      <c r="B5371" s="4" t="s">
        <v>5</v>
      </c>
      <c r="C5371" s="4" t="s">
        <v>14</v>
      </c>
      <c r="D5371" s="4" t="s">
        <v>14</v>
      </c>
      <c r="E5371" s="4" t="s">
        <v>20</v>
      </c>
      <c r="F5371" s="4" t="s">
        <v>20</v>
      </c>
      <c r="G5371" s="4" t="s">
        <v>20</v>
      </c>
      <c r="H5371" s="4" t="s">
        <v>10</v>
      </c>
      <c r="I5371" s="4" t="s">
        <v>14</v>
      </c>
    </row>
    <row r="5372" spans="1:15">
      <c r="A5372" t="n">
        <v>42634</v>
      </c>
      <c r="B5372" s="40" t="n">
        <v>45</v>
      </c>
      <c r="C5372" s="7" t="n">
        <v>4</v>
      </c>
      <c r="D5372" s="7" t="n">
        <v>3</v>
      </c>
      <c r="E5372" s="7" t="n">
        <v>346.940002441406</v>
      </c>
      <c r="F5372" s="7" t="n">
        <v>22.0699996948242</v>
      </c>
      <c r="G5372" s="7" t="n">
        <v>10</v>
      </c>
      <c r="H5372" s="7" t="n">
        <v>5000</v>
      </c>
      <c r="I5372" s="7" t="n">
        <v>1</v>
      </c>
    </row>
    <row r="5373" spans="1:15">
      <c r="A5373" t="s">
        <v>4</v>
      </c>
      <c r="B5373" s="4" t="s">
        <v>5</v>
      </c>
      <c r="C5373" s="4" t="s">
        <v>14</v>
      </c>
      <c r="D5373" s="4" t="s">
        <v>14</v>
      </c>
      <c r="E5373" s="4" t="s">
        <v>20</v>
      </c>
      <c r="F5373" s="4" t="s">
        <v>10</v>
      </c>
    </row>
    <row r="5374" spans="1:15">
      <c r="A5374" t="n">
        <v>42652</v>
      </c>
      <c r="B5374" s="40" t="n">
        <v>45</v>
      </c>
      <c r="C5374" s="7" t="n">
        <v>5</v>
      </c>
      <c r="D5374" s="7" t="n">
        <v>3</v>
      </c>
      <c r="E5374" s="7" t="n">
        <v>9.5</v>
      </c>
      <c r="F5374" s="7" t="n">
        <v>5000</v>
      </c>
    </row>
    <row r="5375" spans="1:15">
      <c r="A5375" t="s">
        <v>4</v>
      </c>
      <c r="B5375" s="4" t="s">
        <v>5</v>
      </c>
      <c r="C5375" s="4" t="s">
        <v>14</v>
      </c>
      <c r="D5375" s="4" t="s">
        <v>14</v>
      </c>
      <c r="E5375" s="4" t="s">
        <v>20</v>
      </c>
      <c r="F5375" s="4" t="s">
        <v>10</v>
      </c>
    </row>
    <row r="5376" spans="1:15">
      <c r="A5376" t="n">
        <v>42661</v>
      </c>
      <c r="B5376" s="40" t="n">
        <v>45</v>
      </c>
      <c r="C5376" s="7" t="n">
        <v>11</v>
      </c>
      <c r="D5376" s="7" t="n">
        <v>3</v>
      </c>
      <c r="E5376" s="7" t="n">
        <v>17.3999996185303</v>
      </c>
      <c r="F5376" s="7" t="n">
        <v>5000</v>
      </c>
    </row>
    <row r="5377" spans="1:9">
      <c r="A5377" t="s">
        <v>4</v>
      </c>
      <c r="B5377" s="4" t="s">
        <v>5</v>
      </c>
      <c r="C5377" s="4" t="s">
        <v>14</v>
      </c>
    </row>
    <row r="5378" spans="1:9">
      <c r="A5378" t="n">
        <v>42670</v>
      </c>
      <c r="B5378" s="37" t="n">
        <v>116</v>
      </c>
      <c r="C5378" s="7" t="n">
        <v>0</v>
      </c>
    </row>
    <row r="5379" spans="1:9">
      <c r="A5379" t="s">
        <v>4</v>
      </c>
      <c r="B5379" s="4" t="s">
        <v>5</v>
      </c>
      <c r="C5379" s="4" t="s">
        <v>14</v>
      </c>
      <c r="D5379" s="4" t="s">
        <v>10</v>
      </c>
    </row>
    <row r="5380" spans="1:9">
      <c r="A5380" t="n">
        <v>42672</v>
      </c>
      <c r="B5380" s="37" t="n">
        <v>116</v>
      </c>
      <c r="C5380" s="7" t="n">
        <v>2</v>
      </c>
      <c r="D5380" s="7" t="n">
        <v>1</v>
      </c>
    </row>
    <row r="5381" spans="1:9">
      <c r="A5381" t="s">
        <v>4</v>
      </c>
      <c r="B5381" s="4" t="s">
        <v>5</v>
      </c>
      <c r="C5381" s="4" t="s">
        <v>14</v>
      </c>
      <c r="D5381" s="4" t="s">
        <v>9</v>
      </c>
    </row>
    <row r="5382" spans="1:9">
      <c r="A5382" t="n">
        <v>42676</v>
      </c>
      <c r="B5382" s="37" t="n">
        <v>116</v>
      </c>
      <c r="C5382" s="7" t="n">
        <v>5</v>
      </c>
      <c r="D5382" s="7" t="n">
        <v>1148846080</v>
      </c>
    </row>
    <row r="5383" spans="1:9">
      <c r="A5383" t="s">
        <v>4</v>
      </c>
      <c r="B5383" s="4" t="s">
        <v>5</v>
      </c>
      <c r="C5383" s="4" t="s">
        <v>14</v>
      </c>
      <c r="D5383" s="4" t="s">
        <v>10</v>
      </c>
    </row>
    <row r="5384" spans="1:9">
      <c r="A5384" t="n">
        <v>42682</v>
      </c>
      <c r="B5384" s="37" t="n">
        <v>116</v>
      </c>
      <c r="C5384" s="7" t="n">
        <v>6</v>
      </c>
      <c r="D5384" s="7" t="n">
        <v>1</v>
      </c>
    </row>
    <row r="5385" spans="1:9">
      <c r="A5385" t="s">
        <v>4</v>
      </c>
      <c r="B5385" s="4" t="s">
        <v>5</v>
      </c>
      <c r="C5385" s="4" t="s">
        <v>14</v>
      </c>
      <c r="D5385" s="4" t="s">
        <v>10</v>
      </c>
      <c r="E5385" s="4" t="s">
        <v>9</v>
      </c>
      <c r="F5385" s="4" t="s">
        <v>10</v>
      </c>
      <c r="G5385" s="4" t="s">
        <v>9</v>
      </c>
      <c r="H5385" s="4" t="s">
        <v>14</v>
      </c>
    </row>
    <row r="5386" spans="1:9">
      <c r="A5386" t="n">
        <v>42686</v>
      </c>
      <c r="B5386" s="17" t="n">
        <v>49</v>
      </c>
      <c r="C5386" s="7" t="n">
        <v>0</v>
      </c>
      <c r="D5386" s="7" t="n">
        <v>528</v>
      </c>
      <c r="E5386" s="7" t="n">
        <v>1060320051</v>
      </c>
      <c r="F5386" s="7" t="n">
        <v>0</v>
      </c>
      <c r="G5386" s="7" t="n">
        <v>0</v>
      </c>
      <c r="H5386" s="7" t="n">
        <v>0</v>
      </c>
    </row>
    <row r="5387" spans="1:9">
      <c r="A5387" t="s">
        <v>4</v>
      </c>
      <c r="B5387" s="4" t="s">
        <v>5</v>
      </c>
      <c r="C5387" s="4" t="s">
        <v>14</v>
      </c>
      <c r="D5387" s="4" t="s">
        <v>10</v>
      </c>
      <c r="E5387" s="4" t="s">
        <v>10</v>
      </c>
      <c r="F5387" s="4" t="s">
        <v>9</v>
      </c>
    </row>
    <row r="5388" spans="1:9">
      <c r="A5388" t="n">
        <v>42701</v>
      </c>
      <c r="B5388" s="48" t="n">
        <v>84</v>
      </c>
      <c r="C5388" s="7" t="n">
        <v>0</v>
      </c>
      <c r="D5388" s="7" t="n">
        <v>2</v>
      </c>
      <c r="E5388" s="7" t="n">
        <v>0</v>
      </c>
      <c r="F5388" s="7" t="n">
        <v>1045220557</v>
      </c>
    </row>
    <row r="5389" spans="1:9">
      <c r="A5389" t="s">
        <v>4</v>
      </c>
      <c r="B5389" s="4" t="s">
        <v>5</v>
      </c>
      <c r="C5389" s="4" t="s">
        <v>14</v>
      </c>
      <c r="D5389" s="4" t="s">
        <v>10</v>
      </c>
      <c r="E5389" s="4" t="s">
        <v>20</v>
      </c>
    </row>
    <row r="5390" spans="1:9">
      <c r="A5390" t="n">
        <v>42711</v>
      </c>
      <c r="B5390" s="22" t="n">
        <v>58</v>
      </c>
      <c r="C5390" s="7" t="n">
        <v>100</v>
      </c>
      <c r="D5390" s="7" t="n">
        <v>1500</v>
      </c>
      <c r="E5390" s="7" t="n">
        <v>1</v>
      </c>
    </row>
    <row r="5391" spans="1:9">
      <c r="A5391" t="s">
        <v>4</v>
      </c>
      <c r="B5391" s="4" t="s">
        <v>5</v>
      </c>
      <c r="C5391" s="4" t="s">
        <v>14</v>
      </c>
      <c r="D5391" s="4" t="s">
        <v>10</v>
      </c>
    </row>
    <row r="5392" spans="1:9">
      <c r="A5392" t="n">
        <v>42719</v>
      </c>
      <c r="B5392" s="22" t="n">
        <v>58</v>
      </c>
      <c r="C5392" s="7" t="n">
        <v>255</v>
      </c>
      <c r="D5392" s="7" t="n">
        <v>0</v>
      </c>
    </row>
    <row r="5393" spans="1:8">
      <c r="A5393" t="s">
        <v>4</v>
      </c>
      <c r="B5393" s="4" t="s">
        <v>5</v>
      </c>
      <c r="C5393" s="4" t="s">
        <v>14</v>
      </c>
      <c r="D5393" s="4" t="s">
        <v>10</v>
      </c>
    </row>
    <row r="5394" spans="1:8">
      <c r="A5394" t="n">
        <v>42723</v>
      </c>
      <c r="B5394" s="40" t="n">
        <v>45</v>
      </c>
      <c r="C5394" s="7" t="n">
        <v>7</v>
      </c>
      <c r="D5394" s="7" t="n">
        <v>255</v>
      </c>
    </row>
    <row r="5395" spans="1:8">
      <c r="A5395" t="s">
        <v>4</v>
      </c>
      <c r="B5395" s="4" t="s">
        <v>5</v>
      </c>
      <c r="C5395" s="4" t="s">
        <v>14</v>
      </c>
      <c r="D5395" s="4" t="s">
        <v>14</v>
      </c>
      <c r="E5395" s="4" t="s">
        <v>20</v>
      </c>
      <c r="F5395" s="4" t="s">
        <v>10</v>
      </c>
    </row>
    <row r="5396" spans="1:8">
      <c r="A5396" t="n">
        <v>42727</v>
      </c>
      <c r="B5396" s="40" t="n">
        <v>45</v>
      </c>
      <c r="C5396" s="7" t="n">
        <v>5</v>
      </c>
      <c r="D5396" s="7" t="n">
        <v>3</v>
      </c>
      <c r="E5396" s="7" t="n">
        <v>10.8999996185303</v>
      </c>
      <c r="F5396" s="7" t="n">
        <v>10000</v>
      </c>
    </row>
    <row r="5397" spans="1:8">
      <c r="A5397" t="s">
        <v>4</v>
      </c>
      <c r="B5397" s="4" t="s">
        <v>5</v>
      </c>
      <c r="C5397" s="4" t="s">
        <v>14</v>
      </c>
      <c r="D5397" s="4" t="s">
        <v>10</v>
      </c>
      <c r="E5397" s="4" t="s">
        <v>6</v>
      </c>
    </row>
    <row r="5398" spans="1:8">
      <c r="A5398" t="n">
        <v>42736</v>
      </c>
      <c r="B5398" s="33" t="n">
        <v>51</v>
      </c>
      <c r="C5398" s="7" t="n">
        <v>4</v>
      </c>
      <c r="D5398" s="7" t="n">
        <v>2</v>
      </c>
      <c r="E5398" s="7" t="s">
        <v>373</v>
      </c>
    </row>
    <row r="5399" spans="1:8">
      <c r="A5399" t="s">
        <v>4</v>
      </c>
      <c r="B5399" s="4" t="s">
        <v>5</v>
      </c>
      <c r="C5399" s="4" t="s">
        <v>10</v>
      </c>
    </row>
    <row r="5400" spans="1:8">
      <c r="A5400" t="n">
        <v>42750</v>
      </c>
      <c r="B5400" s="29" t="n">
        <v>16</v>
      </c>
      <c r="C5400" s="7" t="n">
        <v>0</v>
      </c>
    </row>
    <row r="5401" spans="1:8">
      <c r="A5401" t="s">
        <v>4</v>
      </c>
      <c r="B5401" s="4" t="s">
        <v>5</v>
      </c>
      <c r="C5401" s="4" t="s">
        <v>10</v>
      </c>
      <c r="D5401" s="4" t="s">
        <v>14</v>
      </c>
      <c r="E5401" s="4" t="s">
        <v>9</v>
      </c>
      <c r="F5401" s="4" t="s">
        <v>83</v>
      </c>
      <c r="G5401" s="4" t="s">
        <v>14</v>
      </c>
      <c r="H5401" s="4" t="s">
        <v>14</v>
      </c>
    </row>
    <row r="5402" spans="1:8">
      <c r="A5402" t="n">
        <v>42753</v>
      </c>
      <c r="B5402" s="44" t="n">
        <v>26</v>
      </c>
      <c r="C5402" s="7" t="n">
        <v>2</v>
      </c>
      <c r="D5402" s="7" t="n">
        <v>17</v>
      </c>
      <c r="E5402" s="7" t="n">
        <v>6437</v>
      </c>
      <c r="F5402" s="7" t="s">
        <v>410</v>
      </c>
      <c r="G5402" s="7" t="n">
        <v>2</v>
      </c>
      <c r="H5402" s="7" t="n">
        <v>0</v>
      </c>
    </row>
    <row r="5403" spans="1:8">
      <c r="A5403" t="s">
        <v>4</v>
      </c>
      <c r="B5403" s="4" t="s">
        <v>5</v>
      </c>
    </row>
    <row r="5404" spans="1:8">
      <c r="A5404" t="n">
        <v>42773</v>
      </c>
      <c r="B5404" s="45" t="n">
        <v>28</v>
      </c>
    </row>
    <row r="5405" spans="1:8">
      <c r="A5405" t="s">
        <v>4</v>
      </c>
      <c r="B5405" s="4" t="s">
        <v>5</v>
      </c>
      <c r="C5405" s="4" t="s">
        <v>14</v>
      </c>
      <c r="D5405" s="4" t="s">
        <v>10</v>
      </c>
      <c r="E5405" s="4" t="s">
        <v>6</v>
      </c>
    </row>
    <row r="5406" spans="1:8">
      <c r="A5406" t="n">
        <v>42774</v>
      </c>
      <c r="B5406" s="33" t="n">
        <v>51</v>
      </c>
      <c r="C5406" s="7" t="n">
        <v>4</v>
      </c>
      <c r="D5406" s="7" t="n">
        <v>1</v>
      </c>
      <c r="E5406" s="7" t="s">
        <v>373</v>
      </c>
    </row>
    <row r="5407" spans="1:8">
      <c r="A5407" t="s">
        <v>4</v>
      </c>
      <c r="B5407" s="4" t="s">
        <v>5</v>
      </c>
      <c r="C5407" s="4" t="s">
        <v>10</v>
      </c>
    </row>
    <row r="5408" spans="1:8">
      <c r="A5408" t="n">
        <v>42788</v>
      </c>
      <c r="B5408" s="29" t="n">
        <v>16</v>
      </c>
      <c r="C5408" s="7" t="n">
        <v>0</v>
      </c>
    </row>
    <row r="5409" spans="1:8">
      <c r="A5409" t="s">
        <v>4</v>
      </c>
      <c r="B5409" s="4" t="s">
        <v>5</v>
      </c>
      <c r="C5409" s="4" t="s">
        <v>10</v>
      </c>
      <c r="D5409" s="4" t="s">
        <v>14</v>
      </c>
      <c r="E5409" s="4" t="s">
        <v>9</v>
      </c>
      <c r="F5409" s="4" t="s">
        <v>83</v>
      </c>
      <c r="G5409" s="4" t="s">
        <v>14</v>
      </c>
      <c r="H5409" s="4" t="s">
        <v>14</v>
      </c>
    </row>
    <row r="5410" spans="1:8">
      <c r="A5410" t="n">
        <v>42791</v>
      </c>
      <c r="B5410" s="44" t="n">
        <v>26</v>
      </c>
      <c r="C5410" s="7" t="n">
        <v>1</v>
      </c>
      <c r="D5410" s="7" t="n">
        <v>17</v>
      </c>
      <c r="E5410" s="7" t="n">
        <v>1432</v>
      </c>
      <c r="F5410" s="7" t="s">
        <v>411</v>
      </c>
      <c r="G5410" s="7" t="n">
        <v>2</v>
      </c>
      <c r="H5410" s="7" t="n">
        <v>0</v>
      </c>
    </row>
    <row r="5411" spans="1:8">
      <c r="A5411" t="s">
        <v>4</v>
      </c>
      <c r="B5411" s="4" t="s">
        <v>5</v>
      </c>
    </row>
    <row r="5412" spans="1:8">
      <c r="A5412" t="n">
        <v>42819</v>
      </c>
      <c r="B5412" s="45" t="n">
        <v>28</v>
      </c>
    </row>
    <row r="5413" spans="1:8">
      <c r="A5413" t="s">
        <v>4</v>
      </c>
      <c r="B5413" s="4" t="s">
        <v>5</v>
      </c>
      <c r="C5413" s="4" t="s">
        <v>10</v>
      </c>
      <c r="D5413" s="4" t="s">
        <v>14</v>
      </c>
      <c r="E5413" s="4" t="s">
        <v>6</v>
      </c>
      <c r="F5413" s="4" t="s">
        <v>20</v>
      </c>
      <c r="G5413" s="4" t="s">
        <v>20</v>
      </c>
      <c r="H5413" s="4" t="s">
        <v>20</v>
      </c>
    </row>
    <row r="5414" spans="1:8">
      <c r="A5414" t="n">
        <v>42820</v>
      </c>
      <c r="B5414" s="36" t="n">
        <v>48</v>
      </c>
      <c r="C5414" s="7" t="n">
        <v>4</v>
      </c>
      <c r="D5414" s="7" t="n">
        <v>0</v>
      </c>
      <c r="E5414" s="7" t="s">
        <v>65</v>
      </c>
      <c r="F5414" s="7" t="n">
        <v>-1</v>
      </c>
      <c r="G5414" s="7" t="n">
        <v>1</v>
      </c>
      <c r="H5414" s="7" t="n">
        <v>1.12103877145985e-44</v>
      </c>
    </row>
    <row r="5415" spans="1:8">
      <c r="A5415" t="s">
        <v>4</v>
      </c>
      <c r="B5415" s="4" t="s">
        <v>5</v>
      </c>
      <c r="C5415" s="4" t="s">
        <v>10</v>
      </c>
    </row>
    <row r="5416" spans="1:8">
      <c r="A5416" t="n">
        <v>42849</v>
      </c>
      <c r="B5416" s="29" t="n">
        <v>16</v>
      </c>
      <c r="C5416" s="7" t="n">
        <v>500</v>
      </c>
    </row>
    <row r="5417" spans="1:8">
      <c r="A5417" t="s">
        <v>4</v>
      </c>
      <c r="B5417" s="4" t="s">
        <v>5</v>
      </c>
      <c r="C5417" s="4" t="s">
        <v>14</v>
      </c>
      <c r="D5417" s="4" t="s">
        <v>20</v>
      </c>
      <c r="E5417" s="4" t="s">
        <v>20</v>
      </c>
      <c r="F5417" s="4" t="s">
        <v>20</v>
      </c>
    </row>
    <row r="5418" spans="1:8">
      <c r="A5418" t="n">
        <v>42852</v>
      </c>
      <c r="B5418" s="40" t="n">
        <v>45</v>
      </c>
      <c r="C5418" s="7" t="n">
        <v>9</v>
      </c>
      <c r="D5418" s="7" t="n">
        <v>0.0199999995529652</v>
      </c>
      <c r="E5418" s="7" t="n">
        <v>0.0199999995529652</v>
      </c>
      <c r="F5418" s="7" t="n">
        <v>0.5</v>
      </c>
    </row>
    <row r="5419" spans="1:8">
      <c r="A5419" t="s">
        <v>4</v>
      </c>
      <c r="B5419" s="4" t="s">
        <v>5</v>
      </c>
      <c r="C5419" s="4" t="s">
        <v>14</v>
      </c>
      <c r="D5419" s="4" t="s">
        <v>10</v>
      </c>
      <c r="E5419" s="4" t="s">
        <v>6</v>
      </c>
    </row>
    <row r="5420" spans="1:8">
      <c r="A5420" t="n">
        <v>42866</v>
      </c>
      <c r="B5420" s="33" t="n">
        <v>51</v>
      </c>
      <c r="C5420" s="7" t="n">
        <v>4</v>
      </c>
      <c r="D5420" s="7" t="n">
        <v>4</v>
      </c>
      <c r="E5420" s="7" t="s">
        <v>373</v>
      </c>
    </row>
    <row r="5421" spans="1:8">
      <c r="A5421" t="s">
        <v>4</v>
      </c>
      <c r="B5421" s="4" t="s">
        <v>5</v>
      </c>
      <c r="C5421" s="4" t="s">
        <v>10</v>
      </c>
    </row>
    <row r="5422" spans="1:8">
      <c r="A5422" t="n">
        <v>42880</v>
      </c>
      <c r="B5422" s="29" t="n">
        <v>16</v>
      </c>
      <c r="C5422" s="7" t="n">
        <v>0</v>
      </c>
    </row>
    <row r="5423" spans="1:8">
      <c r="A5423" t="s">
        <v>4</v>
      </c>
      <c r="B5423" s="4" t="s">
        <v>5</v>
      </c>
      <c r="C5423" s="4" t="s">
        <v>10</v>
      </c>
      <c r="D5423" s="4" t="s">
        <v>14</v>
      </c>
      <c r="E5423" s="4" t="s">
        <v>9</v>
      </c>
      <c r="F5423" s="4" t="s">
        <v>83</v>
      </c>
      <c r="G5423" s="4" t="s">
        <v>14</v>
      </c>
      <c r="H5423" s="4" t="s">
        <v>14</v>
      </c>
    </row>
    <row r="5424" spans="1:8">
      <c r="A5424" t="n">
        <v>42883</v>
      </c>
      <c r="B5424" s="44" t="n">
        <v>26</v>
      </c>
      <c r="C5424" s="7" t="n">
        <v>4</v>
      </c>
      <c r="D5424" s="7" t="n">
        <v>17</v>
      </c>
      <c r="E5424" s="7" t="n">
        <v>7430</v>
      </c>
      <c r="F5424" s="7" t="s">
        <v>412</v>
      </c>
      <c r="G5424" s="7" t="n">
        <v>2</v>
      </c>
      <c r="H5424" s="7" t="n">
        <v>0</v>
      </c>
    </row>
    <row r="5425" spans="1:8">
      <c r="A5425" t="s">
        <v>4</v>
      </c>
      <c r="B5425" s="4" t="s">
        <v>5</v>
      </c>
    </row>
    <row r="5426" spans="1:8">
      <c r="A5426" t="n">
        <v>42915</v>
      </c>
      <c r="B5426" s="45" t="n">
        <v>28</v>
      </c>
    </row>
    <row r="5427" spans="1:8">
      <c r="A5427" t="s">
        <v>4</v>
      </c>
      <c r="B5427" s="4" t="s">
        <v>5</v>
      </c>
      <c r="C5427" s="4" t="s">
        <v>10</v>
      </c>
      <c r="D5427" s="4" t="s">
        <v>14</v>
      </c>
    </row>
    <row r="5428" spans="1:8">
      <c r="A5428" t="n">
        <v>42916</v>
      </c>
      <c r="B5428" s="46" t="n">
        <v>89</v>
      </c>
      <c r="C5428" s="7" t="n">
        <v>65533</v>
      </c>
      <c r="D5428" s="7" t="n">
        <v>1</v>
      </c>
    </row>
    <row r="5429" spans="1:8">
      <c r="A5429" t="s">
        <v>4</v>
      </c>
      <c r="B5429" s="4" t="s">
        <v>5</v>
      </c>
      <c r="C5429" s="4" t="s">
        <v>14</v>
      </c>
      <c r="D5429" s="4" t="s">
        <v>10</v>
      </c>
      <c r="E5429" s="4" t="s">
        <v>20</v>
      </c>
    </row>
    <row r="5430" spans="1:8">
      <c r="A5430" t="n">
        <v>42920</v>
      </c>
      <c r="B5430" s="22" t="n">
        <v>58</v>
      </c>
      <c r="C5430" s="7" t="n">
        <v>101</v>
      </c>
      <c r="D5430" s="7" t="n">
        <v>300</v>
      </c>
      <c r="E5430" s="7" t="n">
        <v>1</v>
      </c>
    </row>
    <row r="5431" spans="1:8">
      <c r="A5431" t="s">
        <v>4</v>
      </c>
      <c r="B5431" s="4" t="s">
        <v>5</v>
      </c>
      <c r="C5431" s="4" t="s">
        <v>14</v>
      </c>
      <c r="D5431" s="4" t="s">
        <v>10</v>
      </c>
    </row>
    <row r="5432" spans="1:8">
      <c r="A5432" t="n">
        <v>42928</v>
      </c>
      <c r="B5432" s="22" t="n">
        <v>58</v>
      </c>
      <c r="C5432" s="7" t="n">
        <v>254</v>
      </c>
      <c r="D5432" s="7" t="n">
        <v>0</v>
      </c>
    </row>
    <row r="5433" spans="1:8">
      <c r="A5433" t="s">
        <v>4</v>
      </c>
      <c r="B5433" s="4" t="s">
        <v>5</v>
      </c>
      <c r="C5433" s="4" t="s">
        <v>14</v>
      </c>
      <c r="D5433" s="4" t="s">
        <v>10</v>
      </c>
      <c r="E5433" s="4" t="s">
        <v>10</v>
      </c>
      <c r="F5433" s="4" t="s">
        <v>9</v>
      </c>
    </row>
    <row r="5434" spans="1:8">
      <c r="A5434" t="n">
        <v>42932</v>
      </c>
      <c r="B5434" s="48" t="n">
        <v>84</v>
      </c>
      <c r="C5434" s="7" t="n">
        <v>1</v>
      </c>
      <c r="D5434" s="7" t="n">
        <v>0</v>
      </c>
      <c r="E5434" s="7" t="n">
        <v>0</v>
      </c>
      <c r="F5434" s="7" t="n">
        <v>0</v>
      </c>
    </row>
    <row r="5435" spans="1:8">
      <c r="A5435" t="s">
        <v>4</v>
      </c>
      <c r="B5435" s="4" t="s">
        <v>5</v>
      </c>
      <c r="C5435" s="4" t="s">
        <v>14</v>
      </c>
      <c r="D5435" s="4" t="s">
        <v>14</v>
      </c>
      <c r="E5435" s="4" t="s">
        <v>20</v>
      </c>
      <c r="F5435" s="4" t="s">
        <v>20</v>
      </c>
      <c r="G5435" s="4" t="s">
        <v>20</v>
      </c>
      <c r="H5435" s="4" t="s">
        <v>10</v>
      </c>
    </row>
    <row r="5436" spans="1:8">
      <c r="A5436" t="n">
        <v>42942</v>
      </c>
      <c r="B5436" s="40" t="n">
        <v>45</v>
      </c>
      <c r="C5436" s="7" t="n">
        <v>2</v>
      </c>
      <c r="D5436" s="7" t="n">
        <v>3</v>
      </c>
      <c r="E5436" s="7" t="n">
        <v>-5.1399998664856</v>
      </c>
      <c r="F5436" s="7" t="n">
        <v>10.2600002288818</v>
      </c>
      <c r="G5436" s="7" t="n">
        <v>-19.9599990844727</v>
      </c>
      <c r="H5436" s="7" t="n">
        <v>0</v>
      </c>
    </row>
    <row r="5437" spans="1:8">
      <c r="A5437" t="s">
        <v>4</v>
      </c>
      <c r="B5437" s="4" t="s">
        <v>5</v>
      </c>
      <c r="C5437" s="4" t="s">
        <v>14</v>
      </c>
      <c r="D5437" s="4" t="s">
        <v>14</v>
      </c>
      <c r="E5437" s="4" t="s">
        <v>20</v>
      </c>
      <c r="F5437" s="4" t="s">
        <v>20</v>
      </c>
      <c r="G5437" s="4" t="s">
        <v>20</v>
      </c>
      <c r="H5437" s="4" t="s">
        <v>10</v>
      </c>
      <c r="I5437" s="4" t="s">
        <v>14</v>
      </c>
    </row>
    <row r="5438" spans="1:8">
      <c r="A5438" t="n">
        <v>42959</v>
      </c>
      <c r="B5438" s="40" t="n">
        <v>45</v>
      </c>
      <c r="C5438" s="7" t="n">
        <v>4</v>
      </c>
      <c r="D5438" s="7" t="n">
        <v>3</v>
      </c>
      <c r="E5438" s="7" t="n">
        <v>358.739990234375</v>
      </c>
      <c r="F5438" s="7" t="n">
        <v>47.5800018310547</v>
      </c>
      <c r="G5438" s="7" t="n">
        <v>0</v>
      </c>
      <c r="H5438" s="7" t="n">
        <v>0</v>
      </c>
      <c r="I5438" s="7" t="n">
        <v>1</v>
      </c>
    </row>
    <row r="5439" spans="1:8">
      <c r="A5439" t="s">
        <v>4</v>
      </c>
      <c r="B5439" s="4" t="s">
        <v>5</v>
      </c>
      <c r="C5439" s="4" t="s">
        <v>14</v>
      </c>
      <c r="D5439" s="4" t="s">
        <v>14</v>
      </c>
      <c r="E5439" s="4" t="s">
        <v>20</v>
      </c>
      <c r="F5439" s="4" t="s">
        <v>10</v>
      </c>
    </row>
    <row r="5440" spans="1:8">
      <c r="A5440" t="n">
        <v>42977</v>
      </c>
      <c r="B5440" s="40" t="n">
        <v>45</v>
      </c>
      <c r="C5440" s="7" t="n">
        <v>5</v>
      </c>
      <c r="D5440" s="7" t="n">
        <v>3</v>
      </c>
      <c r="E5440" s="7" t="n">
        <v>3.79999995231628</v>
      </c>
      <c r="F5440" s="7" t="n">
        <v>0</v>
      </c>
    </row>
    <row r="5441" spans="1:9">
      <c r="A5441" t="s">
        <v>4</v>
      </c>
      <c r="B5441" s="4" t="s">
        <v>5</v>
      </c>
      <c r="C5441" s="4" t="s">
        <v>14</v>
      </c>
      <c r="D5441" s="4" t="s">
        <v>14</v>
      </c>
      <c r="E5441" s="4" t="s">
        <v>20</v>
      </c>
      <c r="F5441" s="4" t="s">
        <v>10</v>
      </c>
    </row>
    <row r="5442" spans="1:9">
      <c r="A5442" t="n">
        <v>42986</v>
      </c>
      <c r="B5442" s="40" t="n">
        <v>45</v>
      </c>
      <c r="C5442" s="7" t="n">
        <v>11</v>
      </c>
      <c r="D5442" s="7" t="n">
        <v>3</v>
      </c>
      <c r="E5442" s="7" t="n">
        <v>28.7999992370605</v>
      </c>
      <c r="F5442" s="7" t="n">
        <v>0</v>
      </c>
    </row>
    <row r="5443" spans="1:9">
      <c r="A5443" t="s">
        <v>4</v>
      </c>
      <c r="B5443" s="4" t="s">
        <v>5</v>
      </c>
      <c r="C5443" s="4" t="s">
        <v>14</v>
      </c>
      <c r="D5443" s="4" t="s">
        <v>14</v>
      </c>
      <c r="E5443" s="4" t="s">
        <v>20</v>
      </c>
      <c r="F5443" s="4" t="s">
        <v>20</v>
      </c>
      <c r="G5443" s="4" t="s">
        <v>20</v>
      </c>
      <c r="H5443" s="4" t="s">
        <v>10</v>
      </c>
      <c r="I5443" s="4" t="s">
        <v>14</v>
      </c>
    </row>
    <row r="5444" spans="1:9">
      <c r="A5444" t="n">
        <v>42995</v>
      </c>
      <c r="B5444" s="40" t="n">
        <v>45</v>
      </c>
      <c r="C5444" s="7" t="n">
        <v>4</v>
      </c>
      <c r="D5444" s="7" t="n">
        <v>3</v>
      </c>
      <c r="E5444" s="7" t="n">
        <v>356.239990234375</v>
      </c>
      <c r="F5444" s="7" t="n">
        <v>35.5999984741211</v>
      </c>
      <c r="G5444" s="7" t="n">
        <v>0</v>
      </c>
      <c r="H5444" s="7" t="n">
        <v>8000</v>
      </c>
      <c r="I5444" s="7" t="n">
        <v>1</v>
      </c>
    </row>
    <row r="5445" spans="1:9">
      <c r="A5445" t="s">
        <v>4</v>
      </c>
      <c r="B5445" s="4" t="s">
        <v>5</v>
      </c>
      <c r="C5445" s="4" t="s">
        <v>14</v>
      </c>
      <c r="D5445" s="4" t="s">
        <v>14</v>
      </c>
      <c r="E5445" s="4" t="s">
        <v>20</v>
      </c>
      <c r="F5445" s="4" t="s">
        <v>10</v>
      </c>
    </row>
    <row r="5446" spans="1:9">
      <c r="A5446" t="n">
        <v>43013</v>
      </c>
      <c r="B5446" s="40" t="n">
        <v>45</v>
      </c>
      <c r="C5446" s="7" t="n">
        <v>5</v>
      </c>
      <c r="D5446" s="7" t="n">
        <v>3</v>
      </c>
      <c r="E5446" s="7" t="n">
        <v>4.40000009536743</v>
      </c>
      <c r="F5446" s="7" t="n">
        <v>8000</v>
      </c>
    </row>
    <row r="5447" spans="1:9">
      <c r="A5447" t="s">
        <v>4</v>
      </c>
      <c r="B5447" s="4" t="s">
        <v>5</v>
      </c>
      <c r="C5447" s="4" t="s">
        <v>14</v>
      </c>
    </row>
    <row r="5448" spans="1:9">
      <c r="A5448" t="n">
        <v>43022</v>
      </c>
      <c r="B5448" s="37" t="n">
        <v>116</v>
      </c>
      <c r="C5448" s="7" t="n">
        <v>0</v>
      </c>
    </row>
    <row r="5449" spans="1:9">
      <c r="A5449" t="s">
        <v>4</v>
      </c>
      <c r="B5449" s="4" t="s">
        <v>5</v>
      </c>
      <c r="C5449" s="4" t="s">
        <v>14</v>
      </c>
      <c r="D5449" s="4" t="s">
        <v>10</v>
      </c>
    </row>
    <row r="5450" spans="1:9">
      <c r="A5450" t="n">
        <v>43024</v>
      </c>
      <c r="B5450" s="37" t="n">
        <v>116</v>
      </c>
      <c r="C5450" s="7" t="n">
        <v>2</v>
      </c>
      <c r="D5450" s="7" t="n">
        <v>1</v>
      </c>
    </row>
    <row r="5451" spans="1:9">
      <c r="A5451" t="s">
        <v>4</v>
      </c>
      <c r="B5451" s="4" t="s">
        <v>5</v>
      </c>
      <c r="C5451" s="4" t="s">
        <v>14</v>
      </c>
      <c r="D5451" s="4" t="s">
        <v>9</v>
      </c>
    </row>
    <row r="5452" spans="1:9">
      <c r="A5452" t="n">
        <v>43028</v>
      </c>
      <c r="B5452" s="37" t="n">
        <v>116</v>
      </c>
      <c r="C5452" s="7" t="n">
        <v>5</v>
      </c>
      <c r="D5452" s="7" t="n">
        <v>1092616192</v>
      </c>
    </row>
    <row r="5453" spans="1:9">
      <c r="A5453" t="s">
        <v>4</v>
      </c>
      <c r="B5453" s="4" t="s">
        <v>5</v>
      </c>
      <c r="C5453" s="4" t="s">
        <v>14</v>
      </c>
      <c r="D5453" s="4" t="s">
        <v>10</v>
      </c>
    </row>
    <row r="5454" spans="1:9">
      <c r="A5454" t="n">
        <v>43034</v>
      </c>
      <c r="B5454" s="37" t="n">
        <v>116</v>
      </c>
      <c r="C5454" s="7" t="n">
        <v>6</v>
      </c>
      <c r="D5454" s="7" t="n">
        <v>1</v>
      </c>
    </row>
    <row r="5455" spans="1:9">
      <c r="A5455" t="s">
        <v>4</v>
      </c>
      <c r="B5455" s="4" t="s">
        <v>5</v>
      </c>
      <c r="C5455" s="4" t="s">
        <v>10</v>
      </c>
      <c r="D5455" s="4" t="s">
        <v>14</v>
      </c>
      <c r="E5455" s="4" t="s">
        <v>6</v>
      </c>
      <c r="F5455" s="4" t="s">
        <v>20</v>
      </c>
      <c r="G5455" s="4" t="s">
        <v>20</v>
      </c>
      <c r="H5455" s="4" t="s">
        <v>20</v>
      </c>
    </row>
    <row r="5456" spans="1:9">
      <c r="A5456" t="n">
        <v>43038</v>
      </c>
      <c r="B5456" s="36" t="n">
        <v>48</v>
      </c>
      <c r="C5456" s="7" t="n">
        <v>22</v>
      </c>
      <c r="D5456" s="7" t="n">
        <v>0</v>
      </c>
      <c r="E5456" s="7" t="s">
        <v>73</v>
      </c>
      <c r="F5456" s="7" t="n">
        <v>-1</v>
      </c>
      <c r="G5456" s="7" t="n">
        <v>1</v>
      </c>
      <c r="H5456" s="7" t="n">
        <v>0</v>
      </c>
    </row>
    <row r="5457" spans="1:9">
      <c r="A5457" t="s">
        <v>4</v>
      </c>
      <c r="B5457" s="4" t="s">
        <v>5</v>
      </c>
      <c r="C5457" s="4" t="s">
        <v>10</v>
      </c>
      <c r="D5457" s="4" t="s">
        <v>14</v>
      </c>
      <c r="E5457" s="4" t="s">
        <v>6</v>
      </c>
      <c r="F5457" s="4" t="s">
        <v>20</v>
      </c>
      <c r="G5457" s="4" t="s">
        <v>20</v>
      </c>
      <c r="H5457" s="4" t="s">
        <v>20</v>
      </c>
    </row>
    <row r="5458" spans="1:9">
      <c r="A5458" t="n">
        <v>43064</v>
      </c>
      <c r="B5458" s="36" t="n">
        <v>48</v>
      </c>
      <c r="C5458" s="7" t="n">
        <v>7031</v>
      </c>
      <c r="D5458" s="7" t="n">
        <v>0</v>
      </c>
      <c r="E5458" s="7" t="s">
        <v>73</v>
      </c>
      <c r="F5458" s="7" t="n">
        <v>-1</v>
      </c>
      <c r="G5458" s="7" t="n">
        <v>1</v>
      </c>
      <c r="H5458" s="7" t="n">
        <v>0</v>
      </c>
    </row>
    <row r="5459" spans="1:9">
      <c r="A5459" t="s">
        <v>4</v>
      </c>
      <c r="B5459" s="4" t="s">
        <v>5</v>
      </c>
      <c r="C5459" s="4" t="s">
        <v>14</v>
      </c>
      <c r="D5459" s="4" t="s">
        <v>10</v>
      </c>
    </row>
    <row r="5460" spans="1:9">
      <c r="A5460" t="n">
        <v>43090</v>
      </c>
      <c r="B5460" s="22" t="n">
        <v>58</v>
      </c>
      <c r="C5460" s="7" t="n">
        <v>255</v>
      </c>
      <c r="D5460" s="7" t="n">
        <v>0</v>
      </c>
    </row>
    <row r="5461" spans="1:9">
      <c r="A5461" t="s">
        <v>4</v>
      </c>
      <c r="B5461" s="4" t="s">
        <v>5</v>
      </c>
      <c r="C5461" s="4" t="s">
        <v>14</v>
      </c>
      <c r="D5461" s="4" t="s">
        <v>10</v>
      </c>
      <c r="E5461" s="4" t="s">
        <v>20</v>
      </c>
      <c r="F5461" s="4" t="s">
        <v>10</v>
      </c>
      <c r="G5461" s="4" t="s">
        <v>9</v>
      </c>
      <c r="H5461" s="4" t="s">
        <v>9</v>
      </c>
      <c r="I5461" s="4" t="s">
        <v>10</v>
      </c>
      <c r="J5461" s="4" t="s">
        <v>10</v>
      </c>
      <c r="K5461" s="4" t="s">
        <v>9</v>
      </c>
      <c r="L5461" s="4" t="s">
        <v>9</v>
      </c>
      <c r="M5461" s="4" t="s">
        <v>9</v>
      </c>
      <c r="N5461" s="4" t="s">
        <v>9</v>
      </c>
      <c r="O5461" s="4" t="s">
        <v>6</v>
      </c>
    </row>
    <row r="5462" spans="1:9">
      <c r="A5462" t="n">
        <v>43094</v>
      </c>
      <c r="B5462" s="13" t="n">
        <v>50</v>
      </c>
      <c r="C5462" s="7" t="n">
        <v>0</v>
      </c>
      <c r="D5462" s="7" t="n">
        <v>2031</v>
      </c>
      <c r="E5462" s="7" t="n">
        <v>0.600000023841858</v>
      </c>
      <c r="F5462" s="7" t="n">
        <v>100</v>
      </c>
      <c r="G5462" s="7" t="n">
        <v>0</v>
      </c>
      <c r="H5462" s="7" t="n">
        <v>0</v>
      </c>
      <c r="I5462" s="7" t="n">
        <v>0</v>
      </c>
      <c r="J5462" s="7" t="n">
        <v>65533</v>
      </c>
      <c r="K5462" s="7" t="n">
        <v>0</v>
      </c>
      <c r="L5462" s="7" t="n">
        <v>0</v>
      </c>
      <c r="M5462" s="7" t="n">
        <v>0</v>
      </c>
      <c r="N5462" s="7" t="n">
        <v>0</v>
      </c>
      <c r="O5462" s="7" t="s">
        <v>13</v>
      </c>
    </row>
    <row r="5463" spans="1:9">
      <c r="A5463" t="s">
        <v>4</v>
      </c>
      <c r="B5463" s="4" t="s">
        <v>5</v>
      </c>
      <c r="C5463" s="4" t="s">
        <v>10</v>
      </c>
    </row>
    <row r="5464" spans="1:9">
      <c r="A5464" t="n">
        <v>43133</v>
      </c>
      <c r="B5464" s="29" t="n">
        <v>16</v>
      </c>
      <c r="C5464" s="7" t="n">
        <v>500</v>
      </c>
    </row>
    <row r="5465" spans="1:9">
      <c r="A5465" t="s">
        <v>4</v>
      </c>
      <c r="B5465" s="4" t="s">
        <v>5</v>
      </c>
      <c r="C5465" s="4" t="s">
        <v>10</v>
      </c>
      <c r="D5465" s="4" t="s">
        <v>10</v>
      </c>
      <c r="E5465" s="4" t="s">
        <v>10</v>
      </c>
    </row>
    <row r="5466" spans="1:9">
      <c r="A5466" t="n">
        <v>43136</v>
      </c>
      <c r="B5466" s="51" t="n">
        <v>61</v>
      </c>
      <c r="C5466" s="7" t="n">
        <v>22</v>
      </c>
      <c r="D5466" s="7" t="n">
        <v>0</v>
      </c>
      <c r="E5466" s="7" t="n">
        <v>1000</v>
      </c>
    </row>
    <row r="5467" spans="1:9">
      <c r="A5467" t="s">
        <v>4</v>
      </c>
      <c r="B5467" s="4" t="s">
        <v>5</v>
      </c>
      <c r="C5467" s="4" t="s">
        <v>10</v>
      </c>
    </row>
    <row r="5468" spans="1:9">
      <c r="A5468" t="n">
        <v>43143</v>
      </c>
      <c r="B5468" s="29" t="n">
        <v>16</v>
      </c>
      <c r="C5468" s="7" t="n">
        <v>500</v>
      </c>
    </row>
    <row r="5469" spans="1:9">
      <c r="A5469" t="s">
        <v>4</v>
      </c>
      <c r="B5469" s="4" t="s">
        <v>5</v>
      </c>
      <c r="C5469" s="4" t="s">
        <v>14</v>
      </c>
      <c r="D5469" s="4" t="s">
        <v>10</v>
      </c>
      <c r="E5469" s="4" t="s">
        <v>6</v>
      </c>
    </row>
    <row r="5470" spans="1:9">
      <c r="A5470" t="n">
        <v>43146</v>
      </c>
      <c r="B5470" s="33" t="n">
        <v>51</v>
      </c>
      <c r="C5470" s="7" t="n">
        <v>4</v>
      </c>
      <c r="D5470" s="7" t="n">
        <v>22</v>
      </c>
      <c r="E5470" s="7" t="s">
        <v>124</v>
      </c>
    </row>
    <row r="5471" spans="1:9">
      <c r="A5471" t="s">
        <v>4</v>
      </c>
      <c r="B5471" s="4" t="s">
        <v>5</v>
      </c>
      <c r="C5471" s="4" t="s">
        <v>10</v>
      </c>
    </row>
    <row r="5472" spans="1:9">
      <c r="A5472" t="n">
        <v>43160</v>
      </c>
      <c r="B5472" s="29" t="n">
        <v>16</v>
      </c>
      <c r="C5472" s="7" t="n">
        <v>0</v>
      </c>
    </row>
    <row r="5473" spans="1:15">
      <c r="A5473" t="s">
        <v>4</v>
      </c>
      <c r="B5473" s="4" t="s">
        <v>5</v>
      </c>
      <c r="C5473" s="4" t="s">
        <v>10</v>
      </c>
      <c r="D5473" s="4" t="s">
        <v>14</v>
      </c>
      <c r="E5473" s="4" t="s">
        <v>9</v>
      </c>
      <c r="F5473" s="4" t="s">
        <v>83</v>
      </c>
      <c r="G5473" s="4" t="s">
        <v>14</v>
      </c>
      <c r="H5473" s="4" t="s">
        <v>14</v>
      </c>
      <c r="I5473" s="4" t="s">
        <v>14</v>
      </c>
      <c r="J5473" s="4" t="s">
        <v>9</v>
      </c>
      <c r="K5473" s="4" t="s">
        <v>83</v>
      </c>
      <c r="L5473" s="4" t="s">
        <v>14</v>
      </c>
      <c r="M5473" s="4" t="s">
        <v>14</v>
      </c>
    </row>
    <row r="5474" spans="1:15">
      <c r="A5474" t="n">
        <v>43163</v>
      </c>
      <c r="B5474" s="44" t="n">
        <v>26</v>
      </c>
      <c r="C5474" s="7" t="n">
        <v>22</v>
      </c>
      <c r="D5474" s="7" t="n">
        <v>17</v>
      </c>
      <c r="E5474" s="7" t="n">
        <v>30405</v>
      </c>
      <c r="F5474" s="7" t="s">
        <v>413</v>
      </c>
      <c r="G5474" s="7" t="n">
        <v>2</v>
      </c>
      <c r="H5474" s="7" t="n">
        <v>3</v>
      </c>
      <c r="I5474" s="7" t="n">
        <v>17</v>
      </c>
      <c r="J5474" s="7" t="n">
        <v>30406</v>
      </c>
      <c r="K5474" s="7" t="s">
        <v>414</v>
      </c>
      <c r="L5474" s="7" t="n">
        <v>2</v>
      </c>
      <c r="M5474" s="7" t="n">
        <v>0</v>
      </c>
    </row>
    <row r="5475" spans="1:15">
      <c r="A5475" t="s">
        <v>4</v>
      </c>
      <c r="B5475" s="4" t="s">
        <v>5</v>
      </c>
    </row>
    <row r="5476" spans="1:15">
      <c r="A5476" t="n">
        <v>43264</v>
      </c>
      <c r="B5476" s="45" t="n">
        <v>28</v>
      </c>
    </row>
    <row r="5477" spans="1:15">
      <c r="A5477" t="s">
        <v>4</v>
      </c>
      <c r="B5477" s="4" t="s">
        <v>5</v>
      </c>
      <c r="C5477" s="4" t="s">
        <v>10</v>
      </c>
      <c r="D5477" s="4" t="s">
        <v>14</v>
      </c>
    </row>
    <row r="5478" spans="1:15">
      <c r="A5478" t="n">
        <v>43265</v>
      </c>
      <c r="B5478" s="46" t="n">
        <v>89</v>
      </c>
      <c r="C5478" s="7" t="n">
        <v>65533</v>
      </c>
      <c r="D5478" s="7" t="n">
        <v>1</v>
      </c>
    </row>
    <row r="5479" spans="1:15">
      <c r="A5479" t="s">
        <v>4</v>
      </c>
      <c r="B5479" s="4" t="s">
        <v>5</v>
      </c>
      <c r="C5479" s="4" t="s">
        <v>14</v>
      </c>
      <c r="D5479" s="4" t="s">
        <v>10</v>
      </c>
      <c r="E5479" s="4" t="s">
        <v>6</v>
      </c>
      <c r="F5479" s="4" t="s">
        <v>6</v>
      </c>
      <c r="G5479" s="4" t="s">
        <v>6</v>
      </c>
      <c r="H5479" s="4" t="s">
        <v>6</v>
      </c>
    </row>
    <row r="5480" spans="1:15">
      <c r="A5480" t="n">
        <v>43269</v>
      </c>
      <c r="B5480" s="33" t="n">
        <v>51</v>
      </c>
      <c r="C5480" s="7" t="n">
        <v>3</v>
      </c>
      <c r="D5480" s="7" t="n">
        <v>22</v>
      </c>
      <c r="E5480" s="7" t="s">
        <v>103</v>
      </c>
      <c r="F5480" s="7" t="s">
        <v>62</v>
      </c>
      <c r="G5480" s="7" t="s">
        <v>61</v>
      </c>
      <c r="H5480" s="7" t="s">
        <v>62</v>
      </c>
    </row>
    <row r="5481" spans="1:15">
      <c r="A5481" t="s">
        <v>4</v>
      </c>
      <c r="B5481" s="4" t="s">
        <v>5</v>
      </c>
      <c r="C5481" s="4" t="s">
        <v>14</v>
      </c>
      <c r="D5481" s="4" t="s">
        <v>10</v>
      </c>
      <c r="E5481" s="4" t="s">
        <v>20</v>
      </c>
    </row>
    <row r="5482" spans="1:15">
      <c r="A5482" t="n">
        <v>43282</v>
      </c>
      <c r="B5482" s="22" t="n">
        <v>58</v>
      </c>
      <c r="C5482" s="7" t="n">
        <v>101</v>
      </c>
      <c r="D5482" s="7" t="n">
        <v>300</v>
      </c>
      <c r="E5482" s="7" t="n">
        <v>1</v>
      </c>
    </row>
    <row r="5483" spans="1:15">
      <c r="A5483" t="s">
        <v>4</v>
      </c>
      <c r="B5483" s="4" t="s">
        <v>5</v>
      </c>
      <c r="C5483" s="4" t="s">
        <v>14</v>
      </c>
      <c r="D5483" s="4" t="s">
        <v>10</v>
      </c>
    </row>
    <row r="5484" spans="1:15">
      <c r="A5484" t="n">
        <v>43290</v>
      </c>
      <c r="B5484" s="22" t="n">
        <v>58</v>
      </c>
      <c r="C5484" s="7" t="n">
        <v>254</v>
      </c>
      <c r="D5484" s="7" t="n">
        <v>0</v>
      </c>
    </row>
    <row r="5485" spans="1:15">
      <c r="A5485" t="s">
        <v>4</v>
      </c>
      <c r="B5485" s="4" t="s">
        <v>5</v>
      </c>
      <c r="C5485" s="4" t="s">
        <v>10</v>
      </c>
      <c r="D5485" s="4" t="s">
        <v>20</v>
      </c>
      <c r="E5485" s="4" t="s">
        <v>20</v>
      </c>
      <c r="F5485" s="4" t="s">
        <v>20</v>
      </c>
      <c r="G5485" s="4" t="s">
        <v>10</v>
      </c>
      <c r="H5485" s="4" t="s">
        <v>10</v>
      </c>
    </row>
    <row r="5486" spans="1:15">
      <c r="A5486" t="n">
        <v>43294</v>
      </c>
      <c r="B5486" s="63" t="n">
        <v>60</v>
      </c>
      <c r="C5486" s="7" t="n">
        <v>22</v>
      </c>
      <c r="D5486" s="7" t="n">
        <v>0</v>
      </c>
      <c r="E5486" s="7" t="n">
        <v>0</v>
      </c>
      <c r="F5486" s="7" t="n">
        <v>0</v>
      </c>
      <c r="G5486" s="7" t="n">
        <v>0</v>
      </c>
      <c r="H5486" s="7" t="n">
        <v>1</v>
      </c>
    </row>
    <row r="5487" spans="1:15">
      <c r="A5487" t="s">
        <v>4</v>
      </c>
      <c r="B5487" s="4" t="s">
        <v>5</v>
      </c>
      <c r="C5487" s="4" t="s">
        <v>10</v>
      </c>
      <c r="D5487" s="4" t="s">
        <v>20</v>
      </c>
      <c r="E5487" s="4" t="s">
        <v>20</v>
      </c>
      <c r="F5487" s="4" t="s">
        <v>20</v>
      </c>
      <c r="G5487" s="4" t="s">
        <v>10</v>
      </c>
      <c r="H5487" s="4" t="s">
        <v>10</v>
      </c>
    </row>
    <row r="5488" spans="1:15">
      <c r="A5488" t="n">
        <v>43313</v>
      </c>
      <c r="B5488" s="63" t="n">
        <v>60</v>
      </c>
      <c r="C5488" s="7" t="n">
        <v>22</v>
      </c>
      <c r="D5488" s="7" t="n">
        <v>0</v>
      </c>
      <c r="E5488" s="7" t="n">
        <v>0</v>
      </c>
      <c r="F5488" s="7" t="n">
        <v>0</v>
      </c>
      <c r="G5488" s="7" t="n">
        <v>0</v>
      </c>
      <c r="H5488" s="7" t="n">
        <v>0</v>
      </c>
    </row>
    <row r="5489" spans="1:13">
      <c r="A5489" t="s">
        <v>4</v>
      </c>
      <c r="B5489" s="4" t="s">
        <v>5</v>
      </c>
      <c r="C5489" s="4" t="s">
        <v>10</v>
      </c>
      <c r="D5489" s="4" t="s">
        <v>10</v>
      </c>
      <c r="E5489" s="4" t="s">
        <v>10</v>
      </c>
    </row>
    <row r="5490" spans="1:13">
      <c r="A5490" t="n">
        <v>43332</v>
      </c>
      <c r="B5490" s="51" t="n">
        <v>61</v>
      </c>
      <c r="C5490" s="7" t="n">
        <v>22</v>
      </c>
      <c r="D5490" s="7" t="n">
        <v>65533</v>
      </c>
      <c r="E5490" s="7" t="n">
        <v>0</v>
      </c>
    </row>
    <row r="5491" spans="1:13">
      <c r="A5491" t="s">
        <v>4</v>
      </c>
      <c r="B5491" s="4" t="s">
        <v>5</v>
      </c>
      <c r="C5491" s="4" t="s">
        <v>14</v>
      </c>
      <c r="D5491" s="4" t="s">
        <v>14</v>
      </c>
      <c r="E5491" s="4" t="s">
        <v>20</v>
      </c>
      <c r="F5491" s="4" t="s">
        <v>20</v>
      </c>
      <c r="G5491" s="4" t="s">
        <v>20</v>
      </c>
      <c r="H5491" s="4" t="s">
        <v>10</v>
      </c>
    </row>
    <row r="5492" spans="1:13">
      <c r="A5492" t="n">
        <v>43339</v>
      </c>
      <c r="B5492" s="40" t="n">
        <v>45</v>
      </c>
      <c r="C5492" s="7" t="n">
        <v>2</v>
      </c>
      <c r="D5492" s="7" t="n">
        <v>3</v>
      </c>
      <c r="E5492" s="7" t="n">
        <v>-5</v>
      </c>
      <c r="F5492" s="7" t="n">
        <v>10.0500001907349</v>
      </c>
      <c r="G5492" s="7" t="n">
        <v>-19.8500003814697</v>
      </c>
      <c r="H5492" s="7" t="n">
        <v>0</v>
      </c>
    </row>
    <row r="5493" spans="1:13">
      <c r="A5493" t="s">
        <v>4</v>
      </c>
      <c r="B5493" s="4" t="s">
        <v>5</v>
      </c>
      <c r="C5493" s="4" t="s">
        <v>14</v>
      </c>
      <c r="D5493" s="4" t="s">
        <v>14</v>
      </c>
      <c r="E5493" s="4" t="s">
        <v>20</v>
      </c>
      <c r="F5493" s="4" t="s">
        <v>20</v>
      </c>
      <c r="G5493" s="4" t="s">
        <v>20</v>
      </c>
      <c r="H5493" s="4" t="s">
        <v>10</v>
      </c>
      <c r="I5493" s="4" t="s">
        <v>14</v>
      </c>
    </row>
    <row r="5494" spans="1:13">
      <c r="A5494" t="n">
        <v>43356</v>
      </c>
      <c r="B5494" s="40" t="n">
        <v>45</v>
      </c>
      <c r="C5494" s="7" t="n">
        <v>4</v>
      </c>
      <c r="D5494" s="7" t="n">
        <v>3</v>
      </c>
      <c r="E5494" s="7" t="n">
        <v>345</v>
      </c>
      <c r="F5494" s="7" t="n">
        <v>5.65000009536743</v>
      </c>
      <c r="G5494" s="7" t="n">
        <v>4</v>
      </c>
      <c r="H5494" s="7" t="n">
        <v>0</v>
      </c>
      <c r="I5494" s="7" t="n">
        <v>1</v>
      </c>
    </row>
    <row r="5495" spans="1:13">
      <c r="A5495" t="s">
        <v>4</v>
      </c>
      <c r="B5495" s="4" t="s">
        <v>5</v>
      </c>
      <c r="C5495" s="4" t="s">
        <v>14</v>
      </c>
      <c r="D5495" s="4" t="s">
        <v>14</v>
      </c>
      <c r="E5495" s="4" t="s">
        <v>20</v>
      </c>
      <c r="F5495" s="4" t="s">
        <v>10</v>
      </c>
    </row>
    <row r="5496" spans="1:13">
      <c r="A5496" t="n">
        <v>43374</v>
      </c>
      <c r="B5496" s="40" t="n">
        <v>45</v>
      </c>
      <c r="C5496" s="7" t="n">
        <v>5</v>
      </c>
      <c r="D5496" s="7" t="n">
        <v>3</v>
      </c>
      <c r="E5496" s="7" t="n">
        <v>3.5</v>
      </c>
      <c r="F5496" s="7" t="n">
        <v>0</v>
      </c>
    </row>
    <row r="5497" spans="1:13">
      <c r="A5497" t="s">
        <v>4</v>
      </c>
      <c r="B5497" s="4" t="s">
        <v>5</v>
      </c>
      <c r="C5497" s="4" t="s">
        <v>14</v>
      </c>
      <c r="D5497" s="4" t="s">
        <v>14</v>
      </c>
      <c r="E5497" s="4" t="s">
        <v>20</v>
      </c>
      <c r="F5497" s="4" t="s">
        <v>10</v>
      </c>
    </row>
    <row r="5498" spans="1:13">
      <c r="A5498" t="n">
        <v>43383</v>
      </c>
      <c r="B5498" s="40" t="n">
        <v>45</v>
      </c>
      <c r="C5498" s="7" t="n">
        <v>11</v>
      </c>
      <c r="D5498" s="7" t="n">
        <v>3</v>
      </c>
      <c r="E5498" s="7" t="n">
        <v>40.2999992370605</v>
      </c>
      <c r="F5498" s="7" t="n">
        <v>0</v>
      </c>
    </row>
    <row r="5499" spans="1:13">
      <c r="A5499" t="s">
        <v>4</v>
      </c>
      <c r="B5499" s="4" t="s">
        <v>5</v>
      </c>
      <c r="C5499" s="4" t="s">
        <v>14</v>
      </c>
      <c r="D5499" s="4" t="s">
        <v>14</v>
      </c>
      <c r="E5499" s="4" t="s">
        <v>20</v>
      </c>
      <c r="F5499" s="4" t="s">
        <v>20</v>
      </c>
      <c r="G5499" s="4" t="s">
        <v>20</v>
      </c>
      <c r="H5499" s="4" t="s">
        <v>10</v>
      </c>
    </row>
    <row r="5500" spans="1:13">
      <c r="A5500" t="n">
        <v>43392</v>
      </c>
      <c r="B5500" s="40" t="n">
        <v>45</v>
      </c>
      <c r="C5500" s="7" t="n">
        <v>2</v>
      </c>
      <c r="D5500" s="7" t="n">
        <v>3</v>
      </c>
      <c r="E5500" s="7" t="n">
        <v>-5.05000019073486</v>
      </c>
      <c r="F5500" s="7" t="n">
        <v>10.8699998855591</v>
      </c>
      <c r="G5500" s="7" t="n">
        <v>-22.3999996185303</v>
      </c>
      <c r="H5500" s="7" t="n">
        <v>1000</v>
      </c>
    </row>
    <row r="5501" spans="1:13">
      <c r="A5501" t="s">
        <v>4</v>
      </c>
      <c r="B5501" s="4" t="s">
        <v>5</v>
      </c>
      <c r="C5501" s="4" t="s">
        <v>14</v>
      </c>
      <c r="D5501" s="4" t="s">
        <v>14</v>
      </c>
      <c r="E5501" s="4" t="s">
        <v>20</v>
      </c>
      <c r="F5501" s="4" t="s">
        <v>20</v>
      </c>
      <c r="G5501" s="4" t="s">
        <v>20</v>
      </c>
      <c r="H5501" s="4" t="s">
        <v>10</v>
      </c>
      <c r="I5501" s="4" t="s">
        <v>14</v>
      </c>
    </row>
    <row r="5502" spans="1:13">
      <c r="A5502" t="n">
        <v>43409</v>
      </c>
      <c r="B5502" s="40" t="n">
        <v>45</v>
      </c>
      <c r="C5502" s="7" t="n">
        <v>4</v>
      </c>
      <c r="D5502" s="7" t="n">
        <v>3</v>
      </c>
      <c r="E5502" s="7" t="n">
        <v>355.950012207031</v>
      </c>
      <c r="F5502" s="7" t="n">
        <v>25.6499996185303</v>
      </c>
      <c r="G5502" s="7" t="n">
        <v>6</v>
      </c>
      <c r="H5502" s="7" t="n">
        <v>1000</v>
      </c>
      <c r="I5502" s="7" t="n">
        <v>1</v>
      </c>
    </row>
    <row r="5503" spans="1:13">
      <c r="A5503" t="s">
        <v>4</v>
      </c>
      <c r="B5503" s="4" t="s">
        <v>5</v>
      </c>
      <c r="C5503" s="4" t="s">
        <v>14</v>
      </c>
      <c r="D5503" s="4" t="s">
        <v>14</v>
      </c>
      <c r="E5503" s="4" t="s">
        <v>20</v>
      </c>
      <c r="F5503" s="4" t="s">
        <v>10</v>
      </c>
    </row>
    <row r="5504" spans="1:13">
      <c r="A5504" t="n">
        <v>43427</v>
      </c>
      <c r="B5504" s="40" t="n">
        <v>45</v>
      </c>
      <c r="C5504" s="7" t="n">
        <v>5</v>
      </c>
      <c r="D5504" s="7" t="n">
        <v>3</v>
      </c>
      <c r="E5504" s="7" t="n">
        <v>10.5</v>
      </c>
      <c r="F5504" s="7" t="n">
        <v>1000</v>
      </c>
    </row>
    <row r="5505" spans="1:9">
      <c r="A5505" t="s">
        <v>4</v>
      </c>
      <c r="B5505" s="4" t="s">
        <v>5</v>
      </c>
      <c r="C5505" s="4" t="s">
        <v>10</v>
      </c>
      <c r="D5505" s="4" t="s">
        <v>14</v>
      </c>
      <c r="E5505" s="4" t="s">
        <v>6</v>
      </c>
      <c r="F5505" s="4" t="s">
        <v>20</v>
      </c>
      <c r="G5505" s="4" t="s">
        <v>20</v>
      </c>
      <c r="H5505" s="4" t="s">
        <v>20</v>
      </c>
    </row>
    <row r="5506" spans="1:9">
      <c r="A5506" t="n">
        <v>43436</v>
      </c>
      <c r="B5506" s="36" t="n">
        <v>48</v>
      </c>
      <c r="C5506" s="7" t="n">
        <v>7</v>
      </c>
      <c r="D5506" s="7" t="n">
        <v>0</v>
      </c>
      <c r="E5506" s="7" t="s">
        <v>406</v>
      </c>
      <c r="F5506" s="7" t="n">
        <v>0.5</v>
      </c>
      <c r="G5506" s="7" t="n">
        <v>1</v>
      </c>
      <c r="H5506" s="7" t="n">
        <v>0</v>
      </c>
    </row>
    <row r="5507" spans="1:9">
      <c r="A5507" t="s">
        <v>4</v>
      </c>
      <c r="B5507" s="4" t="s">
        <v>5</v>
      </c>
      <c r="C5507" s="4" t="s">
        <v>14</v>
      </c>
      <c r="D5507" s="4" t="s">
        <v>10</v>
      </c>
      <c r="E5507" s="4" t="s">
        <v>20</v>
      </c>
      <c r="F5507" s="4" t="s">
        <v>10</v>
      </c>
      <c r="G5507" s="4" t="s">
        <v>9</v>
      </c>
      <c r="H5507" s="4" t="s">
        <v>9</v>
      </c>
      <c r="I5507" s="4" t="s">
        <v>10</v>
      </c>
      <c r="J5507" s="4" t="s">
        <v>10</v>
      </c>
      <c r="K5507" s="4" t="s">
        <v>9</v>
      </c>
      <c r="L5507" s="4" t="s">
        <v>9</v>
      </c>
      <c r="M5507" s="4" t="s">
        <v>9</v>
      </c>
      <c r="N5507" s="4" t="s">
        <v>9</v>
      </c>
      <c r="O5507" s="4" t="s">
        <v>6</v>
      </c>
    </row>
    <row r="5508" spans="1:9">
      <c r="A5508" t="n">
        <v>43468</v>
      </c>
      <c r="B5508" s="13" t="n">
        <v>50</v>
      </c>
      <c r="C5508" s="7" t="n">
        <v>0</v>
      </c>
      <c r="D5508" s="7" t="n">
        <v>1900</v>
      </c>
      <c r="E5508" s="7" t="n">
        <v>0.300000011920929</v>
      </c>
      <c r="F5508" s="7" t="n">
        <v>0</v>
      </c>
      <c r="G5508" s="7" t="n">
        <v>0</v>
      </c>
      <c r="H5508" s="7" t="n">
        <v>0</v>
      </c>
      <c r="I5508" s="7" t="n">
        <v>0</v>
      </c>
      <c r="J5508" s="7" t="n">
        <v>65533</v>
      </c>
      <c r="K5508" s="7" t="n">
        <v>0</v>
      </c>
      <c r="L5508" s="7" t="n">
        <v>0</v>
      </c>
      <c r="M5508" s="7" t="n">
        <v>0</v>
      </c>
      <c r="N5508" s="7" t="n">
        <v>0</v>
      </c>
      <c r="O5508" s="7" t="s">
        <v>13</v>
      </c>
    </row>
    <row r="5509" spans="1:9">
      <c r="A5509" t="s">
        <v>4</v>
      </c>
      <c r="B5509" s="4" t="s">
        <v>5</v>
      </c>
      <c r="C5509" s="4" t="s">
        <v>14</v>
      </c>
      <c r="D5509" s="4" t="s">
        <v>10</v>
      </c>
      <c r="E5509" s="4" t="s">
        <v>20</v>
      </c>
      <c r="F5509" s="4" t="s">
        <v>10</v>
      </c>
      <c r="G5509" s="4" t="s">
        <v>9</v>
      </c>
      <c r="H5509" s="4" t="s">
        <v>9</v>
      </c>
      <c r="I5509" s="4" t="s">
        <v>10</v>
      </c>
      <c r="J5509" s="4" t="s">
        <v>10</v>
      </c>
      <c r="K5509" s="4" t="s">
        <v>9</v>
      </c>
      <c r="L5509" s="4" t="s">
        <v>9</v>
      </c>
      <c r="M5509" s="4" t="s">
        <v>9</v>
      </c>
      <c r="N5509" s="4" t="s">
        <v>9</v>
      </c>
      <c r="O5509" s="4" t="s">
        <v>6</v>
      </c>
    </row>
    <row r="5510" spans="1:9">
      <c r="A5510" t="n">
        <v>43507</v>
      </c>
      <c r="B5510" s="13" t="n">
        <v>50</v>
      </c>
      <c r="C5510" s="7" t="n">
        <v>0</v>
      </c>
      <c r="D5510" s="7" t="n">
        <v>1906</v>
      </c>
      <c r="E5510" s="7" t="n">
        <v>0.699999988079071</v>
      </c>
      <c r="F5510" s="7" t="n">
        <v>0</v>
      </c>
      <c r="G5510" s="7" t="n">
        <v>0</v>
      </c>
      <c r="H5510" s="7" t="n">
        <v>0</v>
      </c>
      <c r="I5510" s="7" t="n">
        <v>0</v>
      </c>
      <c r="J5510" s="7" t="n">
        <v>65533</v>
      </c>
      <c r="K5510" s="7" t="n">
        <v>0</v>
      </c>
      <c r="L5510" s="7" t="n">
        <v>0</v>
      </c>
      <c r="M5510" s="7" t="n">
        <v>0</v>
      </c>
      <c r="N5510" s="7" t="n">
        <v>0</v>
      </c>
      <c r="O5510" s="7" t="s">
        <v>13</v>
      </c>
    </row>
    <row r="5511" spans="1:9">
      <c r="A5511" t="s">
        <v>4</v>
      </c>
      <c r="B5511" s="4" t="s">
        <v>5</v>
      </c>
      <c r="C5511" s="4" t="s">
        <v>14</v>
      </c>
      <c r="D5511" s="4" t="s">
        <v>10</v>
      </c>
    </row>
    <row r="5512" spans="1:9">
      <c r="A5512" t="n">
        <v>43546</v>
      </c>
      <c r="B5512" s="22" t="n">
        <v>58</v>
      </c>
      <c r="C5512" s="7" t="n">
        <v>255</v>
      </c>
      <c r="D5512" s="7" t="n">
        <v>0</v>
      </c>
    </row>
    <row r="5513" spans="1:9">
      <c r="A5513" t="s">
        <v>4</v>
      </c>
      <c r="B5513" s="4" t="s">
        <v>5</v>
      </c>
      <c r="C5513" s="4" t="s">
        <v>14</v>
      </c>
      <c r="D5513" s="4" t="s">
        <v>14</v>
      </c>
      <c r="E5513" s="4" t="s">
        <v>14</v>
      </c>
      <c r="F5513" s="4" t="s">
        <v>14</v>
      </c>
    </row>
    <row r="5514" spans="1:9">
      <c r="A5514" t="n">
        <v>43550</v>
      </c>
      <c r="B5514" s="20" t="n">
        <v>14</v>
      </c>
      <c r="C5514" s="7" t="n">
        <v>0</v>
      </c>
      <c r="D5514" s="7" t="n">
        <v>1</v>
      </c>
      <c r="E5514" s="7" t="n">
        <v>0</v>
      </c>
      <c r="F5514" s="7" t="n">
        <v>0</v>
      </c>
    </row>
    <row r="5515" spans="1:9">
      <c r="A5515" t="s">
        <v>4</v>
      </c>
      <c r="B5515" s="4" t="s">
        <v>5</v>
      </c>
      <c r="C5515" s="4" t="s">
        <v>14</v>
      </c>
      <c r="D5515" s="4" t="s">
        <v>10</v>
      </c>
      <c r="E5515" s="4" t="s">
        <v>6</v>
      </c>
    </row>
    <row r="5516" spans="1:9">
      <c r="A5516" t="n">
        <v>43555</v>
      </c>
      <c r="B5516" s="33" t="n">
        <v>51</v>
      </c>
      <c r="C5516" s="7" t="n">
        <v>4</v>
      </c>
      <c r="D5516" s="7" t="n">
        <v>7</v>
      </c>
      <c r="E5516" s="7" t="s">
        <v>345</v>
      </c>
    </row>
    <row r="5517" spans="1:9">
      <c r="A5517" t="s">
        <v>4</v>
      </c>
      <c r="B5517" s="4" t="s">
        <v>5</v>
      </c>
      <c r="C5517" s="4" t="s">
        <v>10</v>
      </c>
    </row>
    <row r="5518" spans="1:9">
      <c r="A5518" t="n">
        <v>43569</v>
      </c>
      <c r="B5518" s="29" t="n">
        <v>16</v>
      </c>
      <c r="C5518" s="7" t="n">
        <v>0</v>
      </c>
    </row>
    <row r="5519" spans="1:9">
      <c r="A5519" t="s">
        <v>4</v>
      </c>
      <c r="B5519" s="4" t="s">
        <v>5</v>
      </c>
      <c r="C5519" s="4" t="s">
        <v>10</v>
      </c>
      <c r="D5519" s="4" t="s">
        <v>14</v>
      </c>
      <c r="E5519" s="4" t="s">
        <v>9</v>
      </c>
      <c r="F5519" s="4" t="s">
        <v>83</v>
      </c>
      <c r="G5519" s="4" t="s">
        <v>14</v>
      </c>
      <c r="H5519" s="4" t="s">
        <v>14</v>
      </c>
      <c r="I5519" s="4" t="s">
        <v>14</v>
      </c>
    </row>
    <row r="5520" spans="1:9">
      <c r="A5520" t="n">
        <v>43572</v>
      </c>
      <c r="B5520" s="44" t="n">
        <v>26</v>
      </c>
      <c r="C5520" s="7" t="n">
        <v>7</v>
      </c>
      <c r="D5520" s="7" t="n">
        <v>17</v>
      </c>
      <c r="E5520" s="7" t="n">
        <v>4424</v>
      </c>
      <c r="F5520" s="7" t="s">
        <v>346</v>
      </c>
      <c r="G5520" s="7" t="n">
        <v>8</v>
      </c>
      <c r="H5520" s="7" t="n">
        <v>2</v>
      </c>
      <c r="I5520" s="7" t="n">
        <v>0</v>
      </c>
    </row>
    <row r="5521" spans="1:15">
      <c r="A5521" t="s">
        <v>4</v>
      </c>
      <c r="B5521" s="4" t="s">
        <v>5</v>
      </c>
      <c r="C5521" s="4" t="s">
        <v>10</v>
      </c>
      <c r="D5521" s="4" t="s">
        <v>14</v>
      </c>
      <c r="E5521" s="4" t="s">
        <v>6</v>
      </c>
      <c r="F5521" s="4" t="s">
        <v>20</v>
      </c>
      <c r="G5521" s="4" t="s">
        <v>20</v>
      </c>
      <c r="H5521" s="4" t="s">
        <v>20</v>
      </c>
    </row>
    <row r="5522" spans="1:15">
      <c r="A5522" t="n">
        <v>43586</v>
      </c>
      <c r="B5522" s="36" t="n">
        <v>48</v>
      </c>
      <c r="C5522" s="7" t="n">
        <v>7031</v>
      </c>
      <c r="D5522" s="7" t="n">
        <v>0</v>
      </c>
      <c r="E5522" s="7" t="s">
        <v>397</v>
      </c>
      <c r="F5522" s="7" t="n">
        <v>-1</v>
      </c>
      <c r="G5522" s="7" t="n">
        <v>1</v>
      </c>
      <c r="H5522" s="7" t="n">
        <v>0</v>
      </c>
    </row>
    <row r="5523" spans="1:15">
      <c r="A5523" t="s">
        <v>4</v>
      </c>
      <c r="B5523" s="4" t="s">
        <v>5</v>
      </c>
      <c r="C5523" s="4" t="s">
        <v>10</v>
      </c>
      <c r="D5523" s="4" t="s">
        <v>14</v>
      </c>
      <c r="E5523" s="4" t="s">
        <v>6</v>
      </c>
      <c r="F5523" s="4" t="s">
        <v>20</v>
      </c>
      <c r="G5523" s="4" t="s">
        <v>20</v>
      </c>
      <c r="H5523" s="4" t="s">
        <v>20</v>
      </c>
    </row>
    <row r="5524" spans="1:15">
      <c r="A5524" t="n">
        <v>43612</v>
      </c>
      <c r="B5524" s="36" t="n">
        <v>48</v>
      </c>
      <c r="C5524" s="7" t="n">
        <v>22</v>
      </c>
      <c r="D5524" s="7" t="n">
        <v>0</v>
      </c>
      <c r="E5524" s="7" t="s">
        <v>397</v>
      </c>
      <c r="F5524" s="7" t="n">
        <v>-1</v>
      </c>
      <c r="G5524" s="7" t="n">
        <v>1</v>
      </c>
      <c r="H5524" s="7" t="n">
        <v>0</v>
      </c>
    </row>
    <row r="5525" spans="1:15">
      <c r="A5525" t="s">
        <v>4</v>
      </c>
      <c r="B5525" s="4" t="s">
        <v>5</v>
      </c>
      <c r="C5525" s="4" t="s">
        <v>10</v>
      </c>
    </row>
    <row r="5526" spans="1:15">
      <c r="A5526" t="n">
        <v>43638</v>
      </c>
      <c r="B5526" s="29" t="n">
        <v>16</v>
      </c>
      <c r="C5526" s="7" t="n">
        <v>300</v>
      </c>
    </row>
    <row r="5527" spans="1:15">
      <c r="A5527" t="s">
        <v>4</v>
      </c>
      <c r="B5527" s="4" t="s">
        <v>5</v>
      </c>
      <c r="C5527" s="4" t="s">
        <v>10</v>
      </c>
      <c r="D5527" s="4" t="s">
        <v>10</v>
      </c>
      <c r="E5527" s="4" t="s">
        <v>20</v>
      </c>
      <c r="F5527" s="4" t="s">
        <v>20</v>
      </c>
      <c r="G5527" s="4" t="s">
        <v>20</v>
      </c>
      <c r="H5527" s="4" t="s">
        <v>20</v>
      </c>
      <c r="I5527" s="4" t="s">
        <v>20</v>
      </c>
      <c r="J5527" s="4" t="s">
        <v>14</v>
      </c>
      <c r="K5527" s="4" t="s">
        <v>10</v>
      </c>
    </row>
    <row r="5528" spans="1:15">
      <c r="A5528" t="n">
        <v>43641</v>
      </c>
      <c r="B5528" s="41" t="n">
        <v>55</v>
      </c>
      <c r="C5528" s="7" t="n">
        <v>7031</v>
      </c>
      <c r="D5528" s="7" t="n">
        <v>65026</v>
      </c>
      <c r="E5528" s="7" t="n">
        <v>-5.21000003814697</v>
      </c>
      <c r="F5528" s="7" t="n">
        <v>2.75999999046326</v>
      </c>
      <c r="G5528" s="7" t="n">
        <v>-29.6800003051758</v>
      </c>
      <c r="H5528" s="7" t="n">
        <v>1</v>
      </c>
      <c r="I5528" s="7" t="n">
        <v>20</v>
      </c>
      <c r="J5528" s="7" t="n">
        <v>0</v>
      </c>
      <c r="K5528" s="7" t="n">
        <v>1</v>
      </c>
    </row>
    <row r="5529" spans="1:15">
      <c r="A5529" t="s">
        <v>4</v>
      </c>
      <c r="B5529" s="4" t="s">
        <v>5</v>
      </c>
      <c r="C5529" s="4" t="s">
        <v>10</v>
      </c>
    </row>
    <row r="5530" spans="1:15">
      <c r="A5530" t="n">
        <v>43669</v>
      </c>
      <c r="B5530" s="29" t="n">
        <v>16</v>
      </c>
      <c r="C5530" s="7" t="n">
        <v>160</v>
      </c>
    </row>
    <row r="5531" spans="1:15">
      <c r="A5531" t="s">
        <v>4</v>
      </c>
      <c r="B5531" s="4" t="s">
        <v>5</v>
      </c>
      <c r="C5531" s="4" t="s">
        <v>14</v>
      </c>
      <c r="D5531" s="4" t="s">
        <v>10</v>
      </c>
      <c r="E5531" s="4" t="s">
        <v>10</v>
      </c>
      <c r="F5531" s="4" t="s">
        <v>9</v>
      </c>
    </row>
    <row r="5532" spans="1:15">
      <c r="A5532" t="n">
        <v>43672</v>
      </c>
      <c r="B5532" s="48" t="n">
        <v>84</v>
      </c>
      <c r="C5532" s="7" t="n">
        <v>0</v>
      </c>
      <c r="D5532" s="7" t="n">
        <v>2</v>
      </c>
      <c r="E5532" s="7" t="n">
        <v>0</v>
      </c>
      <c r="F5532" s="7" t="n">
        <v>1061997773</v>
      </c>
    </row>
    <row r="5533" spans="1:15">
      <c r="A5533" t="s">
        <v>4</v>
      </c>
      <c r="B5533" s="4" t="s">
        <v>5</v>
      </c>
      <c r="C5533" s="4" t="s">
        <v>14</v>
      </c>
      <c r="D5533" s="4" t="s">
        <v>10</v>
      </c>
      <c r="E5533" s="4" t="s">
        <v>10</v>
      </c>
      <c r="F5533" s="4" t="s">
        <v>9</v>
      </c>
    </row>
    <row r="5534" spans="1:15">
      <c r="A5534" t="n">
        <v>43682</v>
      </c>
      <c r="B5534" s="48" t="n">
        <v>84</v>
      </c>
      <c r="C5534" s="7" t="n">
        <v>1</v>
      </c>
      <c r="D5534" s="7" t="n">
        <v>0</v>
      </c>
      <c r="E5534" s="7" t="n">
        <v>1000</v>
      </c>
      <c r="F5534" s="7" t="n">
        <v>0</v>
      </c>
    </row>
    <row r="5535" spans="1:15">
      <c r="A5535" t="s">
        <v>4</v>
      </c>
      <c r="B5535" s="4" t="s">
        <v>5</v>
      </c>
      <c r="C5535" s="4" t="s">
        <v>14</v>
      </c>
      <c r="D5535" s="4" t="s">
        <v>20</v>
      </c>
      <c r="E5535" s="4" t="s">
        <v>20</v>
      </c>
      <c r="F5535" s="4" t="s">
        <v>20</v>
      </c>
    </row>
    <row r="5536" spans="1:15">
      <c r="A5536" t="n">
        <v>43692</v>
      </c>
      <c r="B5536" s="40" t="n">
        <v>45</v>
      </c>
      <c r="C5536" s="7" t="n">
        <v>9</v>
      </c>
      <c r="D5536" s="7" t="n">
        <v>0.0500000007450581</v>
      </c>
      <c r="E5536" s="7" t="n">
        <v>0.0500000007450581</v>
      </c>
      <c r="F5536" s="7" t="n">
        <v>0.5</v>
      </c>
    </row>
    <row r="5537" spans="1:11">
      <c r="A5537" t="s">
        <v>4</v>
      </c>
      <c r="B5537" s="4" t="s">
        <v>5</v>
      </c>
      <c r="C5537" s="4" t="s">
        <v>14</v>
      </c>
      <c r="D5537" s="4" t="s">
        <v>10</v>
      </c>
      <c r="E5537" s="4" t="s">
        <v>20</v>
      </c>
      <c r="F5537" s="4" t="s">
        <v>10</v>
      </c>
      <c r="G5537" s="4" t="s">
        <v>9</v>
      </c>
      <c r="H5537" s="4" t="s">
        <v>9</v>
      </c>
      <c r="I5537" s="4" t="s">
        <v>10</v>
      </c>
      <c r="J5537" s="4" t="s">
        <v>10</v>
      </c>
      <c r="K5537" s="4" t="s">
        <v>9</v>
      </c>
      <c r="L5537" s="4" t="s">
        <v>9</v>
      </c>
      <c r="M5537" s="4" t="s">
        <v>9</v>
      </c>
      <c r="N5537" s="4" t="s">
        <v>9</v>
      </c>
      <c r="O5537" s="4" t="s">
        <v>6</v>
      </c>
    </row>
    <row r="5538" spans="1:11">
      <c r="A5538" t="n">
        <v>43706</v>
      </c>
      <c r="B5538" s="13" t="n">
        <v>50</v>
      </c>
      <c r="C5538" s="7" t="n">
        <v>0</v>
      </c>
      <c r="D5538" s="7" t="n">
        <v>4544</v>
      </c>
      <c r="E5538" s="7" t="n">
        <v>0.800000011920929</v>
      </c>
      <c r="F5538" s="7" t="n">
        <v>0</v>
      </c>
      <c r="G5538" s="7" t="n">
        <v>0</v>
      </c>
      <c r="H5538" s="7" t="n">
        <v>-1082130432</v>
      </c>
      <c r="I5538" s="7" t="n">
        <v>0</v>
      </c>
      <c r="J5538" s="7" t="n">
        <v>65533</v>
      </c>
      <c r="K5538" s="7" t="n">
        <v>0</v>
      </c>
      <c r="L5538" s="7" t="n">
        <v>0</v>
      </c>
      <c r="M5538" s="7" t="n">
        <v>0</v>
      </c>
      <c r="N5538" s="7" t="n">
        <v>0</v>
      </c>
      <c r="O5538" s="7" t="s">
        <v>13</v>
      </c>
    </row>
    <row r="5539" spans="1:11">
      <c r="A5539" t="s">
        <v>4</v>
      </c>
      <c r="B5539" s="4" t="s">
        <v>5</v>
      </c>
      <c r="C5539" s="4" t="s">
        <v>14</v>
      </c>
      <c r="D5539" s="4" t="s">
        <v>10</v>
      </c>
      <c r="E5539" s="4" t="s">
        <v>6</v>
      </c>
      <c r="F5539" s="4" t="s">
        <v>6</v>
      </c>
      <c r="G5539" s="4" t="s">
        <v>14</v>
      </c>
    </row>
    <row r="5540" spans="1:11">
      <c r="A5540" t="n">
        <v>43745</v>
      </c>
      <c r="B5540" s="14" t="n">
        <v>32</v>
      </c>
      <c r="C5540" s="7" t="n">
        <v>0</v>
      </c>
      <c r="D5540" s="7" t="n">
        <v>65533</v>
      </c>
      <c r="E5540" s="7" t="s">
        <v>22</v>
      </c>
      <c r="F5540" s="7" t="s">
        <v>23</v>
      </c>
      <c r="G5540" s="7" t="n">
        <v>0</v>
      </c>
    </row>
    <row r="5541" spans="1:11">
      <c r="A5541" t="s">
        <v>4</v>
      </c>
      <c r="B5541" s="4" t="s">
        <v>5</v>
      </c>
      <c r="C5541" s="4" t="s">
        <v>14</v>
      </c>
      <c r="D5541" s="4" t="s">
        <v>10</v>
      </c>
      <c r="E5541" s="4" t="s">
        <v>6</v>
      </c>
      <c r="F5541" s="4" t="s">
        <v>6</v>
      </c>
      <c r="G5541" s="4" t="s">
        <v>14</v>
      </c>
    </row>
    <row r="5542" spans="1:11">
      <c r="A5542" t="n">
        <v>43762</v>
      </c>
      <c r="B5542" s="14" t="n">
        <v>32</v>
      </c>
      <c r="C5542" s="7" t="n">
        <v>0</v>
      </c>
      <c r="D5542" s="7" t="n">
        <v>65533</v>
      </c>
      <c r="E5542" s="7" t="s">
        <v>22</v>
      </c>
      <c r="F5542" s="7" t="s">
        <v>24</v>
      </c>
      <c r="G5542" s="7" t="n">
        <v>1</v>
      </c>
    </row>
    <row r="5543" spans="1:11">
      <c r="A5543" t="s">
        <v>4</v>
      </c>
      <c r="B5543" s="4" t="s">
        <v>5</v>
      </c>
      <c r="C5543" s="4" t="s">
        <v>14</v>
      </c>
      <c r="D5543" s="4" t="s">
        <v>10</v>
      </c>
      <c r="E5543" s="4" t="s">
        <v>10</v>
      </c>
      <c r="F5543" s="4" t="s">
        <v>10</v>
      </c>
      <c r="G5543" s="4" t="s">
        <v>10</v>
      </c>
      <c r="H5543" s="4" t="s">
        <v>10</v>
      </c>
      <c r="I5543" s="4" t="s">
        <v>6</v>
      </c>
      <c r="J5543" s="4" t="s">
        <v>20</v>
      </c>
      <c r="K5543" s="4" t="s">
        <v>20</v>
      </c>
      <c r="L5543" s="4" t="s">
        <v>20</v>
      </c>
      <c r="M5543" s="4" t="s">
        <v>9</v>
      </c>
      <c r="N5543" s="4" t="s">
        <v>9</v>
      </c>
      <c r="O5543" s="4" t="s">
        <v>20</v>
      </c>
      <c r="P5543" s="4" t="s">
        <v>20</v>
      </c>
      <c r="Q5543" s="4" t="s">
        <v>20</v>
      </c>
      <c r="R5543" s="4" t="s">
        <v>20</v>
      </c>
      <c r="S5543" s="4" t="s">
        <v>14</v>
      </c>
    </row>
    <row r="5544" spans="1:11">
      <c r="A5544" t="n">
        <v>43779</v>
      </c>
      <c r="B5544" s="30" t="n">
        <v>39</v>
      </c>
      <c r="C5544" s="7" t="n">
        <v>12</v>
      </c>
      <c r="D5544" s="7" t="n">
        <v>65533</v>
      </c>
      <c r="E5544" s="7" t="n">
        <v>204</v>
      </c>
      <c r="F5544" s="7" t="n">
        <v>0</v>
      </c>
      <c r="G5544" s="7" t="n">
        <v>65533</v>
      </c>
      <c r="H5544" s="7" t="n">
        <v>0</v>
      </c>
      <c r="I5544" s="7" t="s">
        <v>13</v>
      </c>
      <c r="J5544" s="7" t="n">
        <v>-5</v>
      </c>
      <c r="K5544" s="7" t="n">
        <v>9</v>
      </c>
      <c r="L5544" s="7" t="n">
        <v>-22</v>
      </c>
      <c r="M5544" s="7" t="n">
        <v>0</v>
      </c>
      <c r="N5544" s="7" t="n">
        <v>0</v>
      </c>
      <c r="O5544" s="7" t="n">
        <v>0</v>
      </c>
      <c r="P5544" s="7" t="n">
        <v>1</v>
      </c>
      <c r="Q5544" s="7" t="n">
        <v>1</v>
      </c>
      <c r="R5544" s="7" t="n">
        <v>1</v>
      </c>
      <c r="S5544" s="7" t="n">
        <v>255</v>
      </c>
    </row>
    <row r="5545" spans="1:11">
      <c r="A5545" t="s">
        <v>4</v>
      </c>
      <c r="B5545" s="4" t="s">
        <v>5</v>
      </c>
      <c r="C5545" s="4" t="s">
        <v>10</v>
      </c>
    </row>
    <row r="5546" spans="1:11">
      <c r="A5546" t="n">
        <v>43829</v>
      </c>
      <c r="B5546" s="29" t="n">
        <v>16</v>
      </c>
      <c r="C5546" s="7" t="n">
        <v>1300</v>
      </c>
    </row>
    <row r="5547" spans="1:11">
      <c r="A5547" t="s">
        <v>4</v>
      </c>
      <c r="B5547" s="4" t="s">
        <v>5</v>
      </c>
      <c r="C5547" s="4" t="s">
        <v>14</v>
      </c>
      <c r="D5547" s="4" t="s">
        <v>10</v>
      </c>
      <c r="E5547" s="4" t="s">
        <v>10</v>
      </c>
    </row>
    <row r="5548" spans="1:11">
      <c r="A5548" t="n">
        <v>43832</v>
      </c>
      <c r="B5548" s="13" t="n">
        <v>50</v>
      </c>
      <c r="C5548" s="7" t="n">
        <v>1</v>
      </c>
      <c r="D5548" s="7" t="n">
        <v>4544</v>
      </c>
      <c r="E5548" s="7" t="n">
        <v>1500</v>
      </c>
    </row>
    <row r="5549" spans="1:11">
      <c r="A5549" t="s">
        <v>4</v>
      </c>
      <c r="B5549" s="4" t="s">
        <v>5</v>
      </c>
      <c r="C5549" s="4" t="s">
        <v>10</v>
      </c>
      <c r="D5549" s="4" t="s">
        <v>14</v>
      </c>
    </row>
    <row r="5550" spans="1:11">
      <c r="A5550" t="n">
        <v>43838</v>
      </c>
      <c r="B5550" s="46" t="n">
        <v>89</v>
      </c>
      <c r="C5550" s="7" t="n">
        <v>65533</v>
      </c>
      <c r="D5550" s="7" t="n">
        <v>0</v>
      </c>
    </row>
    <row r="5551" spans="1:11">
      <c r="A5551" t="s">
        <v>4</v>
      </c>
      <c r="B5551" s="4" t="s">
        <v>5</v>
      </c>
      <c r="C5551" s="4" t="s">
        <v>10</v>
      </c>
      <c r="D5551" s="4" t="s">
        <v>14</v>
      </c>
    </row>
    <row r="5552" spans="1:11">
      <c r="A5552" t="n">
        <v>43842</v>
      </c>
      <c r="B5552" s="46" t="n">
        <v>89</v>
      </c>
      <c r="C5552" s="7" t="n">
        <v>65533</v>
      </c>
      <c r="D5552" s="7" t="n">
        <v>1</v>
      </c>
    </row>
    <row r="5553" spans="1:19">
      <c r="A5553" t="s">
        <v>4</v>
      </c>
      <c r="B5553" s="4" t="s">
        <v>5</v>
      </c>
      <c r="C5553" s="4" t="s">
        <v>14</v>
      </c>
      <c r="D5553" s="4" t="s">
        <v>10</v>
      </c>
    </row>
    <row r="5554" spans="1:19">
      <c r="A5554" t="n">
        <v>43846</v>
      </c>
      <c r="B5554" s="40" t="n">
        <v>45</v>
      </c>
      <c r="C5554" s="7" t="n">
        <v>7</v>
      </c>
      <c r="D5554" s="7" t="n">
        <v>255</v>
      </c>
    </row>
    <row r="5555" spans="1:19">
      <c r="A5555" t="s">
        <v>4</v>
      </c>
      <c r="B5555" s="4" t="s">
        <v>5</v>
      </c>
      <c r="C5555" s="4" t="s">
        <v>10</v>
      </c>
    </row>
    <row r="5556" spans="1:19">
      <c r="A5556" t="n">
        <v>43850</v>
      </c>
      <c r="B5556" s="29" t="n">
        <v>16</v>
      </c>
      <c r="C5556" s="7" t="n">
        <v>1500</v>
      </c>
    </row>
    <row r="5557" spans="1:19">
      <c r="A5557" t="s">
        <v>4</v>
      </c>
      <c r="B5557" s="4" t="s">
        <v>5</v>
      </c>
      <c r="C5557" s="4" t="s">
        <v>10</v>
      </c>
      <c r="D5557" s="4" t="s">
        <v>14</v>
      </c>
      <c r="E5557" s="4" t="s">
        <v>6</v>
      </c>
      <c r="F5557" s="4" t="s">
        <v>20</v>
      </c>
      <c r="G5557" s="4" t="s">
        <v>20</v>
      </c>
      <c r="H5557" s="4" t="s">
        <v>20</v>
      </c>
    </row>
    <row r="5558" spans="1:19">
      <c r="A5558" t="n">
        <v>43853</v>
      </c>
      <c r="B5558" s="36" t="n">
        <v>48</v>
      </c>
      <c r="C5558" s="7" t="n">
        <v>7</v>
      </c>
      <c r="D5558" s="7" t="n">
        <v>0</v>
      </c>
      <c r="E5558" s="7" t="s">
        <v>76</v>
      </c>
      <c r="F5558" s="7" t="n">
        <v>0.699999988079071</v>
      </c>
      <c r="G5558" s="7" t="n">
        <v>0.5</v>
      </c>
      <c r="H5558" s="7" t="n">
        <v>0</v>
      </c>
    </row>
    <row r="5559" spans="1:19">
      <c r="A5559" t="s">
        <v>4</v>
      </c>
      <c r="B5559" s="4" t="s">
        <v>5</v>
      </c>
      <c r="C5559" s="4" t="s">
        <v>9</v>
      </c>
    </row>
    <row r="5560" spans="1:19">
      <c r="A5560" t="n">
        <v>43882</v>
      </c>
      <c r="B5560" s="50" t="n">
        <v>15</v>
      </c>
      <c r="C5560" s="7" t="n">
        <v>256</v>
      </c>
    </row>
    <row r="5561" spans="1:19">
      <c r="A5561" t="s">
        <v>4</v>
      </c>
      <c r="B5561" s="4" t="s">
        <v>5</v>
      </c>
      <c r="C5561" s="4" t="s">
        <v>14</v>
      </c>
      <c r="D5561" s="4" t="s">
        <v>10</v>
      </c>
      <c r="E5561" s="4" t="s">
        <v>6</v>
      </c>
    </row>
    <row r="5562" spans="1:19">
      <c r="A5562" t="n">
        <v>43887</v>
      </c>
      <c r="B5562" s="33" t="n">
        <v>51</v>
      </c>
      <c r="C5562" s="7" t="n">
        <v>4</v>
      </c>
      <c r="D5562" s="7" t="n">
        <v>7</v>
      </c>
      <c r="E5562" s="7" t="s">
        <v>108</v>
      </c>
    </row>
    <row r="5563" spans="1:19">
      <c r="A5563" t="s">
        <v>4</v>
      </c>
      <c r="B5563" s="4" t="s">
        <v>5</v>
      </c>
      <c r="C5563" s="4" t="s">
        <v>10</v>
      </c>
    </row>
    <row r="5564" spans="1:19">
      <c r="A5564" t="n">
        <v>43901</v>
      </c>
      <c r="B5564" s="29" t="n">
        <v>16</v>
      </c>
      <c r="C5564" s="7" t="n">
        <v>0</v>
      </c>
    </row>
    <row r="5565" spans="1:19">
      <c r="A5565" t="s">
        <v>4</v>
      </c>
      <c r="B5565" s="4" t="s">
        <v>5</v>
      </c>
      <c r="C5565" s="4" t="s">
        <v>10</v>
      </c>
      <c r="D5565" s="4" t="s">
        <v>14</v>
      </c>
      <c r="E5565" s="4" t="s">
        <v>9</v>
      </c>
      <c r="F5565" s="4" t="s">
        <v>83</v>
      </c>
      <c r="G5565" s="4" t="s">
        <v>14</v>
      </c>
      <c r="H5565" s="4" t="s">
        <v>14</v>
      </c>
    </row>
    <row r="5566" spans="1:19">
      <c r="A5566" t="n">
        <v>43904</v>
      </c>
      <c r="B5566" s="44" t="n">
        <v>26</v>
      </c>
      <c r="C5566" s="7" t="n">
        <v>7</v>
      </c>
      <c r="D5566" s="7" t="n">
        <v>17</v>
      </c>
      <c r="E5566" s="7" t="n">
        <v>4425</v>
      </c>
      <c r="F5566" s="7" t="s">
        <v>415</v>
      </c>
      <c r="G5566" s="7" t="n">
        <v>2</v>
      </c>
      <c r="H5566" s="7" t="n">
        <v>0</v>
      </c>
    </row>
    <row r="5567" spans="1:19">
      <c r="A5567" t="s">
        <v>4</v>
      </c>
      <c r="B5567" s="4" t="s">
        <v>5</v>
      </c>
    </row>
    <row r="5568" spans="1:19">
      <c r="A5568" t="n">
        <v>43936</v>
      </c>
      <c r="B5568" s="45" t="n">
        <v>28</v>
      </c>
    </row>
    <row r="5569" spans="1:8">
      <c r="A5569" t="s">
        <v>4</v>
      </c>
      <c r="B5569" s="4" t="s">
        <v>5</v>
      </c>
      <c r="C5569" s="4" t="s">
        <v>10</v>
      </c>
      <c r="D5569" s="4" t="s">
        <v>14</v>
      </c>
      <c r="E5569" s="4" t="s">
        <v>14</v>
      </c>
      <c r="F5569" s="4" t="s">
        <v>6</v>
      </c>
    </row>
    <row r="5570" spans="1:8">
      <c r="A5570" t="n">
        <v>43937</v>
      </c>
      <c r="B5570" s="23" t="n">
        <v>47</v>
      </c>
      <c r="C5570" s="7" t="n">
        <v>7</v>
      </c>
      <c r="D5570" s="7" t="n">
        <v>0</v>
      </c>
      <c r="E5570" s="7" t="n">
        <v>0</v>
      </c>
      <c r="F5570" s="7" t="s">
        <v>247</v>
      </c>
    </row>
    <row r="5571" spans="1:8">
      <c r="A5571" t="s">
        <v>4</v>
      </c>
      <c r="B5571" s="4" t="s">
        <v>5</v>
      </c>
      <c r="C5571" s="4" t="s">
        <v>10</v>
      </c>
    </row>
    <row r="5572" spans="1:8">
      <c r="A5572" t="n">
        <v>43957</v>
      </c>
      <c r="B5572" s="29" t="n">
        <v>16</v>
      </c>
      <c r="C5572" s="7" t="n">
        <v>300</v>
      </c>
    </row>
    <row r="5573" spans="1:8">
      <c r="A5573" t="s">
        <v>4</v>
      </c>
      <c r="B5573" s="4" t="s">
        <v>5</v>
      </c>
      <c r="C5573" s="4" t="s">
        <v>14</v>
      </c>
      <c r="D5573" s="4" t="s">
        <v>10</v>
      </c>
      <c r="E5573" s="4" t="s">
        <v>6</v>
      </c>
    </row>
    <row r="5574" spans="1:8">
      <c r="A5574" t="n">
        <v>43960</v>
      </c>
      <c r="B5574" s="33" t="n">
        <v>51</v>
      </c>
      <c r="C5574" s="7" t="n">
        <v>4</v>
      </c>
      <c r="D5574" s="7" t="n">
        <v>9</v>
      </c>
      <c r="E5574" s="7" t="s">
        <v>361</v>
      </c>
    </row>
    <row r="5575" spans="1:8">
      <c r="A5575" t="s">
        <v>4</v>
      </c>
      <c r="B5575" s="4" t="s">
        <v>5</v>
      </c>
      <c r="C5575" s="4" t="s">
        <v>10</v>
      </c>
    </row>
    <row r="5576" spans="1:8">
      <c r="A5576" t="n">
        <v>43973</v>
      </c>
      <c r="B5576" s="29" t="n">
        <v>16</v>
      </c>
      <c r="C5576" s="7" t="n">
        <v>0</v>
      </c>
    </row>
    <row r="5577" spans="1:8">
      <c r="A5577" t="s">
        <v>4</v>
      </c>
      <c r="B5577" s="4" t="s">
        <v>5</v>
      </c>
      <c r="C5577" s="4" t="s">
        <v>10</v>
      </c>
      <c r="D5577" s="4" t="s">
        <v>14</v>
      </c>
      <c r="E5577" s="4" t="s">
        <v>9</v>
      </c>
      <c r="F5577" s="4" t="s">
        <v>83</v>
      </c>
      <c r="G5577" s="4" t="s">
        <v>14</v>
      </c>
      <c r="H5577" s="4" t="s">
        <v>14</v>
      </c>
    </row>
    <row r="5578" spans="1:8">
      <c r="A5578" t="n">
        <v>43976</v>
      </c>
      <c r="B5578" s="44" t="n">
        <v>26</v>
      </c>
      <c r="C5578" s="7" t="n">
        <v>9</v>
      </c>
      <c r="D5578" s="7" t="n">
        <v>17</v>
      </c>
      <c r="E5578" s="7" t="n">
        <v>5385</v>
      </c>
      <c r="F5578" s="7" t="s">
        <v>416</v>
      </c>
      <c r="G5578" s="7" t="n">
        <v>2</v>
      </c>
      <c r="H5578" s="7" t="n">
        <v>0</v>
      </c>
    </row>
    <row r="5579" spans="1:8">
      <c r="A5579" t="s">
        <v>4</v>
      </c>
      <c r="B5579" s="4" t="s">
        <v>5</v>
      </c>
    </row>
    <row r="5580" spans="1:8">
      <c r="A5580" t="n">
        <v>44043</v>
      </c>
      <c r="B5580" s="45" t="n">
        <v>28</v>
      </c>
    </row>
    <row r="5581" spans="1:8">
      <c r="A5581" t="s">
        <v>4</v>
      </c>
      <c r="B5581" s="4" t="s">
        <v>5</v>
      </c>
      <c r="C5581" s="4" t="s">
        <v>10</v>
      </c>
      <c r="D5581" s="4" t="s">
        <v>14</v>
      </c>
    </row>
    <row r="5582" spans="1:8">
      <c r="A5582" t="n">
        <v>44044</v>
      </c>
      <c r="B5582" s="46" t="n">
        <v>89</v>
      </c>
      <c r="C5582" s="7" t="n">
        <v>65533</v>
      </c>
      <c r="D5582" s="7" t="n">
        <v>1</v>
      </c>
    </row>
    <row r="5583" spans="1:8">
      <c r="A5583" t="s">
        <v>4</v>
      </c>
      <c r="B5583" s="4" t="s">
        <v>5</v>
      </c>
      <c r="C5583" s="4" t="s">
        <v>14</v>
      </c>
      <c r="D5583" s="4" t="s">
        <v>10</v>
      </c>
      <c r="E5583" s="4" t="s">
        <v>20</v>
      </c>
    </row>
    <row r="5584" spans="1:8">
      <c r="A5584" t="n">
        <v>44048</v>
      </c>
      <c r="B5584" s="22" t="n">
        <v>58</v>
      </c>
      <c r="C5584" s="7" t="n">
        <v>101</v>
      </c>
      <c r="D5584" s="7" t="n">
        <v>300</v>
      </c>
      <c r="E5584" s="7" t="n">
        <v>1</v>
      </c>
    </row>
    <row r="5585" spans="1:8">
      <c r="A5585" t="s">
        <v>4</v>
      </c>
      <c r="B5585" s="4" t="s">
        <v>5</v>
      </c>
      <c r="C5585" s="4" t="s">
        <v>14</v>
      </c>
      <c r="D5585" s="4" t="s">
        <v>10</v>
      </c>
    </row>
    <row r="5586" spans="1:8">
      <c r="A5586" t="n">
        <v>44056</v>
      </c>
      <c r="B5586" s="22" t="n">
        <v>58</v>
      </c>
      <c r="C5586" s="7" t="n">
        <v>254</v>
      </c>
      <c r="D5586" s="7" t="n">
        <v>0</v>
      </c>
    </row>
    <row r="5587" spans="1:8">
      <c r="A5587" t="s">
        <v>4</v>
      </c>
      <c r="B5587" s="4" t="s">
        <v>5</v>
      </c>
      <c r="C5587" s="4" t="s">
        <v>14</v>
      </c>
    </row>
    <row r="5588" spans="1:8">
      <c r="A5588" t="n">
        <v>44060</v>
      </c>
      <c r="B5588" s="37" t="n">
        <v>116</v>
      </c>
      <c r="C5588" s="7" t="n">
        <v>0</v>
      </c>
    </row>
    <row r="5589" spans="1:8">
      <c r="A5589" t="s">
        <v>4</v>
      </c>
      <c r="B5589" s="4" t="s">
        <v>5</v>
      </c>
      <c r="C5589" s="4" t="s">
        <v>14</v>
      </c>
      <c r="D5589" s="4" t="s">
        <v>10</v>
      </c>
    </row>
    <row r="5590" spans="1:8">
      <c r="A5590" t="n">
        <v>44062</v>
      </c>
      <c r="B5590" s="37" t="n">
        <v>116</v>
      </c>
      <c r="C5590" s="7" t="n">
        <v>2</v>
      </c>
      <c r="D5590" s="7" t="n">
        <v>1</v>
      </c>
    </row>
    <row r="5591" spans="1:8">
      <c r="A5591" t="s">
        <v>4</v>
      </c>
      <c r="B5591" s="4" t="s">
        <v>5</v>
      </c>
      <c r="C5591" s="4" t="s">
        <v>14</v>
      </c>
      <c r="D5591" s="4" t="s">
        <v>9</v>
      </c>
    </row>
    <row r="5592" spans="1:8">
      <c r="A5592" t="n">
        <v>44066</v>
      </c>
      <c r="B5592" s="37" t="n">
        <v>116</v>
      </c>
      <c r="C5592" s="7" t="n">
        <v>5</v>
      </c>
      <c r="D5592" s="7" t="n">
        <v>1101004800</v>
      </c>
    </row>
    <row r="5593" spans="1:8">
      <c r="A5593" t="s">
        <v>4</v>
      </c>
      <c r="B5593" s="4" t="s">
        <v>5</v>
      </c>
      <c r="C5593" s="4" t="s">
        <v>14</v>
      </c>
      <c r="D5593" s="4" t="s">
        <v>10</v>
      </c>
    </row>
    <row r="5594" spans="1:8">
      <c r="A5594" t="n">
        <v>44072</v>
      </c>
      <c r="B5594" s="37" t="n">
        <v>116</v>
      </c>
      <c r="C5594" s="7" t="n">
        <v>6</v>
      </c>
      <c r="D5594" s="7" t="n">
        <v>1</v>
      </c>
    </row>
    <row r="5595" spans="1:8">
      <c r="A5595" t="s">
        <v>4</v>
      </c>
      <c r="B5595" s="4" t="s">
        <v>5</v>
      </c>
      <c r="C5595" s="4" t="s">
        <v>14</v>
      </c>
      <c r="D5595" s="4" t="s">
        <v>14</v>
      </c>
      <c r="E5595" s="4" t="s">
        <v>20</v>
      </c>
      <c r="F5595" s="4" t="s">
        <v>20</v>
      </c>
      <c r="G5595" s="4" t="s">
        <v>20</v>
      </c>
      <c r="H5595" s="4" t="s">
        <v>10</v>
      </c>
    </row>
    <row r="5596" spans="1:8">
      <c r="A5596" t="n">
        <v>44076</v>
      </c>
      <c r="B5596" s="40" t="n">
        <v>45</v>
      </c>
      <c r="C5596" s="7" t="n">
        <v>2</v>
      </c>
      <c r="D5596" s="7" t="n">
        <v>3</v>
      </c>
      <c r="E5596" s="7" t="n">
        <v>-16.6700000762939</v>
      </c>
      <c r="F5596" s="7" t="n">
        <v>1.57000005245209</v>
      </c>
      <c r="G5596" s="7" t="n">
        <v>-1.07000005245209</v>
      </c>
      <c r="H5596" s="7" t="n">
        <v>0</v>
      </c>
    </row>
    <row r="5597" spans="1:8">
      <c r="A5597" t="s">
        <v>4</v>
      </c>
      <c r="B5597" s="4" t="s">
        <v>5</v>
      </c>
      <c r="C5597" s="4" t="s">
        <v>14</v>
      </c>
      <c r="D5597" s="4" t="s">
        <v>14</v>
      </c>
      <c r="E5597" s="4" t="s">
        <v>20</v>
      </c>
      <c r="F5597" s="4" t="s">
        <v>20</v>
      </c>
      <c r="G5597" s="4" t="s">
        <v>20</v>
      </c>
      <c r="H5597" s="4" t="s">
        <v>10</v>
      </c>
      <c r="I5597" s="4" t="s">
        <v>14</v>
      </c>
    </row>
    <row r="5598" spans="1:8">
      <c r="A5598" t="n">
        <v>44093</v>
      </c>
      <c r="B5598" s="40" t="n">
        <v>45</v>
      </c>
      <c r="C5598" s="7" t="n">
        <v>4</v>
      </c>
      <c r="D5598" s="7" t="n">
        <v>3</v>
      </c>
      <c r="E5598" s="7" t="n">
        <v>359.5</v>
      </c>
      <c r="F5598" s="7" t="n">
        <v>243.360000610352</v>
      </c>
      <c r="G5598" s="7" t="n">
        <v>0</v>
      </c>
      <c r="H5598" s="7" t="n">
        <v>0</v>
      </c>
      <c r="I5598" s="7" t="n">
        <v>1</v>
      </c>
    </row>
    <row r="5599" spans="1:8">
      <c r="A5599" t="s">
        <v>4</v>
      </c>
      <c r="B5599" s="4" t="s">
        <v>5</v>
      </c>
      <c r="C5599" s="4" t="s">
        <v>14</v>
      </c>
      <c r="D5599" s="4" t="s">
        <v>14</v>
      </c>
      <c r="E5599" s="4" t="s">
        <v>20</v>
      </c>
      <c r="F5599" s="4" t="s">
        <v>10</v>
      </c>
    </row>
    <row r="5600" spans="1:8">
      <c r="A5600" t="n">
        <v>44111</v>
      </c>
      <c r="B5600" s="40" t="n">
        <v>45</v>
      </c>
      <c r="C5600" s="7" t="n">
        <v>5</v>
      </c>
      <c r="D5600" s="7" t="n">
        <v>3</v>
      </c>
      <c r="E5600" s="7" t="n">
        <v>3.90000009536743</v>
      </c>
      <c r="F5600" s="7" t="n">
        <v>0</v>
      </c>
    </row>
    <row r="5601" spans="1:9">
      <c r="A5601" t="s">
        <v>4</v>
      </c>
      <c r="B5601" s="4" t="s">
        <v>5</v>
      </c>
      <c r="C5601" s="4" t="s">
        <v>14</v>
      </c>
      <c r="D5601" s="4" t="s">
        <v>14</v>
      </c>
      <c r="E5601" s="4" t="s">
        <v>20</v>
      </c>
      <c r="F5601" s="4" t="s">
        <v>10</v>
      </c>
    </row>
    <row r="5602" spans="1:9">
      <c r="A5602" t="n">
        <v>44120</v>
      </c>
      <c r="B5602" s="40" t="n">
        <v>45</v>
      </c>
      <c r="C5602" s="7" t="n">
        <v>11</v>
      </c>
      <c r="D5602" s="7" t="n">
        <v>3</v>
      </c>
      <c r="E5602" s="7" t="n">
        <v>17.2999992370605</v>
      </c>
      <c r="F5602" s="7" t="n">
        <v>0</v>
      </c>
    </row>
    <row r="5603" spans="1:9">
      <c r="A5603" t="s">
        <v>4</v>
      </c>
      <c r="B5603" s="4" t="s">
        <v>5</v>
      </c>
      <c r="C5603" s="4" t="s">
        <v>14</v>
      </c>
      <c r="D5603" s="4" t="s">
        <v>14</v>
      </c>
      <c r="E5603" s="4" t="s">
        <v>20</v>
      </c>
      <c r="F5603" s="4" t="s">
        <v>20</v>
      </c>
      <c r="G5603" s="4" t="s">
        <v>20</v>
      </c>
      <c r="H5603" s="4" t="s">
        <v>10</v>
      </c>
      <c r="I5603" s="4" t="s">
        <v>14</v>
      </c>
    </row>
    <row r="5604" spans="1:9">
      <c r="A5604" t="n">
        <v>44129</v>
      </c>
      <c r="B5604" s="40" t="n">
        <v>45</v>
      </c>
      <c r="C5604" s="7" t="n">
        <v>4</v>
      </c>
      <c r="D5604" s="7" t="n">
        <v>3</v>
      </c>
      <c r="E5604" s="7" t="n">
        <v>356.109985351563</v>
      </c>
      <c r="F5604" s="7" t="n">
        <v>243.360000610352</v>
      </c>
      <c r="G5604" s="7" t="n">
        <v>0</v>
      </c>
      <c r="H5604" s="7" t="n">
        <v>10000</v>
      </c>
      <c r="I5604" s="7" t="n">
        <v>1</v>
      </c>
    </row>
    <row r="5605" spans="1:9">
      <c r="A5605" t="s">
        <v>4</v>
      </c>
      <c r="B5605" s="4" t="s">
        <v>5</v>
      </c>
      <c r="C5605" s="4" t="s">
        <v>14</v>
      </c>
      <c r="D5605" s="4" t="s">
        <v>14</v>
      </c>
      <c r="E5605" s="4" t="s">
        <v>20</v>
      </c>
      <c r="F5605" s="4" t="s">
        <v>10</v>
      </c>
    </row>
    <row r="5606" spans="1:9">
      <c r="A5606" t="n">
        <v>44147</v>
      </c>
      <c r="B5606" s="40" t="n">
        <v>45</v>
      </c>
      <c r="C5606" s="7" t="n">
        <v>5</v>
      </c>
      <c r="D5606" s="7" t="n">
        <v>3</v>
      </c>
      <c r="E5606" s="7" t="n">
        <v>4.5</v>
      </c>
      <c r="F5606" s="7" t="n">
        <v>10000</v>
      </c>
    </row>
    <row r="5607" spans="1:9">
      <c r="A5607" t="s">
        <v>4</v>
      </c>
      <c r="B5607" s="4" t="s">
        <v>5</v>
      </c>
      <c r="C5607" s="4" t="s">
        <v>14</v>
      </c>
      <c r="D5607" s="4" t="s">
        <v>10</v>
      </c>
    </row>
    <row r="5608" spans="1:9">
      <c r="A5608" t="n">
        <v>44156</v>
      </c>
      <c r="B5608" s="22" t="n">
        <v>58</v>
      </c>
      <c r="C5608" s="7" t="n">
        <v>255</v>
      </c>
      <c r="D5608" s="7" t="n">
        <v>0</v>
      </c>
    </row>
    <row r="5609" spans="1:9">
      <c r="A5609" t="s">
        <v>4</v>
      </c>
      <c r="B5609" s="4" t="s">
        <v>5</v>
      </c>
      <c r="C5609" s="4" t="s">
        <v>14</v>
      </c>
      <c r="D5609" s="4" t="s">
        <v>10</v>
      </c>
      <c r="E5609" s="4" t="s">
        <v>6</v>
      </c>
    </row>
    <row r="5610" spans="1:9">
      <c r="A5610" t="n">
        <v>44160</v>
      </c>
      <c r="B5610" s="33" t="n">
        <v>51</v>
      </c>
      <c r="C5610" s="7" t="n">
        <v>4</v>
      </c>
      <c r="D5610" s="7" t="n">
        <v>0</v>
      </c>
      <c r="E5610" s="7" t="s">
        <v>101</v>
      </c>
    </row>
    <row r="5611" spans="1:9">
      <c r="A5611" t="s">
        <v>4</v>
      </c>
      <c r="B5611" s="4" t="s">
        <v>5</v>
      </c>
      <c r="C5611" s="4" t="s">
        <v>10</v>
      </c>
    </row>
    <row r="5612" spans="1:9">
      <c r="A5612" t="n">
        <v>44173</v>
      </c>
      <c r="B5612" s="29" t="n">
        <v>16</v>
      </c>
      <c r="C5612" s="7" t="n">
        <v>0</v>
      </c>
    </row>
    <row r="5613" spans="1:9">
      <c r="A5613" t="s">
        <v>4</v>
      </c>
      <c r="B5613" s="4" t="s">
        <v>5</v>
      </c>
      <c r="C5613" s="4" t="s">
        <v>10</v>
      </c>
      <c r="D5613" s="4" t="s">
        <v>14</v>
      </c>
      <c r="E5613" s="4" t="s">
        <v>9</v>
      </c>
      <c r="F5613" s="4" t="s">
        <v>83</v>
      </c>
      <c r="G5613" s="4" t="s">
        <v>14</v>
      </c>
      <c r="H5613" s="4" t="s">
        <v>14</v>
      </c>
    </row>
    <row r="5614" spans="1:9">
      <c r="A5614" t="n">
        <v>44176</v>
      </c>
      <c r="B5614" s="44" t="n">
        <v>26</v>
      </c>
      <c r="C5614" s="7" t="n">
        <v>0</v>
      </c>
      <c r="D5614" s="7" t="n">
        <v>17</v>
      </c>
      <c r="E5614" s="7" t="n">
        <v>53000</v>
      </c>
      <c r="F5614" s="7" t="s">
        <v>417</v>
      </c>
      <c r="G5614" s="7" t="n">
        <v>2</v>
      </c>
      <c r="H5614" s="7" t="n">
        <v>0</v>
      </c>
    </row>
    <row r="5615" spans="1:9">
      <c r="A5615" t="s">
        <v>4</v>
      </c>
      <c r="B5615" s="4" t="s">
        <v>5</v>
      </c>
    </row>
    <row r="5616" spans="1:9">
      <c r="A5616" t="n">
        <v>44240</v>
      </c>
      <c r="B5616" s="45" t="n">
        <v>28</v>
      </c>
    </row>
    <row r="5617" spans="1:9">
      <c r="A5617" t="s">
        <v>4</v>
      </c>
      <c r="B5617" s="4" t="s">
        <v>5</v>
      </c>
      <c r="C5617" s="4" t="s">
        <v>14</v>
      </c>
      <c r="D5617" s="4" t="s">
        <v>10</v>
      </c>
      <c r="E5617" s="4" t="s">
        <v>6</v>
      </c>
    </row>
    <row r="5618" spans="1:9">
      <c r="A5618" t="n">
        <v>44241</v>
      </c>
      <c r="B5618" s="33" t="n">
        <v>51</v>
      </c>
      <c r="C5618" s="7" t="n">
        <v>4</v>
      </c>
      <c r="D5618" s="7" t="n">
        <v>6</v>
      </c>
      <c r="E5618" s="7" t="s">
        <v>373</v>
      </c>
    </row>
    <row r="5619" spans="1:9">
      <c r="A5619" t="s">
        <v>4</v>
      </c>
      <c r="B5619" s="4" t="s">
        <v>5</v>
      </c>
      <c r="C5619" s="4" t="s">
        <v>10</v>
      </c>
    </row>
    <row r="5620" spans="1:9">
      <c r="A5620" t="n">
        <v>44255</v>
      </c>
      <c r="B5620" s="29" t="n">
        <v>16</v>
      </c>
      <c r="C5620" s="7" t="n">
        <v>0</v>
      </c>
    </row>
    <row r="5621" spans="1:9">
      <c r="A5621" t="s">
        <v>4</v>
      </c>
      <c r="B5621" s="4" t="s">
        <v>5</v>
      </c>
      <c r="C5621" s="4" t="s">
        <v>10</v>
      </c>
      <c r="D5621" s="4" t="s">
        <v>14</v>
      </c>
      <c r="E5621" s="4" t="s">
        <v>9</v>
      </c>
      <c r="F5621" s="4" t="s">
        <v>83</v>
      </c>
      <c r="G5621" s="4" t="s">
        <v>14</v>
      </c>
      <c r="H5621" s="4" t="s">
        <v>14</v>
      </c>
    </row>
    <row r="5622" spans="1:9">
      <c r="A5622" t="n">
        <v>44258</v>
      </c>
      <c r="B5622" s="44" t="n">
        <v>26</v>
      </c>
      <c r="C5622" s="7" t="n">
        <v>6</v>
      </c>
      <c r="D5622" s="7" t="n">
        <v>17</v>
      </c>
      <c r="E5622" s="7" t="n">
        <v>8458</v>
      </c>
      <c r="F5622" s="7" t="s">
        <v>418</v>
      </c>
      <c r="G5622" s="7" t="n">
        <v>2</v>
      </c>
      <c r="H5622" s="7" t="n">
        <v>0</v>
      </c>
    </row>
    <row r="5623" spans="1:9">
      <c r="A5623" t="s">
        <v>4</v>
      </c>
      <c r="B5623" s="4" t="s">
        <v>5</v>
      </c>
    </row>
    <row r="5624" spans="1:9">
      <c r="A5624" t="n">
        <v>44301</v>
      </c>
      <c r="B5624" s="45" t="n">
        <v>28</v>
      </c>
    </row>
    <row r="5625" spans="1:9">
      <c r="A5625" t="s">
        <v>4</v>
      </c>
      <c r="B5625" s="4" t="s">
        <v>5</v>
      </c>
      <c r="C5625" s="4" t="s">
        <v>10</v>
      </c>
    </row>
    <row r="5626" spans="1:9">
      <c r="A5626" t="n">
        <v>44302</v>
      </c>
      <c r="B5626" s="29" t="n">
        <v>16</v>
      </c>
      <c r="C5626" s="7" t="n">
        <v>500</v>
      </c>
    </row>
    <row r="5627" spans="1:9">
      <c r="A5627" t="s">
        <v>4</v>
      </c>
      <c r="B5627" s="4" t="s">
        <v>5</v>
      </c>
      <c r="C5627" s="4" t="s">
        <v>14</v>
      </c>
      <c r="D5627" s="4" t="s">
        <v>20</v>
      </c>
      <c r="E5627" s="4" t="s">
        <v>20</v>
      </c>
      <c r="F5627" s="4" t="s">
        <v>20</v>
      </c>
    </row>
    <row r="5628" spans="1:9">
      <c r="A5628" t="n">
        <v>44305</v>
      </c>
      <c r="B5628" s="40" t="n">
        <v>45</v>
      </c>
      <c r="C5628" s="7" t="n">
        <v>9</v>
      </c>
      <c r="D5628" s="7" t="n">
        <v>0.0500000007450581</v>
      </c>
      <c r="E5628" s="7" t="n">
        <v>0.0500000007450581</v>
      </c>
      <c r="F5628" s="7" t="n">
        <v>0.200000002980232</v>
      </c>
    </row>
    <row r="5629" spans="1:9">
      <c r="A5629" t="s">
        <v>4</v>
      </c>
      <c r="B5629" s="4" t="s">
        <v>5</v>
      </c>
      <c r="C5629" s="4" t="s">
        <v>14</v>
      </c>
      <c r="D5629" s="4" t="s">
        <v>10</v>
      </c>
      <c r="E5629" s="4" t="s">
        <v>10</v>
      </c>
      <c r="F5629" s="4" t="s">
        <v>14</v>
      </c>
    </row>
    <row r="5630" spans="1:9">
      <c r="A5630" t="n">
        <v>44319</v>
      </c>
      <c r="B5630" s="42" t="n">
        <v>25</v>
      </c>
      <c r="C5630" s="7" t="n">
        <v>1</v>
      </c>
      <c r="D5630" s="7" t="n">
        <v>60</v>
      </c>
      <c r="E5630" s="7" t="n">
        <v>200</v>
      </c>
      <c r="F5630" s="7" t="n">
        <v>1</v>
      </c>
    </row>
    <row r="5631" spans="1:9">
      <c r="A5631" t="s">
        <v>4</v>
      </c>
      <c r="B5631" s="4" t="s">
        <v>5</v>
      </c>
      <c r="C5631" s="4" t="s">
        <v>6</v>
      </c>
      <c r="D5631" s="4" t="s">
        <v>10</v>
      </c>
    </row>
    <row r="5632" spans="1:9">
      <c r="A5632" t="n">
        <v>44326</v>
      </c>
      <c r="B5632" s="43" t="n">
        <v>29</v>
      </c>
      <c r="C5632" s="7" t="s">
        <v>419</v>
      </c>
      <c r="D5632" s="7" t="n">
        <v>65533</v>
      </c>
    </row>
    <row r="5633" spans="1:8">
      <c r="A5633" t="s">
        <v>4</v>
      </c>
      <c r="B5633" s="4" t="s">
        <v>5</v>
      </c>
      <c r="C5633" s="4" t="s">
        <v>14</v>
      </c>
      <c r="D5633" s="4" t="s">
        <v>10</v>
      </c>
      <c r="E5633" s="4" t="s">
        <v>6</v>
      </c>
    </row>
    <row r="5634" spans="1:8">
      <c r="A5634" t="n">
        <v>44342</v>
      </c>
      <c r="B5634" s="33" t="n">
        <v>51</v>
      </c>
      <c r="C5634" s="7" t="n">
        <v>4</v>
      </c>
      <c r="D5634" s="7" t="n">
        <v>15</v>
      </c>
      <c r="E5634" s="7" t="s">
        <v>164</v>
      </c>
    </row>
    <row r="5635" spans="1:8">
      <c r="A5635" t="s">
        <v>4</v>
      </c>
      <c r="B5635" s="4" t="s">
        <v>5</v>
      </c>
      <c r="C5635" s="4" t="s">
        <v>10</v>
      </c>
    </row>
    <row r="5636" spans="1:8">
      <c r="A5636" t="n">
        <v>44355</v>
      </c>
      <c r="B5636" s="29" t="n">
        <v>16</v>
      </c>
      <c r="C5636" s="7" t="n">
        <v>0</v>
      </c>
    </row>
    <row r="5637" spans="1:8">
      <c r="A5637" t="s">
        <v>4</v>
      </c>
      <c r="B5637" s="4" t="s">
        <v>5</v>
      </c>
      <c r="C5637" s="4" t="s">
        <v>10</v>
      </c>
      <c r="D5637" s="4" t="s">
        <v>14</v>
      </c>
      <c r="E5637" s="4" t="s">
        <v>9</v>
      </c>
      <c r="F5637" s="4" t="s">
        <v>83</v>
      </c>
      <c r="G5637" s="4" t="s">
        <v>14</v>
      </c>
      <c r="H5637" s="4" t="s">
        <v>14</v>
      </c>
      <c r="I5637" s="4" t="s">
        <v>14</v>
      </c>
    </row>
    <row r="5638" spans="1:8">
      <c r="A5638" t="n">
        <v>44358</v>
      </c>
      <c r="B5638" s="44" t="n">
        <v>26</v>
      </c>
      <c r="C5638" s="7" t="n">
        <v>15</v>
      </c>
      <c r="D5638" s="7" t="n">
        <v>17</v>
      </c>
      <c r="E5638" s="7" t="n">
        <v>15420</v>
      </c>
      <c r="F5638" s="7" t="s">
        <v>420</v>
      </c>
      <c r="G5638" s="7" t="n">
        <v>8</v>
      </c>
      <c r="H5638" s="7" t="n">
        <v>2</v>
      </c>
      <c r="I5638" s="7" t="n">
        <v>0</v>
      </c>
    </row>
    <row r="5639" spans="1:8">
      <c r="A5639" t="s">
        <v>4</v>
      </c>
      <c r="B5639" s="4" t="s">
        <v>5</v>
      </c>
      <c r="C5639" s="4" t="s">
        <v>10</v>
      </c>
    </row>
    <row r="5640" spans="1:8">
      <c r="A5640" t="n">
        <v>44395</v>
      </c>
      <c r="B5640" s="29" t="n">
        <v>16</v>
      </c>
      <c r="C5640" s="7" t="n">
        <v>2000</v>
      </c>
    </row>
    <row r="5641" spans="1:8">
      <c r="A5641" t="s">
        <v>4</v>
      </c>
      <c r="B5641" s="4" t="s">
        <v>5</v>
      </c>
      <c r="C5641" s="4" t="s">
        <v>14</v>
      </c>
      <c r="D5641" s="4" t="s">
        <v>10</v>
      </c>
      <c r="E5641" s="4" t="s">
        <v>6</v>
      </c>
      <c r="F5641" s="4" t="s">
        <v>6</v>
      </c>
      <c r="G5641" s="4" t="s">
        <v>6</v>
      </c>
      <c r="H5641" s="4" t="s">
        <v>6</v>
      </c>
    </row>
    <row r="5642" spans="1:8">
      <c r="A5642" t="n">
        <v>44398</v>
      </c>
      <c r="B5642" s="33" t="n">
        <v>51</v>
      </c>
      <c r="C5642" s="7" t="n">
        <v>3</v>
      </c>
      <c r="D5642" s="7" t="n">
        <v>0</v>
      </c>
      <c r="E5642" s="7" t="s">
        <v>88</v>
      </c>
      <c r="F5642" s="7" t="s">
        <v>62</v>
      </c>
      <c r="G5642" s="7" t="s">
        <v>61</v>
      </c>
      <c r="H5642" s="7" t="s">
        <v>62</v>
      </c>
    </row>
    <row r="5643" spans="1:8">
      <c r="A5643" t="s">
        <v>4</v>
      </c>
      <c r="B5643" s="4" t="s">
        <v>5</v>
      </c>
      <c r="C5643" s="4" t="s">
        <v>10</v>
      </c>
      <c r="D5643" s="4" t="s">
        <v>14</v>
      </c>
      <c r="E5643" s="4" t="s">
        <v>20</v>
      </c>
      <c r="F5643" s="4" t="s">
        <v>10</v>
      </c>
    </row>
    <row r="5644" spans="1:8">
      <c r="A5644" t="n">
        <v>44411</v>
      </c>
      <c r="B5644" s="47" t="n">
        <v>59</v>
      </c>
      <c r="C5644" s="7" t="n">
        <v>0</v>
      </c>
      <c r="D5644" s="7" t="n">
        <v>13</v>
      </c>
      <c r="E5644" s="7" t="n">
        <v>0.150000005960464</v>
      </c>
      <c r="F5644" s="7" t="n">
        <v>0</v>
      </c>
    </row>
    <row r="5645" spans="1:8">
      <c r="A5645" t="s">
        <v>4</v>
      </c>
      <c r="B5645" s="4" t="s">
        <v>5</v>
      </c>
      <c r="C5645" s="4" t="s">
        <v>10</v>
      </c>
      <c r="D5645" s="4" t="s">
        <v>14</v>
      </c>
      <c r="E5645" s="4" t="s">
        <v>20</v>
      </c>
      <c r="F5645" s="4" t="s">
        <v>10</v>
      </c>
    </row>
    <row r="5646" spans="1:8">
      <c r="A5646" t="n">
        <v>44421</v>
      </c>
      <c r="B5646" s="47" t="n">
        <v>59</v>
      </c>
      <c r="C5646" s="7" t="n">
        <v>1</v>
      </c>
      <c r="D5646" s="7" t="n">
        <v>13</v>
      </c>
      <c r="E5646" s="7" t="n">
        <v>0.150000005960464</v>
      </c>
      <c r="F5646" s="7" t="n">
        <v>0</v>
      </c>
    </row>
    <row r="5647" spans="1:8">
      <c r="A5647" t="s">
        <v>4</v>
      </c>
      <c r="B5647" s="4" t="s">
        <v>5</v>
      </c>
      <c r="C5647" s="4" t="s">
        <v>10</v>
      </c>
    </row>
    <row r="5648" spans="1:8">
      <c r="A5648" t="n">
        <v>44431</v>
      </c>
      <c r="B5648" s="29" t="n">
        <v>16</v>
      </c>
      <c r="C5648" s="7" t="n">
        <v>50</v>
      </c>
    </row>
    <row r="5649" spans="1:9">
      <c r="A5649" t="s">
        <v>4</v>
      </c>
      <c r="B5649" s="4" t="s">
        <v>5</v>
      </c>
      <c r="C5649" s="4" t="s">
        <v>10</v>
      </c>
      <c r="D5649" s="4" t="s">
        <v>14</v>
      </c>
      <c r="E5649" s="4" t="s">
        <v>20</v>
      </c>
      <c r="F5649" s="4" t="s">
        <v>10</v>
      </c>
    </row>
    <row r="5650" spans="1:9">
      <c r="A5650" t="n">
        <v>44434</v>
      </c>
      <c r="B5650" s="47" t="n">
        <v>59</v>
      </c>
      <c r="C5650" s="7" t="n">
        <v>11</v>
      </c>
      <c r="D5650" s="7" t="n">
        <v>13</v>
      </c>
      <c r="E5650" s="7" t="n">
        <v>0.150000005960464</v>
      </c>
      <c r="F5650" s="7" t="n">
        <v>0</v>
      </c>
    </row>
    <row r="5651" spans="1:9">
      <c r="A5651" t="s">
        <v>4</v>
      </c>
      <c r="B5651" s="4" t="s">
        <v>5</v>
      </c>
      <c r="C5651" s="4" t="s">
        <v>10</v>
      </c>
      <c r="D5651" s="4" t="s">
        <v>14</v>
      </c>
      <c r="E5651" s="4" t="s">
        <v>20</v>
      </c>
      <c r="F5651" s="4" t="s">
        <v>10</v>
      </c>
    </row>
    <row r="5652" spans="1:9">
      <c r="A5652" t="n">
        <v>44444</v>
      </c>
      <c r="B5652" s="47" t="n">
        <v>59</v>
      </c>
      <c r="C5652" s="7" t="n">
        <v>8</v>
      </c>
      <c r="D5652" s="7" t="n">
        <v>13</v>
      </c>
      <c r="E5652" s="7" t="n">
        <v>0.150000005960464</v>
      </c>
      <c r="F5652" s="7" t="n">
        <v>0</v>
      </c>
    </row>
    <row r="5653" spans="1:9">
      <c r="A5653" t="s">
        <v>4</v>
      </c>
      <c r="B5653" s="4" t="s">
        <v>5</v>
      </c>
      <c r="C5653" s="4" t="s">
        <v>10</v>
      </c>
    </row>
    <row r="5654" spans="1:9">
      <c r="A5654" t="n">
        <v>44454</v>
      </c>
      <c r="B5654" s="29" t="n">
        <v>16</v>
      </c>
      <c r="C5654" s="7" t="n">
        <v>50</v>
      </c>
    </row>
    <row r="5655" spans="1:9">
      <c r="A5655" t="s">
        <v>4</v>
      </c>
      <c r="B5655" s="4" t="s">
        <v>5</v>
      </c>
      <c r="C5655" s="4" t="s">
        <v>10</v>
      </c>
      <c r="D5655" s="4" t="s">
        <v>14</v>
      </c>
      <c r="E5655" s="4" t="s">
        <v>20</v>
      </c>
      <c r="F5655" s="4" t="s">
        <v>10</v>
      </c>
    </row>
    <row r="5656" spans="1:9">
      <c r="A5656" t="n">
        <v>44457</v>
      </c>
      <c r="B5656" s="47" t="n">
        <v>59</v>
      </c>
      <c r="C5656" s="7" t="n">
        <v>2</v>
      </c>
      <c r="D5656" s="7" t="n">
        <v>13</v>
      </c>
      <c r="E5656" s="7" t="n">
        <v>0.150000005960464</v>
      </c>
      <c r="F5656" s="7" t="n">
        <v>0</v>
      </c>
    </row>
    <row r="5657" spans="1:9">
      <c r="A5657" t="s">
        <v>4</v>
      </c>
      <c r="B5657" s="4" t="s">
        <v>5</v>
      </c>
      <c r="C5657" s="4" t="s">
        <v>10</v>
      </c>
      <c r="D5657" s="4" t="s">
        <v>14</v>
      </c>
      <c r="E5657" s="4" t="s">
        <v>20</v>
      </c>
      <c r="F5657" s="4" t="s">
        <v>10</v>
      </c>
    </row>
    <row r="5658" spans="1:9">
      <c r="A5658" t="n">
        <v>44467</v>
      </c>
      <c r="B5658" s="47" t="n">
        <v>59</v>
      </c>
      <c r="C5658" s="7" t="n">
        <v>6</v>
      </c>
      <c r="D5658" s="7" t="n">
        <v>13</v>
      </c>
      <c r="E5658" s="7" t="n">
        <v>0.150000005960464</v>
      </c>
      <c r="F5658" s="7" t="n">
        <v>0</v>
      </c>
    </row>
    <row r="5659" spans="1:9">
      <c r="A5659" t="s">
        <v>4</v>
      </c>
      <c r="B5659" s="4" t="s">
        <v>5</v>
      </c>
      <c r="C5659" s="4" t="s">
        <v>10</v>
      </c>
    </row>
    <row r="5660" spans="1:9">
      <c r="A5660" t="n">
        <v>44477</v>
      </c>
      <c r="B5660" s="29" t="n">
        <v>16</v>
      </c>
      <c r="C5660" s="7" t="n">
        <v>50</v>
      </c>
    </row>
    <row r="5661" spans="1:9">
      <c r="A5661" t="s">
        <v>4</v>
      </c>
      <c r="B5661" s="4" t="s">
        <v>5</v>
      </c>
      <c r="C5661" s="4" t="s">
        <v>10</v>
      </c>
      <c r="D5661" s="4" t="s">
        <v>14</v>
      </c>
      <c r="E5661" s="4" t="s">
        <v>20</v>
      </c>
      <c r="F5661" s="4" t="s">
        <v>10</v>
      </c>
    </row>
    <row r="5662" spans="1:9">
      <c r="A5662" t="n">
        <v>44480</v>
      </c>
      <c r="B5662" s="47" t="n">
        <v>59</v>
      </c>
      <c r="C5662" s="7" t="n">
        <v>4</v>
      </c>
      <c r="D5662" s="7" t="n">
        <v>13</v>
      </c>
      <c r="E5662" s="7" t="n">
        <v>0.150000005960464</v>
      </c>
      <c r="F5662" s="7" t="n">
        <v>0</v>
      </c>
    </row>
    <row r="5663" spans="1:9">
      <c r="A5663" t="s">
        <v>4</v>
      </c>
      <c r="B5663" s="4" t="s">
        <v>5</v>
      </c>
      <c r="C5663" s="4" t="s">
        <v>10</v>
      </c>
      <c r="D5663" s="4" t="s">
        <v>14</v>
      </c>
      <c r="E5663" s="4" t="s">
        <v>20</v>
      </c>
      <c r="F5663" s="4" t="s">
        <v>10</v>
      </c>
    </row>
    <row r="5664" spans="1:9">
      <c r="A5664" t="n">
        <v>44490</v>
      </c>
      <c r="B5664" s="47" t="n">
        <v>59</v>
      </c>
      <c r="C5664" s="7" t="n">
        <v>3</v>
      </c>
      <c r="D5664" s="7" t="n">
        <v>13</v>
      </c>
      <c r="E5664" s="7" t="n">
        <v>0.150000005960464</v>
      </c>
      <c r="F5664" s="7" t="n">
        <v>0</v>
      </c>
    </row>
    <row r="5665" spans="1:6">
      <c r="A5665" t="s">
        <v>4</v>
      </c>
      <c r="B5665" s="4" t="s">
        <v>5</v>
      </c>
      <c r="C5665" s="4" t="s">
        <v>10</v>
      </c>
      <c r="D5665" s="4" t="s">
        <v>14</v>
      </c>
      <c r="E5665" s="4" t="s">
        <v>20</v>
      </c>
      <c r="F5665" s="4" t="s">
        <v>10</v>
      </c>
    </row>
    <row r="5666" spans="1:6">
      <c r="A5666" t="n">
        <v>44500</v>
      </c>
      <c r="B5666" s="47" t="n">
        <v>59</v>
      </c>
      <c r="C5666" s="7" t="n">
        <v>5</v>
      </c>
      <c r="D5666" s="7" t="n">
        <v>13</v>
      </c>
      <c r="E5666" s="7" t="n">
        <v>0.150000005960464</v>
      </c>
      <c r="F5666" s="7" t="n">
        <v>0</v>
      </c>
    </row>
    <row r="5667" spans="1:6">
      <c r="A5667" t="s">
        <v>4</v>
      </c>
      <c r="B5667" s="4" t="s">
        <v>5</v>
      </c>
      <c r="C5667" s="4" t="s">
        <v>10</v>
      </c>
    </row>
    <row r="5668" spans="1:6">
      <c r="A5668" t="n">
        <v>44510</v>
      </c>
      <c r="B5668" s="29" t="n">
        <v>16</v>
      </c>
      <c r="C5668" s="7" t="n">
        <v>1000</v>
      </c>
    </row>
    <row r="5669" spans="1:6">
      <c r="A5669" t="s">
        <v>4</v>
      </c>
      <c r="B5669" s="4" t="s">
        <v>5</v>
      </c>
      <c r="C5669" s="4" t="s">
        <v>10</v>
      </c>
      <c r="D5669" s="4" t="s">
        <v>20</v>
      </c>
      <c r="E5669" s="4" t="s">
        <v>20</v>
      </c>
      <c r="F5669" s="4" t="s">
        <v>20</v>
      </c>
      <c r="G5669" s="4" t="s">
        <v>10</v>
      </c>
      <c r="H5669" s="4" t="s">
        <v>10</v>
      </c>
    </row>
    <row r="5670" spans="1:6">
      <c r="A5670" t="n">
        <v>44513</v>
      </c>
      <c r="B5670" s="63" t="n">
        <v>60</v>
      </c>
      <c r="C5670" s="7" t="n">
        <v>0</v>
      </c>
      <c r="D5670" s="7" t="n">
        <v>-20</v>
      </c>
      <c r="E5670" s="7" t="n">
        <v>0</v>
      </c>
      <c r="F5670" s="7" t="n">
        <v>0</v>
      </c>
      <c r="G5670" s="7" t="n">
        <v>800</v>
      </c>
      <c r="H5670" s="7" t="n">
        <v>0</v>
      </c>
    </row>
    <row r="5671" spans="1:6">
      <c r="A5671" t="s">
        <v>4</v>
      </c>
      <c r="B5671" s="4" t="s">
        <v>5</v>
      </c>
      <c r="C5671" s="4" t="s">
        <v>10</v>
      </c>
      <c r="D5671" s="4" t="s">
        <v>20</v>
      </c>
      <c r="E5671" s="4" t="s">
        <v>20</v>
      </c>
      <c r="F5671" s="4" t="s">
        <v>20</v>
      </c>
      <c r="G5671" s="4" t="s">
        <v>10</v>
      </c>
      <c r="H5671" s="4" t="s">
        <v>10</v>
      </c>
    </row>
    <row r="5672" spans="1:6">
      <c r="A5672" t="n">
        <v>44532</v>
      </c>
      <c r="B5672" s="63" t="n">
        <v>60</v>
      </c>
      <c r="C5672" s="7" t="n">
        <v>1</v>
      </c>
      <c r="D5672" s="7" t="n">
        <v>-20</v>
      </c>
      <c r="E5672" s="7" t="n">
        <v>0</v>
      </c>
      <c r="F5672" s="7" t="n">
        <v>0</v>
      </c>
      <c r="G5672" s="7" t="n">
        <v>800</v>
      </c>
      <c r="H5672" s="7" t="n">
        <v>0</v>
      </c>
    </row>
    <row r="5673" spans="1:6">
      <c r="A5673" t="s">
        <v>4</v>
      </c>
      <c r="B5673" s="4" t="s">
        <v>5</v>
      </c>
      <c r="C5673" s="4" t="s">
        <v>10</v>
      </c>
    </row>
    <row r="5674" spans="1:6">
      <c r="A5674" t="n">
        <v>44551</v>
      </c>
      <c r="B5674" s="29" t="n">
        <v>16</v>
      </c>
      <c r="C5674" s="7" t="n">
        <v>50</v>
      </c>
    </row>
    <row r="5675" spans="1:6">
      <c r="A5675" t="s">
        <v>4</v>
      </c>
      <c r="B5675" s="4" t="s">
        <v>5</v>
      </c>
      <c r="C5675" s="4" t="s">
        <v>10</v>
      </c>
      <c r="D5675" s="4" t="s">
        <v>20</v>
      </c>
      <c r="E5675" s="4" t="s">
        <v>20</v>
      </c>
      <c r="F5675" s="4" t="s">
        <v>20</v>
      </c>
      <c r="G5675" s="4" t="s">
        <v>10</v>
      </c>
      <c r="H5675" s="4" t="s">
        <v>10</v>
      </c>
    </row>
    <row r="5676" spans="1:6">
      <c r="A5676" t="n">
        <v>44554</v>
      </c>
      <c r="B5676" s="63" t="n">
        <v>60</v>
      </c>
      <c r="C5676" s="7" t="n">
        <v>11</v>
      </c>
      <c r="D5676" s="7" t="n">
        <v>-20</v>
      </c>
      <c r="E5676" s="7" t="n">
        <v>0</v>
      </c>
      <c r="F5676" s="7" t="n">
        <v>0</v>
      </c>
      <c r="G5676" s="7" t="n">
        <v>800</v>
      </c>
      <c r="H5676" s="7" t="n">
        <v>0</v>
      </c>
    </row>
    <row r="5677" spans="1:6">
      <c r="A5677" t="s">
        <v>4</v>
      </c>
      <c r="B5677" s="4" t="s">
        <v>5</v>
      </c>
      <c r="C5677" s="4" t="s">
        <v>10</v>
      </c>
      <c r="D5677" s="4" t="s">
        <v>20</v>
      </c>
      <c r="E5677" s="4" t="s">
        <v>20</v>
      </c>
      <c r="F5677" s="4" t="s">
        <v>20</v>
      </c>
      <c r="G5677" s="4" t="s">
        <v>10</v>
      </c>
      <c r="H5677" s="4" t="s">
        <v>10</v>
      </c>
    </row>
    <row r="5678" spans="1:6">
      <c r="A5678" t="n">
        <v>44573</v>
      </c>
      <c r="B5678" s="63" t="n">
        <v>60</v>
      </c>
      <c r="C5678" s="7" t="n">
        <v>8</v>
      </c>
      <c r="D5678" s="7" t="n">
        <v>-20</v>
      </c>
      <c r="E5678" s="7" t="n">
        <v>0</v>
      </c>
      <c r="F5678" s="7" t="n">
        <v>0</v>
      </c>
      <c r="G5678" s="7" t="n">
        <v>800</v>
      </c>
      <c r="H5678" s="7" t="n">
        <v>0</v>
      </c>
    </row>
    <row r="5679" spans="1:6">
      <c r="A5679" t="s">
        <v>4</v>
      </c>
      <c r="B5679" s="4" t="s">
        <v>5</v>
      </c>
      <c r="C5679" s="4" t="s">
        <v>10</v>
      </c>
    </row>
    <row r="5680" spans="1:6">
      <c r="A5680" t="n">
        <v>44592</v>
      </c>
      <c r="B5680" s="29" t="n">
        <v>16</v>
      </c>
      <c r="C5680" s="7" t="n">
        <v>50</v>
      </c>
    </row>
    <row r="5681" spans="1:8">
      <c r="A5681" t="s">
        <v>4</v>
      </c>
      <c r="B5681" s="4" t="s">
        <v>5</v>
      </c>
      <c r="C5681" s="4" t="s">
        <v>10</v>
      </c>
      <c r="D5681" s="4" t="s">
        <v>20</v>
      </c>
      <c r="E5681" s="4" t="s">
        <v>20</v>
      </c>
      <c r="F5681" s="4" t="s">
        <v>20</v>
      </c>
      <c r="G5681" s="4" t="s">
        <v>10</v>
      </c>
      <c r="H5681" s="4" t="s">
        <v>10</v>
      </c>
    </row>
    <row r="5682" spans="1:8">
      <c r="A5682" t="n">
        <v>44595</v>
      </c>
      <c r="B5682" s="63" t="n">
        <v>60</v>
      </c>
      <c r="C5682" s="7" t="n">
        <v>2</v>
      </c>
      <c r="D5682" s="7" t="n">
        <v>-20</v>
      </c>
      <c r="E5682" s="7" t="n">
        <v>0</v>
      </c>
      <c r="F5682" s="7" t="n">
        <v>0</v>
      </c>
      <c r="G5682" s="7" t="n">
        <v>800</v>
      </c>
      <c r="H5682" s="7" t="n">
        <v>0</v>
      </c>
    </row>
    <row r="5683" spans="1:8">
      <c r="A5683" t="s">
        <v>4</v>
      </c>
      <c r="B5683" s="4" t="s">
        <v>5</v>
      </c>
      <c r="C5683" s="4" t="s">
        <v>10</v>
      </c>
      <c r="D5683" s="4" t="s">
        <v>20</v>
      </c>
      <c r="E5683" s="4" t="s">
        <v>20</v>
      </c>
      <c r="F5683" s="4" t="s">
        <v>20</v>
      </c>
      <c r="G5683" s="4" t="s">
        <v>10</v>
      </c>
      <c r="H5683" s="4" t="s">
        <v>10</v>
      </c>
    </row>
    <row r="5684" spans="1:8">
      <c r="A5684" t="n">
        <v>44614</v>
      </c>
      <c r="B5684" s="63" t="n">
        <v>60</v>
      </c>
      <c r="C5684" s="7" t="n">
        <v>6</v>
      </c>
      <c r="D5684" s="7" t="n">
        <v>-20</v>
      </c>
      <c r="E5684" s="7" t="n">
        <v>0</v>
      </c>
      <c r="F5684" s="7" t="n">
        <v>0</v>
      </c>
      <c r="G5684" s="7" t="n">
        <v>800</v>
      </c>
      <c r="H5684" s="7" t="n">
        <v>0</v>
      </c>
    </row>
    <row r="5685" spans="1:8">
      <c r="A5685" t="s">
        <v>4</v>
      </c>
      <c r="B5685" s="4" t="s">
        <v>5</v>
      </c>
      <c r="C5685" s="4" t="s">
        <v>10</v>
      </c>
    </row>
    <row r="5686" spans="1:8">
      <c r="A5686" t="n">
        <v>44633</v>
      </c>
      <c r="B5686" s="29" t="n">
        <v>16</v>
      </c>
      <c r="C5686" s="7" t="n">
        <v>50</v>
      </c>
    </row>
    <row r="5687" spans="1:8">
      <c r="A5687" t="s">
        <v>4</v>
      </c>
      <c r="B5687" s="4" t="s">
        <v>5</v>
      </c>
      <c r="C5687" s="4" t="s">
        <v>10</v>
      </c>
      <c r="D5687" s="4" t="s">
        <v>20</v>
      </c>
      <c r="E5687" s="4" t="s">
        <v>20</v>
      </c>
      <c r="F5687" s="4" t="s">
        <v>20</v>
      </c>
      <c r="G5687" s="4" t="s">
        <v>10</v>
      </c>
      <c r="H5687" s="4" t="s">
        <v>10</v>
      </c>
    </row>
    <row r="5688" spans="1:8">
      <c r="A5688" t="n">
        <v>44636</v>
      </c>
      <c r="B5688" s="63" t="n">
        <v>60</v>
      </c>
      <c r="C5688" s="7" t="n">
        <v>4</v>
      </c>
      <c r="D5688" s="7" t="n">
        <v>-20</v>
      </c>
      <c r="E5688" s="7" t="n">
        <v>0</v>
      </c>
      <c r="F5688" s="7" t="n">
        <v>0</v>
      </c>
      <c r="G5688" s="7" t="n">
        <v>800</v>
      </c>
      <c r="H5688" s="7" t="n">
        <v>0</v>
      </c>
    </row>
    <row r="5689" spans="1:8">
      <c r="A5689" t="s">
        <v>4</v>
      </c>
      <c r="B5689" s="4" t="s">
        <v>5</v>
      </c>
      <c r="C5689" s="4" t="s">
        <v>10</v>
      </c>
      <c r="D5689" s="4" t="s">
        <v>20</v>
      </c>
      <c r="E5689" s="4" t="s">
        <v>20</v>
      </c>
      <c r="F5689" s="4" t="s">
        <v>20</v>
      </c>
      <c r="G5689" s="4" t="s">
        <v>10</v>
      </c>
      <c r="H5689" s="4" t="s">
        <v>10</v>
      </c>
    </row>
    <row r="5690" spans="1:8">
      <c r="A5690" t="n">
        <v>44655</v>
      </c>
      <c r="B5690" s="63" t="n">
        <v>60</v>
      </c>
      <c r="C5690" s="7" t="n">
        <v>3</v>
      </c>
      <c r="D5690" s="7" t="n">
        <v>-20</v>
      </c>
      <c r="E5690" s="7" t="n">
        <v>0</v>
      </c>
      <c r="F5690" s="7" t="n">
        <v>0</v>
      </c>
      <c r="G5690" s="7" t="n">
        <v>800</v>
      </c>
      <c r="H5690" s="7" t="n">
        <v>0</v>
      </c>
    </row>
    <row r="5691" spans="1:8">
      <c r="A5691" t="s">
        <v>4</v>
      </c>
      <c r="B5691" s="4" t="s">
        <v>5</v>
      </c>
      <c r="C5691" s="4" t="s">
        <v>10</v>
      </c>
      <c r="D5691" s="4" t="s">
        <v>20</v>
      </c>
      <c r="E5691" s="4" t="s">
        <v>20</v>
      </c>
      <c r="F5691" s="4" t="s">
        <v>20</v>
      </c>
      <c r="G5691" s="4" t="s">
        <v>10</v>
      </c>
      <c r="H5691" s="4" t="s">
        <v>10</v>
      </c>
    </row>
    <row r="5692" spans="1:8">
      <c r="A5692" t="n">
        <v>44674</v>
      </c>
      <c r="B5692" s="63" t="n">
        <v>60</v>
      </c>
      <c r="C5692" s="7" t="n">
        <v>5</v>
      </c>
      <c r="D5692" s="7" t="n">
        <v>-20</v>
      </c>
      <c r="E5692" s="7" t="n">
        <v>0</v>
      </c>
      <c r="F5692" s="7" t="n">
        <v>0</v>
      </c>
      <c r="G5692" s="7" t="n">
        <v>800</v>
      </c>
      <c r="H5692" s="7" t="n">
        <v>0</v>
      </c>
    </row>
    <row r="5693" spans="1:8">
      <c r="A5693" t="s">
        <v>4</v>
      </c>
      <c r="B5693" s="4" t="s">
        <v>5</v>
      </c>
      <c r="C5693" s="4" t="s">
        <v>10</v>
      </c>
      <c r="D5693" s="4" t="s">
        <v>14</v>
      </c>
    </row>
    <row r="5694" spans="1:8">
      <c r="A5694" t="n">
        <v>44693</v>
      </c>
      <c r="B5694" s="46" t="n">
        <v>89</v>
      </c>
      <c r="C5694" s="7" t="n">
        <v>65533</v>
      </c>
      <c r="D5694" s="7" t="n">
        <v>0</v>
      </c>
    </row>
    <row r="5695" spans="1:8">
      <c r="A5695" t="s">
        <v>4</v>
      </c>
      <c r="B5695" s="4" t="s">
        <v>5</v>
      </c>
      <c r="C5695" s="4" t="s">
        <v>6</v>
      </c>
      <c r="D5695" s="4" t="s">
        <v>10</v>
      </c>
    </row>
    <row r="5696" spans="1:8">
      <c r="A5696" t="n">
        <v>44697</v>
      </c>
      <c r="B5696" s="43" t="n">
        <v>29</v>
      </c>
      <c r="C5696" s="7" t="s">
        <v>13</v>
      </c>
      <c r="D5696" s="7" t="n">
        <v>65533</v>
      </c>
    </row>
    <row r="5697" spans="1:8">
      <c r="A5697" t="s">
        <v>4</v>
      </c>
      <c r="B5697" s="4" t="s">
        <v>5</v>
      </c>
      <c r="C5697" s="4" t="s">
        <v>10</v>
      </c>
    </row>
    <row r="5698" spans="1:8">
      <c r="A5698" t="n">
        <v>44701</v>
      </c>
      <c r="B5698" s="29" t="n">
        <v>16</v>
      </c>
      <c r="C5698" s="7" t="n">
        <v>650</v>
      </c>
    </row>
    <row r="5699" spans="1:8">
      <c r="A5699" t="s">
        <v>4</v>
      </c>
      <c r="B5699" s="4" t="s">
        <v>5</v>
      </c>
      <c r="C5699" s="4" t="s">
        <v>14</v>
      </c>
      <c r="D5699" s="4" t="s">
        <v>10</v>
      </c>
      <c r="E5699" s="4" t="s">
        <v>10</v>
      </c>
      <c r="F5699" s="4" t="s">
        <v>14</v>
      </c>
    </row>
    <row r="5700" spans="1:8">
      <c r="A5700" t="n">
        <v>44704</v>
      </c>
      <c r="B5700" s="42" t="n">
        <v>25</v>
      </c>
      <c r="C5700" s="7" t="n">
        <v>1</v>
      </c>
      <c r="D5700" s="7" t="n">
        <v>65535</v>
      </c>
      <c r="E5700" s="7" t="n">
        <v>65535</v>
      </c>
      <c r="F5700" s="7" t="n">
        <v>0</v>
      </c>
    </row>
    <row r="5701" spans="1:8">
      <c r="A5701" t="s">
        <v>4</v>
      </c>
      <c r="B5701" s="4" t="s">
        <v>5</v>
      </c>
      <c r="C5701" s="4" t="s">
        <v>14</v>
      </c>
      <c r="D5701" s="4" t="s">
        <v>10</v>
      </c>
      <c r="E5701" s="4" t="s">
        <v>20</v>
      </c>
    </row>
    <row r="5702" spans="1:8">
      <c r="A5702" t="n">
        <v>44711</v>
      </c>
      <c r="B5702" s="22" t="n">
        <v>58</v>
      </c>
      <c r="C5702" s="7" t="n">
        <v>101</v>
      </c>
      <c r="D5702" s="7" t="n">
        <v>300</v>
      </c>
      <c r="E5702" s="7" t="n">
        <v>1</v>
      </c>
    </row>
    <row r="5703" spans="1:8">
      <c r="A5703" t="s">
        <v>4</v>
      </c>
      <c r="B5703" s="4" t="s">
        <v>5</v>
      </c>
      <c r="C5703" s="4" t="s">
        <v>14</v>
      </c>
      <c r="D5703" s="4" t="s">
        <v>10</v>
      </c>
    </row>
    <row r="5704" spans="1:8">
      <c r="A5704" t="n">
        <v>44719</v>
      </c>
      <c r="B5704" s="22" t="n">
        <v>58</v>
      </c>
      <c r="C5704" s="7" t="n">
        <v>254</v>
      </c>
      <c r="D5704" s="7" t="n">
        <v>0</v>
      </c>
    </row>
    <row r="5705" spans="1:8">
      <c r="A5705" t="s">
        <v>4</v>
      </c>
      <c r="B5705" s="4" t="s">
        <v>5</v>
      </c>
      <c r="C5705" s="4" t="s">
        <v>14</v>
      </c>
      <c r="D5705" s="4" t="s">
        <v>14</v>
      </c>
      <c r="E5705" s="4" t="s">
        <v>20</v>
      </c>
      <c r="F5705" s="4" t="s">
        <v>20</v>
      </c>
      <c r="G5705" s="4" t="s">
        <v>20</v>
      </c>
      <c r="H5705" s="4" t="s">
        <v>10</v>
      </c>
    </row>
    <row r="5706" spans="1:8">
      <c r="A5706" t="n">
        <v>44723</v>
      </c>
      <c r="B5706" s="40" t="n">
        <v>45</v>
      </c>
      <c r="C5706" s="7" t="n">
        <v>2</v>
      </c>
      <c r="D5706" s="7" t="n">
        <v>3</v>
      </c>
      <c r="E5706" s="7" t="n">
        <v>14.0799999237061</v>
      </c>
      <c r="F5706" s="7" t="n">
        <v>0.850000023841858</v>
      </c>
      <c r="G5706" s="7" t="n">
        <v>-0.0599999986588955</v>
      </c>
      <c r="H5706" s="7" t="n">
        <v>0</v>
      </c>
    </row>
    <row r="5707" spans="1:8">
      <c r="A5707" t="s">
        <v>4</v>
      </c>
      <c r="B5707" s="4" t="s">
        <v>5</v>
      </c>
      <c r="C5707" s="4" t="s">
        <v>14</v>
      </c>
      <c r="D5707" s="4" t="s">
        <v>14</v>
      </c>
      <c r="E5707" s="4" t="s">
        <v>20</v>
      </c>
      <c r="F5707" s="4" t="s">
        <v>20</v>
      </c>
      <c r="G5707" s="4" t="s">
        <v>20</v>
      </c>
      <c r="H5707" s="4" t="s">
        <v>10</v>
      </c>
      <c r="I5707" s="4" t="s">
        <v>14</v>
      </c>
    </row>
    <row r="5708" spans="1:8">
      <c r="A5708" t="n">
        <v>44740</v>
      </c>
      <c r="B5708" s="40" t="n">
        <v>45</v>
      </c>
      <c r="C5708" s="7" t="n">
        <v>4</v>
      </c>
      <c r="D5708" s="7" t="n">
        <v>3</v>
      </c>
      <c r="E5708" s="7" t="n">
        <v>3.45000004768372</v>
      </c>
      <c r="F5708" s="7" t="n">
        <v>277.299987792969</v>
      </c>
      <c r="G5708" s="7" t="n">
        <v>0</v>
      </c>
      <c r="H5708" s="7" t="n">
        <v>0</v>
      </c>
      <c r="I5708" s="7" t="n">
        <v>1</v>
      </c>
    </row>
    <row r="5709" spans="1:8">
      <c r="A5709" t="s">
        <v>4</v>
      </c>
      <c r="B5709" s="4" t="s">
        <v>5</v>
      </c>
      <c r="C5709" s="4" t="s">
        <v>14</v>
      </c>
      <c r="D5709" s="4" t="s">
        <v>14</v>
      </c>
      <c r="E5709" s="4" t="s">
        <v>20</v>
      </c>
      <c r="F5709" s="4" t="s">
        <v>10</v>
      </c>
    </row>
    <row r="5710" spans="1:8">
      <c r="A5710" t="n">
        <v>44758</v>
      </c>
      <c r="B5710" s="40" t="n">
        <v>45</v>
      </c>
      <c r="C5710" s="7" t="n">
        <v>5</v>
      </c>
      <c r="D5710" s="7" t="n">
        <v>3</v>
      </c>
      <c r="E5710" s="7" t="n">
        <v>12</v>
      </c>
      <c r="F5710" s="7" t="n">
        <v>0</v>
      </c>
    </row>
    <row r="5711" spans="1:8">
      <c r="A5711" t="s">
        <v>4</v>
      </c>
      <c r="B5711" s="4" t="s">
        <v>5</v>
      </c>
      <c r="C5711" s="4" t="s">
        <v>14</v>
      </c>
      <c r="D5711" s="4" t="s">
        <v>14</v>
      </c>
      <c r="E5711" s="4" t="s">
        <v>20</v>
      </c>
      <c r="F5711" s="4" t="s">
        <v>10</v>
      </c>
    </row>
    <row r="5712" spans="1:8">
      <c r="A5712" t="n">
        <v>44767</v>
      </c>
      <c r="B5712" s="40" t="n">
        <v>45</v>
      </c>
      <c r="C5712" s="7" t="n">
        <v>11</v>
      </c>
      <c r="D5712" s="7" t="n">
        <v>3</v>
      </c>
      <c r="E5712" s="7" t="n">
        <v>20.2999992370605</v>
      </c>
      <c r="F5712" s="7" t="n">
        <v>0</v>
      </c>
    </row>
    <row r="5713" spans="1:9">
      <c r="A5713" t="s">
        <v>4</v>
      </c>
      <c r="B5713" s="4" t="s">
        <v>5</v>
      </c>
      <c r="C5713" s="4" t="s">
        <v>14</v>
      </c>
      <c r="D5713" s="4" t="s">
        <v>14</v>
      </c>
      <c r="E5713" s="4" t="s">
        <v>20</v>
      </c>
      <c r="F5713" s="4" t="s">
        <v>20</v>
      </c>
      <c r="G5713" s="4" t="s">
        <v>20</v>
      </c>
      <c r="H5713" s="4" t="s">
        <v>10</v>
      </c>
      <c r="I5713" s="4" t="s">
        <v>14</v>
      </c>
    </row>
    <row r="5714" spans="1:9">
      <c r="A5714" t="n">
        <v>44776</v>
      </c>
      <c r="B5714" s="40" t="n">
        <v>45</v>
      </c>
      <c r="C5714" s="7" t="n">
        <v>4</v>
      </c>
      <c r="D5714" s="7" t="n">
        <v>3</v>
      </c>
      <c r="E5714" s="7" t="n">
        <v>4.51999998092651</v>
      </c>
      <c r="F5714" s="7" t="n">
        <v>270.190002441406</v>
      </c>
      <c r="G5714" s="7" t="n">
        <v>0</v>
      </c>
      <c r="H5714" s="7" t="n">
        <v>4000</v>
      </c>
      <c r="I5714" s="7" t="n">
        <v>1</v>
      </c>
    </row>
    <row r="5715" spans="1:9">
      <c r="A5715" t="s">
        <v>4</v>
      </c>
      <c r="B5715" s="4" t="s">
        <v>5</v>
      </c>
      <c r="C5715" s="4" t="s">
        <v>14</v>
      </c>
      <c r="D5715" s="4" t="s">
        <v>14</v>
      </c>
      <c r="E5715" s="4" t="s">
        <v>20</v>
      </c>
      <c r="F5715" s="4" t="s">
        <v>10</v>
      </c>
    </row>
    <row r="5716" spans="1:9">
      <c r="A5716" t="n">
        <v>44794</v>
      </c>
      <c r="B5716" s="40" t="n">
        <v>45</v>
      </c>
      <c r="C5716" s="7" t="n">
        <v>5</v>
      </c>
      <c r="D5716" s="7" t="n">
        <v>3</v>
      </c>
      <c r="E5716" s="7" t="n">
        <v>15</v>
      </c>
      <c r="F5716" s="7" t="n">
        <v>4000</v>
      </c>
    </row>
    <row r="5717" spans="1:9">
      <c r="A5717" t="s">
        <v>4</v>
      </c>
      <c r="B5717" s="4" t="s">
        <v>5</v>
      </c>
      <c r="C5717" s="4" t="s">
        <v>10</v>
      </c>
      <c r="D5717" s="4" t="s">
        <v>10</v>
      </c>
      <c r="E5717" s="4" t="s">
        <v>20</v>
      </c>
      <c r="F5717" s="4" t="s">
        <v>20</v>
      </c>
      <c r="G5717" s="4" t="s">
        <v>20</v>
      </c>
      <c r="H5717" s="4" t="s">
        <v>20</v>
      </c>
      <c r="I5717" s="4" t="s">
        <v>14</v>
      </c>
      <c r="J5717" s="4" t="s">
        <v>10</v>
      </c>
    </row>
    <row r="5718" spans="1:9">
      <c r="A5718" t="n">
        <v>44803</v>
      </c>
      <c r="B5718" s="41" t="n">
        <v>55</v>
      </c>
      <c r="C5718" s="7" t="n">
        <v>15</v>
      </c>
      <c r="D5718" s="7" t="n">
        <v>65024</v>
      </c>
      <c r="E5718" s="7" t="n">
        <v>0</v>
      </c>
      <c r="F5718" s="7" t="n">
        <v>0</v>
      </c>
      <c r="G5718" s="7" t="n">
        <v>25</v>
      </c>
      <c r="H5718" s="7" t="n">
        <v>4.40000009536743</v>
      </c>
      <c r="I5718" s="7" t="n">
        <v>2</v>
      </c>
      <c r="J5718" s="7" t="n">
        <v>0</v>
      </c>
    </row>
    <row r="5719" spans="1:9">
      <c r="A5719" t="s">
        <v>4</v>
      </c>
      <c r="B5719" s="4" t="s">
        <v>5</v>
      </c>
      <c r="C5719" s="4" t="s">
        <v>10</v>
      </c>
      <c r="D5719" s="4" t="s">
        <v>10</v>
      </c>
      <c r="E5719" s="4" t="s">
        <v>20</v>
      </c>
      <c r="F5719" s="4" t="s">
        <v>20</v>
      </c>
      <c r="G5719" s="4" t="s">
        <v>20</v>
      </c>
      <c r="H5719" s="4" t="s">
        <v>20</v>
      </c>
      <c r="I5719" s="4" t="s">
        <v>14</v>
      </c>
      <c r="J5719" s="4" t="s">
        <v>10</v>
      </c>
    </row>
    <row r="5720" spans="1:9">
      <c r="A5720" t="n">
        <v>44827</v>
      </c>
      <c r="B5720" s="41" t="n">
        <v>55</v>
      </c>
      <c r="C5720" s="7" t="n">
        <v>13</v>
      </c>
      <c r="D5720" s="7" t="n">
        <v>65024</v>
      </c>
      <c r="E5720" s="7" t="n">
        <v>0</v>
      </c>
      <c r="F5720" s="7" t="n">
        <v>0</v>
      </c>
      <c r="G5720" s="7" t="n">
        <v>25</v>
      </c>
      <c r="H5720" s="7" t="n">
        <v>3.90000009536743</v>
      </c>
      <c r="I5720" s="7" t="n">
        <v>2</v>
      </c>
      <c r="J5720" s="7" t="n">
        <v>0</v>
      </c>
    </row>
    <row r="5721" spans="1:9">
      <c r="A5721" t="s">
        <v>4</v>
      </c>
      <c r="B5721" s="4" t="s">
        <v>5</v>
      </c>
      <c r="C5721" s="4" t="s">
        <v>10</v>
      </c>
      <c r="D5721" s="4" t="s">
        <v>10</v>
      </c>
      <c r="E5721" s="4" t="s">
        <v>20</v>
      </c>
      <c r="F5721" s="4" t="s">
        <v>20</v>
      </c>
      <c r="G5721" s="4" t="s">
        <v>20</v>
      </c>
      <c r="H5721" s="4" t="s">
        <v>20</v>
      </c>
      <c r="I5721" s="4" t="s">
        <v>14</v>
      </c>
      <c r="J5721" s="4" t="s">
        <v>10</v>
      </c>
    </row>
    <row r="5722" spans="1:9">
      <c r="A5722" t="n">
        <v>44851</v>
      </c>
      <c r="B5722" s="41" t="n">
        <v>55</v>
      </c>
      <c r="C5722" s="7" t="n">
        <v>12</v>
      </c>
      <c r="D5722" s="7" t="n">
        <v>65024</v>
      </c>
      <c r="E5722" s="7" t="n">
        <v>0</v>
      </c>
      <c r="F5722" s="7" t="n">
        <v>0</v>
      </c>
      <c r="G5722" s="7" t="n">
        <v>25</v>
      </c>
      <c r="H5722" s="7" t="n">
        <v>4.19999980926514</v>
      </c>
      <c r="I5722" s="7" t="n">
        <v>2</v>
      </c>
      <c r="J5722" s="7" t="n">
        <v>0</v>
      </c>
    </row>
    <row r="5723" spans="1:9">
      <c r="A5723" t="s">
        <v>4</v>
      </c>
      <c r="B5723" s="4" t="s">
        <v>5</v>
      </c>
      <c r="C5723" s="4" t="s">
        <v>10</v>
      </c>
      <c r="D5723" s="4" t="s">
        <v>10</v>
      </c>
      <c r="E5723" s="4" t="s">
        <v>20</v>
      </c>
      <c r="F5723" s="4" t="s">
        <v>20</v>
      </c>
      <c r="G5723" s="4" t="s">
        <v>20</v>
      </c>
      <c r="H5723" s="4" t="s">
        <v>20</v>
      </c>
      <c r="I5723" s="4" t="s">
        <v>14</v>
      </c>
      <c r="J5723" s="4" t="s">
        <v>10</v>
      </c>
    </row>
    <row r="5724" spans="1:9">
      <c r="A5724" t="n">
        <v>44875</v>
      </c>
      <c r="B5724" s="41" t="n">
        <v>55</v>
      </c>
      <c r="C5724" s="7" t="n">
        <v>1620</v>
      </c>
      <c r="D5724" s="7" t="n">
        <v>65024</v>
      </c>
      <c r="E5724" s="7" t="n">
        <v>0</v>
      </c>
      <c r="F5724" s="7" t="n">
        <v>0</v>
      </c>
      <c r="G5724" s="7" t="n">
        <v>25</v>
      </c>
      <c r="H5724" s="7" t="n">
        <v>4.30000019073486</v>
      </c>
      <c r="I5724" s="7" t="n">
        <v>0</v>
      </c>
      <c r="J5724" s="7" t="n">
        <v>0</v>
      </c>
    </row>
    <row r="5725" spans="1:9">
      <c r="A5725" t="s">
        <v>4</v>
      </c>
      <c r="B5725" s="4" t="s">
        <v>5</v>
      </c>
      <c r="C5725" s="4" t="s">
        <v>10</v>
      </c>
      <c r="D5725" s="4" t="s">
        <v>10</v>
      </c>
      <c r="E5725" s="4" t="s">
        <v>20</v>
      </c>
      <c r="F5725" s="4" t="s">
        <v>20</v>
      </c>
      <c r="G5725" s="4" t="s">
        <v>20</v>
      </c>
      <c r="H5725" s="4" t="s">
        <v>20</v>
      </c>
      <c r="I5725" s="4" t="s">
        <v>14</v>
      </c>
      <c r="J5725" s="4" t="s">
        <v>10</v>
      </c>
    </row>
    <row r="5726" spans="1:9">
      <c r="A5726" t="n">
        <v>44899</v>
      </c>
      <c r="B5726" s="41" t="n">
        <v>55</v>
      </c>
      <c r="C5726" s="7" t="n">
        <v>1621</v>
      </c>
      <c r="D5726" s="7" t="n">
        <v>65024</v>
      </c>
      <c r="E5726" s="7" t="n">
        <v>0</v>
      </c>
      <c r="F5726" s="7" t="n">
        <v>0</v>
      </c>
      <c r="G5726" s="7" t="n">
        <v>25</v>
      </c>
      <c r="H5726" s="7" t="n">
        <v>4.19999980926514</v>
      </c>
      <c r="I5726" s="7" t="n">
        <v>0</v>
      </c>
      <c r="J5726" s="7" t="n">
        <v>0</v>
      </c>
    </row>
    <row r="5727" spans="1:9">
      <c r="A5727" t="s">
        <v>4</v>
      </c>
      <c r="B5727" s="4" t="s">
        <v>5</v>
      </c>
      <c r="C5727" s="4" t="s">
        <v>10</v>
      </c>
    </row>
    <row r="5728" spans="1:9">
      <c r="A5728" t="n">
        <v>44923</v>
      </c>
      <c r="B5728" s="29" t="n">
        <v>16</v>
      </c>
      <c r="C5728" s="7" t="n">
        <v>2</v>
      </c>
    </row>
    <row r="5729" spans="1:10">
      <c r="A5729" t="s">
        <v>4</v>
      </c>
      <c r="B5729" s="4" t="s">
        <v>5</v>
      </c>
      <c r="C5729" s="4" t="s">
        <v>10</v>
      </c>
      <c r="D5729" s="4" t="s">
        <v>9</v>
      </c>
    </row>
    <row r="5730" spans="1:10">
      <c r="A5730" t="n">
        <v>44926</v>
      </c>
      <c r="B5730" s="65" t="n">
        <v>98</v>
      </c>
      <c r="C5730" s="7" t="n">
        <v>15</v>
      </c>
      <c r="D5730" s="7" t="n">
        <v>1065772646</v>
      </c>
    </row>
    <row r="5731" spans="1:10">
      <c r="A5731" t="s">
        <v>4</v>
      </c>
      <c r="B5731" s="4" t="s">
        <v>5</v>
      </c>
      <c r="C5731" s="4" t="s">
        <v>10</v>
      </c>
      <c r="D5731" s="4" t="s">
        <v>9</v>
      </c>
    </row>
    <row r="5732" spans="1:10">
      <c r="A5732" t="n">
        <v>44933</v>
      </c>
      <c r="B5732" s="65" t="n">
        <v>98</v>
      </c>
      <c r="C5732" s="7" t="n">
        <v>13</v>
      </c>
      <c r="D5732" s="7" t="n">
        <v>1063675494</v>
      </c>
    </row>
    <row r="5733" spans="1:10">
      <c r="A5733" t="s">
        <v>4</v>
      </c>
      <c r="B5733" s="4" t="s">
        <v>5</v>
      </c>
      <c r="C5733" s="4" t="s">
        <v>10</v>
      </c>
      <c r="D5733" s="4" t="s">
        <v>9</v>
      </c>
    </row>
    <row r="5734" spans="1:10">
      <c r="A5734" t="n">
        <v>44940</v>
      </c>
      <c r="B5734" s="65" t="n">
        <v>98</v>
      </c>
      <c r="C5734" s="7" t="n">
        <v>12</v>
      </c>
      <c r="D5734" s="7" t="n">
        <v>1064514355</v>
      </c>
    </row>
    <row r="5735" spans="1:10">
      <c r="A5735" t="s">
        <v>4</v>
      </c>
      <c r="B5735" s="4" t="s">
        <v>5</v>
      </c>
      <c r="C5735" s="4" t="s">
        <v>10</v>
      </c>
      <c r="D5735" s="4" t="s">
        <v>9</v>
      </c>
    </row>
    <row r="5736" spans="1:10">
      <c r="A5736" t="n">
        <v>44947</v>
      </c>
      <c r="B5736" s="65" t="n">
        <v>98</v>
      </c>
      <c r="C5736" s="7" t="n">
        <v>1620</v>
      </c>
      <c r="D5736" s="7" t="n">
        <v>1065353216</v>
      </c>
    </row>
    <row r="5737" spans="1:10">
      <c r="A5737" t="s">
        <v>4</v>
      </c>
      <c r="B5737" s="4" t="s">
        <v>5</v>
      </c>
      <c r="C5737" s="4" t="s">
        <v>10</v>
      </c>
      <c r="D5737" s="4" t="s">
        <v>9</v>
      </c>
    </row>
    <row r="5738" spans="1:10">
      <c r="A5738" t="n">
        <v>44954</v>
      </c>
      <c r="B5738" s="65" t="n">
        <v>98</v>
      </c>
      <c r="C5738" s="7" t="n">
        <v>1621</v>
      </c>
      <c r="D5738" s="7" t="n">
        <v>1065353216</v>
      </c>
    </row>
    <row r="5739" spans="1:10">
      <c r="A5739" t="s">
        <v>4</v>
      </c>
      <c r="B5739" s="4" t="s">
        <v>5</v>
      </c>
      <c r="C5739" s="4" t="s">
        <v>14</v>
      </c>
      <c r="D5739" s="4" t="s">
        <v>10</v>
      </c>
    </row>
    <row r="5740" spans="1:10">
      <c r="A5740" t="n">
        <v>44961</v>
      </c>
      <c r="B5740" s="22" t="n">
        <v>58</v>
      </c>
      <c r="C5740" s="7" t="n">
        <v>255</v>
      </c>
      <c r="D5740" s="7" t="n">
        <v>0</v>
      </c>
    </row>
    <row r="5741" spans="1:10">
      <c r="A5741" t="s">
        <v>4</v>
      </c>
      <c r="B5741" s="4" t="s">
        <v>5</v>
      </c>
      <c r="C5741" s="4" t="s">
        <v>14</v>
      </c>
      <c r="D5741" s="4" t="s">
        <v>10</v>
      </c>
      <c r="E5741" s="4" t="s">
        <v>10</v>
      </c>
      <c r="F5741" s="4" t="s">
        <v>14</v>
      </c>
    </row>
    <row r="5742" spans="1:10">
      <c r="A5742" t="n">
        <v>44965</v>
      </c>
      <c r="B5742" s="42" t="n">
        <v>25</v>
      </c>
      <c r="C5742" s="7" t="n">
        <v>1</v>
      </c>
      <c r="D5742" s="7" t="n">
        <v>260</v>
      </c>
      <c r="E5742" s="7" t="n">
        <v>640</v>
      </c>
      <c r="F5742" s="7" t="n">
        <v>2</v>
      </c>
    </row>
    <row r="5743" spans="1:10">
      <c r="A5743" t="s">
        <v>4</v>
      </c>
      <c r="B5743" s="4" t="s">
        <v>5</v>
      </c>
      <c r="C5743" s="4" t="s">
        <v>14</v>
      </c>
      <c r="D5743" s="4" t="s">
        <v>10</v>
      </c>
      <c r="E5743" s="4" t="s">
        <v>6</v>
      </c>
    </row>
    <row r="5744" spans="1:10">
      <c r="A5744" t="n">
        <v>44972</v>
      </c>
      <c r="B5744" s="33" t="n">
        <v>51</v>
      </c>
      <c r="C5744" s="7" t="n">
        <v>4</v>
      </c>
      <c r="D5744" s="7" t="n">
        <v>9</v>
      </c>
      <c r="E5744" s="7" t="s">
        <v>86</v>
      </c>
    </row>
    <row r="5745" spans="1:6">
      <c r="A5745" t="s">
        <v>4</v>
      </c>
      <c r="B5745" s="4" t="s">
        <v>5</v>
      </c>
      <c r="C5745" s="4" t="s">
        <v>10</v>
      </c>
    </row>
    <row r="5746" spans="1:6">
      <c r="A5746" t="n">
        <v>44986</v>
      </c>
      <c r="B5746" s="29" t="n">
        <v>16</v>
      </c>
      <c r="C5746" s="7" t="n">
        <v>0</v>
      </c>
    </row>
    <row r="5747" spans="1:6">
      <c r="A5747" t="s">
        <v>4</v>
      </c>
      <c r="B5747" s="4" t="s">
        <v>5</v>
      </c>
      <c r="C5747" s="4" t="s">
        <v>10</v>
      </c>
      <c r="D5747" s="4" t="s">
        <v>83</v>
      </c>
      <c r="E5747" s="4" t="s">
        <v>14</v>
      </c>
      <c r="F5747" s="4" t="s">
        <v>14</v>
      </c>
      <c r="G5747" s="4" t="s">
        <v>14</v>
      </c>
    </row>
    <row r="5748" spans="1:6">
      <c r="A5748" t="n">
        <v>44989</v>
      </c>
      <c r="B5748" s="44" t="n">
        <v>26</v>
      </c>
      <c r="C5748" s="7" t="n">
        <v>9</v>
      </c>
      <c r="D5748" s="7" t="s">
        <v>421</v>
      </c>
      <c r="E5748" s="7" t="n">
        <v>8</v>
      </c>
      <c r="F5748" s="7" t="n">
        <v>2</v>
      </c>
      <c r="G5748" s="7" t="n">
        <v>0</v>
      </c>
    </row>
    <row r="5749" spans="1:6">
      <c r="A5749" t="s">
        <v>4</v>
      </c>
      <c r="B5749" s="4" t="s">
        <v>5</v>
      </c>
      <c r="C5749" s="4" t="s">
        <v>10</v>
      </c>
    </row>
    <row r="5750" spans="1:6">
      <c r="A5750" t="n">
        <v>45019</v>
      </c>
      <c r="B5750" s="29" t="n">
        <v>16</v>
      </c>
      <c r="C5750" s="7" t="n">
        <v>1500</v>
      </c>
    </row>
    <row r="5751" spans="1:6">
      <c r="A5751" t="s">
        <v>4</v>
      </c>
      <c r="B5751" s="4" t="s">
        <v>5</v>
      </c>
      <c r="C5751" s="4" t="s">
        <v>10</v>
      </c>
      <c r="D5751" s="4" t="s">
        <v>14</v>
      </c>
    </row>
    <row r="5752" spans="1:6">
      <c r="A5752" t="n">
        <v>45022</v>
      </c>
      <c r="B5752" s="46" t="n">
        <v>89</v>
      </c>
      <c r="C5752" s="7" t="n">
        <v>65533</v>
      </c>
      <c r="D5752" s="7" t="n">
        <v>0</v>
      </c>
    </row>
    <row r="5753" spans="1:6">
      <c r="A5753" t="s">
        <v>4</v>
      </c>
      <c r="B5753" s="4" t="s">
        <v>5</v>
      </c>
      <c r="C5753" s="4" t="s">
        <v>10</v>
      </c>
    </row>
    <row r="5754" spans="1:6">
      <c r="A5754" t="n">
        <v>45026</v>
      </c>
      <c r="B5754" s="29" t="n">
        <v>16</v>
      </c>
      <c r="C5754" s="7" t="n">
        <v>300</v>
      </c>
    </row>
    <row r="5755" spans="1:6">
      <c r="A5755" t="s">
        <v>4</v>
      </c>
      <c r="B5755" s="4" t="s">
        <v>5</v>
      </c>
      <c r="C5755" s="4" t="s">
        <v>14</v>
      </c>
      <c r="D5755" s="4" t="s">
        <v>10</v>
      </c>
      <c r="E5755" s="4" t="s">
        <v>10</v>
      </c>
      <c r="F5755" s="4" t="s">
        <v>14</v>
      </c>
    </row>
    <row r="5756" spans="1:6">
      <c r="A5756" t="n">
        <v>45029</v>
      </c>
      <c r="B5756" s="42" t="n">
        <v>25</v>
      </c>
      <c r="C5756" s="7" t="n">
        <v>1</v>
      </c>
      <c r="D5756" s="7" t="n">
        <v>260</v>
      </c>
      <c r="E5756" s="7" t="n">
        <v>640</v>
      </c>
      <c r="F5756" s="7" t="n">
        <v>1</v>
      </c>
    </row>
    <row r="5757" spans="1:6">
      <c r="A5757" t="s">
        <v>4</v>
      </c>
      <c r="B5757" s="4" t="s">
        <v>5</v>
      </c>
      <c r="C5757" s="4" t="s">
        <v>14</v>
      </c>
      <c r="D5757" s="4" t="s">
        <v>10</v>
      </c>
      <c r="E5757" s="4" t="s">
        <v>6</v>
      </c>
    </row>
    <row r="5758" spans="1:6">
      <c r="A5758" t="n">
        <v>45036</v>
      </c>
      <c r="B5758" s="33" t="n">
        <v>51</v>
      </c>
      <c r="C5758" s="7" t="n">
        <v>4</v>
      </c>
      <c r="D5758" s="7" t="n">
        <v>0</v>
      </c>
      <c r="E5758" s="7" t="s">
        <v>101</v>
      </c>
    </row>
    <row r="5759" spans="1:6">
      <c r="A5759" t="s">
        <v>4</v>
      </c>
      <c r="B5759" s="4" t="s">
        <v>5</v>
      </c>
      <c r="C5759" s="4" t="s">
        <v>10</v>
      </c>
    </row>
    <row r="5760" spans="1:6">
      <c r="A5760" t="n">
        <v>45049</v>
      </c>
      <c r="B5760" s="29" t="n">
        <v>16</v>
      </c>
      <c r="C5760" s="7" t="n">
        <v>0</v>
      </c>
    </row>
    <row r="5761" spans="1:7">
      <c r="A5761" t="s">
        <v>4</v>
      </c>
      <c r="B5761" s="4" t="s">
        <v>5</v>
      </c>
      <c r="C5761" s="4" t="s">
        <v>10</v>
      </c>
      <c r="D5761" s="4" t="s">
        <v>83</v>
      </c>
      <c r="E5761" s="4" t="s">
        <v>14</v>
      </c>
      <c r="F5761" s="4" t="s">
        <v>14</v>
      </c>
      <c r="G5761" s="4" t="s">
        <v>14</v>
      </c>
    </row>
    <row r="5762" spans="1:7">
      <c r="A5762" t="n">
        <v>45052</v>
      </c>
      <c r="B5762" s="44" t="n">
        <v>26</v>
      </c>
      <c r="C5762" s="7" t="n">
        <v>0</v>
      </c>
      <c r="D5762" s="7" t="s">
        <v>422</v>
      </c>
      <c r="E5762" s="7" t="n">
        <v>8</v>
      </c>
      <c r="F5762" s="7" t="n">
        <v>2</v>
      </c>
      <c r="G5762" s="7" t="n">
        <v>0</v>
      </c>
    </row>
    <row r="5763" spans="1:7">
      <c r="A5763" t="s">
        <v>4</v>
      </c>
      <c r="B5763" s="4" t="s">
        <v>5</v>
      </c>
      <c r="C5763" s="4" t="s">
        <v>10</v>
      </c>
    </row>
    <row r="5764" spans="1:7">
      <c r="A5764" t="n">
        <v>45084</v>
      </c>
      <c r="B5764" s="29" t="n">
        <v>16</v>
      </c>
      <c r="C5764" s="7" t="n">
        <v>2000</v>
      </c>
    </row>
    <row r="5765" spans="1:7">
      <c r="A5765" t="s">
        <v>4</v>
      </c>
      <c r="B5765" s="4" t="s">
        <v>5</v>
      </c>
      <c r="C5765" s="4" t="s">
        <v>10</v>
      </c>
      <c r="D5765" s="4" t="s">
        <v>14</v>
      </c>
    </row>
    <row r="5766" spans="1:7">
      <c r="A5766" t="n">
        <v>45087</v>
      </c>
      <c r="B5766" s="46" t="n">
        <v>89</v>
      </c>
      <c r="C5766" s="7" t="n">
        <v>65533</v>
      </c>
      <c r="D5766" s="7" t="n">
        <v>0</v>
      </c>
    </row>
    <row r="5767" spans="1:7">
      <c r="A5767" t="s">
        <v>4</v>
      </c>
      <c r="B5767" s="4" t="s">
        <v>5</v>
      </c>
      <c r="C5767" s="4" t="s">
        <v>14</v>
      </c>
      <c r="D5767" s="4" t="s">
        <v>10</v>
      </c>
      <c r="E5767" s="4" t="s">
        <v>10</v>
      </c>
      <c r="F5767" s="4" t="s">
        <v>14</v>
      </c>
    </row>
    <row r="5768" spans="1:7">
      <c r="A5768" t="n">
        <v>45091</v>
      </c>
      <c r="B5768" s="42" t="n">
        <v>25</v>
      </c>
      <c r="C5768" s="7" t="n">
        <v>1</v>
      </c>
      <c r="D5768" s="7" t="n">
        <v>65535</v>
      </c>
      <c r="E5768" s="7" t="n">
        <v>65535</v>
      </c>
      <c r="F5768" s="7" t="n">
        <v>0</v>
      </c>
    </row>
    <row r="5769" spans="1:7">
      <c r="A5769" t="s">
        <v>4</v>
      </c>
      <c r="B5769" s="4" t="s">
        <v>5</v>
      </c>
      <c r="C5769" s="4" t="s">
        <v>14</v>
      </c>
      <c r="D5769" s="4" t="s">
        <v>10</v>
      </c>
      <c r="E5769" s="4" t="s">
        <v>20</v>
      </c>
    </row>
    <row r="5770" spans="1:7">
      <c r="A5770" t="n">
        <v>45098</v>
      </c>
      <c r="B5770" s="22" t="n">
        <v>58</v>
      </c>
      <c r="C5770" s="7" t="n">
        <v>0</v>
      </c>
      <c r="D5770" s="7" t="n">
        <v>1000</v>
      </c>
      <c r="E5770" s="7" t="n">
        <v>1</v>
      </c>
    </row>
    <row r="5771" spans="1:7">
      <c r="A5771" t="s">
        <v>4</v>
      </c>
      <c r="B5771" s="4" t="s">
        <v>5</v>
      </c>
      <c r="C5771" s="4" t="s">
        <v>14</v>
      </c>
      <c r="D5771" s="4" t="s">
        <v>10</v>
      </c>
    </row>
    <row r="5772" spans="1:7">
      <c r="A5772" t="n">
        <v>45106</v>
      </c>
      <c r="B5772" s="22" t="n">
        <v>58</v>
      </c>
      <c r="C5772" s="7" t="n">
        <v>255</v>
      </c>
      <c r="D5772" s="7" t="n">
        <v>0</v>
      </c>
    </row>
    <row r="5773" spans="1:7">
      <c r="A5773" t="s">
        <v>4</v>
      </c>
      <c r="B5773" s="4" t="s">
        <v>5</v>
      </c>
      <c r="C5773" s="4" t="s">
        <v>10</v>
      </c>
      <c r="D5773" s="4" t="s">
        <v>14</v>
      </c>
    </row>
    <row r="5774" spans="1:7">
      <c r="A5774" t="n">
        <v>45110</v>
      </c>
      <c r="B5774" s="52" t="n">
        <v>56</v>
      </c>
      <c r="C5774" s="7" t="n">
        <v>15</v>
      </c>
      <c r="D5774" s="7" t="n">
        <v>1</v>
      </c>
    </row>
    <row r="5775" spans="1:7">
      <c r="A5775" t="s">
        <v>4</v>
      </c>
      <c r="B5775" s="4" t="s">
        <v>5</v>
      </c>
      <c r="C5775" s="4" t="s">
        <v>10</v>
      </c>
      <c r="D5775" s="4" t="s">
        <v>14</v>
      </c>
    </row>
    <row r="5776" spans="1:7">
      <c r="A5776" t="n">
        <v>45114</v>
      </c>
      <c r="B5776" s="52" t="n">
        <v>56</v>
      </c>
      <c r="C5776" s="7" t="n">
        <v>13</v>
      </c>
      <c r="D5776" s="7" t="n">
        <v>1</v>
      </c>
    </row>
    <row r="5777" spans="1:7">
      <c r="A5777" t="s">
        <v>4</v>
      </c>
      <c r="B5777" s="4" t="s">
        <v>5</v>
      </c>
      <c r="C5777" s="4" t="s">
        <v>10</v>
      </c>
      <c r="D5777" s="4" t="s">
        <v>14</v>
      </c>
    </row>
    <row r="5778" spans="1:7">
      <c r="A5778" t="n">
        <v>45118</v>
      </c>
      <c r="B5778" s="52" t="n">
        <v>56</v>
      </c>
      <c r="C5778" s="7" t="n">
        <v>12</v>
      </c>
      <c r="D5778" s="7" t="n">
        <v>1</v>
      </c>
    </row>
    <row r="5779" spans="1:7">
      <c r="A5779" t="s">
        <v>4</v>
      </c>
      <c r="B5779" s="4" t="s">
        <v>5</v>
      </c>
      <c r="C5779" s="4" t="s">
        <v>10</v>
      </c>
      <c r="D5779" s="4" t="s">
        <v>14</v>
      </c>
    </row>
    <row r="5780" spans="1:7">
      <c r="A5780" t="n">
        <v>45122</v>
      </c>
      <c r="B5780" s="52" t="n">
        <v>56</v>
      </c>
      <c r="C5780" s="7" t="n">
        <v>1620</v>
      </c>
      <c r="D5780" s="7" t="n">
        <v>1</v>
      </c>
    </row>
    <row r="5781" spans="1:7">
      <c r="A5781" t="s">
        <v>4</v>
      </c>
      <c r="B5781" s="4" t="s">
        <v>5</v>
      </c>
      <c r="C5781" s="4" t="s">
        <v>10</v>
      </c>
      <c r="D5781" s="4" t="s">
        <v>14</v>
      </c>
    </row>
    <row r="5782" spans="1:7">
      <c r="A5782" t="n">
        <v>45126</v>
      </c>
      <c r="B5782" s="52" t="n">
        <v>56</v>
      </c>
      <c r="C5782" s="7" t="n">
        <v>1621</v>
      </c>
      <c r="D5782" s="7" t="n">
        <v>1</v>
      </c>
    </row>
    <row r="5783" spans="1:7">
      <c r="A5783" t="s">
        <v>4</v>
      </c>
      <c r="B5783" s="4" t="s">
        <v>5</v>
      </c>
      <c r="C5783" s="4" t="s">
        <v>14</v>
      </c>
      <c r="D5783" s="4" t="s">
        <v>10</v>
      </c>
      <c r="E5783" s="4" t="s">
        <v>10</v>
      </c>
      <c r="F5783" s="4" t="s">
        <v>6</v>
      </c>
      <c r="G5783" s="4" t="s">
        <v>6</v>
      </c>
    </row>
    <row r="5784" spans="1:7">
      <c r="A5784" t="n">
        <v>45130</v>
      </c>
      <c r="B5784" s="35" t="n">
        <v>128</v>
      </c>
      <c r="C5784" s="7" t="n">
        <v>1</v>
      </c>
      <c r="D5784" s="7" t="n">
        <v>22</v>
      </c>
      <c r="E5784" s="7" t="n">
        <v>7031</v>
      </c>
      <c r="F5784" s="7" t="s">
        <v>13</v>
      </c>
      <c r="G5784" s="7" t="s">
        <v>13</v>
      </c>
    </row>
    <row r="5785" spans="1:7">
      <c r="A5785" t="s">
        <v>4</v>
      </c>
      <c r="B5785" s="4" t="s">
        <v>5</v>
      </c>
      <c r="C5785" s="4" t="s">
        <v>14</v>
      </c>
      <c r="D5785" s="4" t="s">
        <v>10</v>
      </c>
      <c r="E5785" s="4" t="s">
        <v>10</v>
      </c>
      <c r="F5785" s="4" t="s">
        <v>6</v>
      </c>
      <c r="G5785" s="4" t="s">
        <v>6</v>
      </c>
    </row>
    <row r="5786" spans="1:7">
      <c r="A5786" t="n">
        <v>45138</v>
      </c>
      <c r="B5786" s="35" t="n">
        <v>128</v>
      </c>
      <c r="C5786" s="7" t="n">
        <v>1</v>
      </c>
      <c r="D5786" s="7" t="n">
        <v>9</v>
      </c>
      <c r="E5786" s="7" t="n">
        <v>7030</v>
      </c>
      <c r="F5786" s="7" t="s">
        <v>13</v>
      </c>
      <c r="G5786" s="7" t="s">
        <v>13</v>
      </c>
    </row>
    <row r="5787" spans="1:7">
      <c r="A5787" t="s">
        <v>4</v>
      </c>
      <c r="B5787" s="4" t="s">
        <v>5</v>
      </c>
      <c r="C5787" s="4" t="s">
        <v>10</v>
      </c>
      <c r="D5787" s="4" t="s">
        <v>9</v>
      </c>
    </row>
    <row r="5788" spans="1:7">
      <c r="A5788" t="n">
        <v>45146</v>
      </c>
      <c r="B5788" s="56" t="n">
        <v>44</v>
      </c>
      <c r="C5788" s="7" t="n">
        <v>7</v>
      </c>
      <c r="D5788" s="7" t="n">
        <v>16</v>
      </c>
    </row>
    <row r="5789" spans="1:7">
      <c r="A5789" t="s">
        <v>4</v>
      </c>
      <c r="B5789" s="4" t="s">
        <v>5</v>
      </c>
      <c r="C5789" s="4" t="s">
        <v>10</v>
      </c>
      <c r="D5789" s="4" t="s">
        <v>14</v>
      </c>
      <c r="E5789" s="4" t="s">
        <v>14</v>
      </c>
      <c r="F5789" s="4" t="s">
        <v>6</v>
      </c>
    </row>
    <row r="5790" spans="1:7">
      <c r="A5790" t="n">
        <v>45153</v>
      </c>
      <c r="B5790" s="23" t="n">
        <v>47</v>
      </c>
      <c r="C5790" s="7" t="n">
        <v>7</v>
      </c>
      <c r="D5790" s="7" t="n">
        <v>0</v>
      </c>
      <c r="E5790" s="7" t="n">
        <v>0</v>
      </c>
      <c r="F5790" s="7" t="s">
        <v>423</v>
      </c>
    </row>
    <row r="5791" spans="1:7">
      <c r="A5791" t="s">
        <v>4</v>
      </c>
      <c r="B5791" s="4" t="s">
        <v>5</v>
      </c>
      <c r="C5791" s="4" t="s">
        <v>10</v>
      </c>
      <c r="D5791" s="4" t="s">
        <v>14</v>
      </c>
      <c r="E5791" s="4" t="s">
        <v>6</v>
      </c>
      <c r="F5791" s="4" t="s">
        <v>20</v>
      </c>
      <c r="G5791" s="4" t="s">
        <v>20</v>
      </c>
      <c r="H5791" s="4" t="s">
        <v>20</v>
      </c>
    </row>
    <row r="5792" spans="1:7">
      <c r="A5792" t="n">
        <v>45175</v>
      </c>
      <c r="B5792" s="36" t="n">
        <v>48</v>
      </c>
      <c r="C5792" s="7" t="n">
        <v>7</v>
      </c>
      <c r="D5792" s="7" t="n">
        <v>0</v>
      </c>
      <c r="E5792" s="7" t="s">
        <v>185</v>
      </c>
      <c r="F5792" s="7" t="n">
        <v>0</v>
      </c>
      <c r="G5792" s="7" t="n">
        <v>1</v>
      </c>
      <c r="H5792" s="7" t="n">
        <v>0</v>
      </c>
    </row>
    <row r="5793" spans="1:8">
      <c r="A5793" t="s">
        <v>4</v>
      </c>
      <c r="B5793" s="4" t="s">
        <v>5</v>
      </c>
      <c r="C5793" s="4" t="s">
        <v>10</v>
      </c>
      <c r="D5793" s="4" t="s">
        <v>14</v>
      </c>
      <c r="E5793" s="4" t="s">
        <v>6</v>
      </c>
      <c r="F5793" s="4" t="s">
        <v>20</v>
      </c>
      <c r="G5793" s="4" t="s">
        <v>20</v>
      </c>
      <c r="H5793" s="4" t="s">
        <v>20</v>
      </c>
    </row>
    <row r="5794" spans="1:8">
      <c r="A5794" t="n">
        <v>45201</v>
      </c>
      <c r="B5794" s="36" t="n">
        <v>48</v>
      </c>
      <c r="C5794" s="7" t="n">
        <v>9</v>
      </c>
      <c r="D5794" s="7" t="n">
        <v>0</v>
      </c>
      <c r="E5794" s="7" t="s">
        <v>185</v>
      </c>
      <c r="F5794" s="7" t="n">
        <v>0</v>
      </c>
      <c r="G5794" s="7" t="n">
        <v>1</v>
      </c>
      <c r="H5794" s="7" t="n">
        <v>0</v>
      </c>
    </row>
    <row r="5795" spans="1:8">
      <c r="A5795" t="s">
        <v>4</v>
      </c>
      <c r="B5795" s="4" t="s">
        <v>5</v>
      </c>
      <c r="C5795" s="4" t="s">
        <v>10</v>
      </c>
      <c r="D5795" s="4" t="s">
        <v>14</v>
      </c>
      <c r="E5795" s="4" t="s">
        <v>6</v>
      </c>
      <c r="F5795" s="4" t="s">
        <v>20</v>
      </c>
      <c r="G5795" s="4" t="s">
        <v>20</v>
      </c>
      <c r="H5795" s="4" t="s">
        <v>20</v>
      </c>
    </row>
    <row r="5796" spans="1:8">
      <c r="A5796" t="n">
        <v>45227</v>
      </c>
      <c r="B5796" s="36" t="n">
        <v>48</v>
      </c>
      <c r="C5796" s="7" t="n">
        <v>4</v>
      </c>
      <c r="D5796" s="7" t="n">
        <v>0</v>
      </c>
      <c r="E5796" s="7" t="s">
        <v>185</v>
      </c>
      <c r="F5796" s="7" t="n">
        <v>0</v>
      </c>
      <c r="G5796" s="7" t="n">
        <v>1</v>
      </c>
      <c r="H5796" s="7" t="n">
        <v>0</v>
      </c>
    </row>
    <row r="5797" spans="1:8">
      <c r="A5797" t="s">
        <v>4</v>
      </c>
      <c r="B5797" s="4" t="s">
        <v>5</v>
      </c>
      <c r="C5797" s="4" t="s">
        <v>10</v>
      </c>
      <c r="D5797" s="4" t="s">
        <v>14</v>
      </c>
      <c r="E5797" s="4" t="s">
        <v>6</v>
      </c>
      <c r="F5797" s="4" t="s">
        <v>20</v>
      </c>
      <c r="G5797" s="4" t="s">
        <v>20</v>
      </c>
      <c r="H5797" s="4" t="s">
        <v>20</v>
      </c>
    </row>
    <row r="5798" spans="1:8">
      <c r="A5798" t="n">
        <v>45253</v>
      </c>
      <c r="B5798" s="36" t="n">
        <v>48</v>
      </c>
      <c r="C5798" s="7" t="n">
        <v>1620</v>
      </c>
      <c r="D5798" s="7" t="n">
        <v>0</v>
      </c>
      <c r="E5798" s="7" t="s">
        <v>398</v>
      </c>
      <c r="F5798" s="7" t="n">
        <v>0</v>
      </c>
      <c r="G5798" s="7" t="n">
        <v>1</v>
      </c>
      <c r="H5798" s="7" t="n">
        <v>0</v>
      </c>
    </row>
    <row r="5799" spans="1:8">
      <c r="A5799" t="s">
        <v>4</v>
      </c>
      <c r="B5799" s="4" t="s">
        <v>5</v>
      </c>
      <c r="C5799" s="4" t="s">
        <v>10</v>
      </c>
      <c r="D5799" s="4" t="s">
        <v>14</v>
      </c>
      <c r="E5799" s="4" t="s">
        <v>6</v>
      </c>
      <c r="F5799" s="4" t="s">
        <v>20</v>
      </c>
      <c r="G5799" s="4" t="s">
        <v>20</v>
      </c>
      <c r="H5799" s="4" t="s">
        <v>20</v>
      </c>
    </row>
    <row r="5800" spans="1:8">
      <c r="A5800" t="n">
        <v>45279</v>
      </c>
      <c r="B5800" s="36" t="n">
        <v>48</v>
      </c>
      <c r="C5800" s="7" t="n">
        <v>1621</v>
      </c>
      <c r="D5800" s="7" t="n">
        <v>0</v>
      </c>
      <c r="E5800" s="7" t="s">
        <v>398</v>
      </c>
      <c r="F5800" s="7" t="n">
        <v>0</v>
      </c>
      <c r="G5800" s="7" t="n">
        <v>1</v>
      </c>
      <c r="H5800" s="7" t="n">
        <v>0</v>
      </c>
    </row>
    <row r="5801" spans="1:8">
      <c r="A5801" t="s">
        <v>4</v>
      </c>
      <c r="B5801" s="4" t="s">
        <v>5</v>
      </c>
      <c r="C5801" s="4" t="s">
        <v>14</v>
      </c>
      <c r="D5801" s="4" t="s">
        <v>10</v>
      </c>
      <c r="E5801" s="4" t="s">
        <v>6</v>
      </c>
      <c r="F5801" s="4" t="s">
        <v>6</v>
      </c>
      <c r="G5801" s="4" t="s">
        <v>6</v>
      </c>
      <c r="H5801" s="4" t="s">
        <v>6</v>
      </c>
    </row>
    <row r="5802" spans="1:8">
      <c r="A5802" t="n">
        <v>45305</v>
      </c>
      <c r="B5802" s="33" t="n">
        <v>51</v>
      </c>
      <c r="C5802" s="7" t="n">
        <v>3</v>
      </c>
      <c r="D5802" s="7" t="n">
        <v>0</v>
      </c>
      <c r="E5802" s="7" t="s">
        <v>59</v>
      </c>
      <c r="F5802" s="7" t="s">
        <v>62</v>
      </c>
      <c r="G5802" s="7" t="s">
        <v>61</v>
      </c>
      <c r="H5802" s="7" t="s">
        <v>62</v>
      </c>
    </row>
    <row r="5803" spans="1:8">
      <c r="A5803" t="s">
        <v>4</v>
      </c>
      <c r="B5803" s="4" t="s">
        <v>5</v>
      </c>
      <c r="C5803" s="4" t="s">
        <v>10</v>
      </c>
      <c r="D5803" s="4" t="s">
        <v>20</v>
      </c>
      <c r="E5803" s="4" t="s">
        <v>20</v>
      </c>
      <c r="F5803" s="4" t="s">
        <v>20</v>
      </c>
      <c r="G5803" s="4" t="s">
        <v>20</v>
      </c>
    </row>
    <row r="5804" spans="1:8">
      <c r="A5804" t="n">
        <v>45318</v>
      </c>
      <c r="B5804" s="39" t="n">
        <v>46</v>
      </c>
      <c r="C5804" s="7" t="n">
        <v>0</v>
      </c>
      <c r="D5804" s="7" t="n">
        <v>-15.8299999237061</v>
      </c>
      <c r="E5804" s="7" t="n">
        <v>0</v>
      </c>
      <c r="F5804" s="7" t="n">
        <v>-1.24000000953674</v>
      </c>
      <c r="G5804" s="7" t="n">
        <v>200</v>
      </c>
    </row>
    <row r="5805" spans="1:8">
      <c r="A5805" t="s">
        <v>4</v>
      </c>
      <c r="B5805" s="4" t="s">
        <v>5</v>
      </c>
      <c r="C5805" s="4" t="s">
        <v>10</v>
      </c>
      <c r="D5805" s="4" t="s">
        <v>20</v>
      </c>
      <c r="E5805" s="4" t="s">
        <v>20</v>
      </c>
      <c r="F5805" s="4" t="s">
        <v>20</v>
      </c>
      <c r="G5805" s="4" t="s">
        <v>20</v>
      </c>
    </row>
    <row r="5806" spans="1:8">
      <c r="A5806" t="n">
        <v>45337</v>
      </c>
      <c r="B5806" s="39" t="n">
        <v>46</v>
      </c>
      <c r="C5806" s="7" t="n">
        <v>4</v>
      </c>
      <c r="D5806" s="7" t="n">
        <v>-15.9899997711182</v>
      </c>
      <c r="E5806" s="7" t="n">
        <v>0</v>
      </c>
      <c r="F5806" s="7" t="n">
        <v>0.779999971389771</v>
      </c>
      <c r="G5806" s="7" t="n">
        <v>205.699996948242</v>
      </c>
    </row>
    <row r="5807" spans="1:8">
      <c r="A5807" t="s">
        <v>4</v>
      </c>
      <c r="B5807" s="4" t="s">
        <v>5</v>
      </c>
      <c r="C5807" s="4" t="s">
        <v>10</v>
      </c>
      <c r="D5807" s="4" t="s">
        <v>20</v>
      </c>
      <c r="E5807" s="4" t="s">
        <v>20</v>
      </c>
      <c r="F5807" s="4" t="s">
        <v>20</v>
      </c>
      <c r="G5807" s="4" t="s">
        <v>20</v>
      </c>
    </row>
    <row r="5808" spans="1:8">
      <c r="A5808" t="n">
        <v>45356</v>
      </c>
      <c r="B5808" s="39" t="n">
        <v>46</v>
      </c>
      <c r="C5808" s="7" t="n">
        <v>2</v>
      </c>
      <c r="D5808" s="7" t="n">
        <v>-16.7900009155273</v>
      </c>
      <c r="E5808" s="7" t="n">
        <v>0</v>
      </c>
      <c r="F5808" s="7" t="n">
        <v>0.270000010728836</v>
      </c>
      <c r="G5808" s="7" t="n">
        <v>200</v>
      </c>
    </row>
    <row r="5809" spans="1:8">
      <c r="A5809" t="s">
        <v>4</v>
      </c>
      <c r="B5809" s="4" t="s">
        <v>5</v>
      </c>
      <c r="C5809" s="4" t="s">
        <v>10</v>
      </c>
      <c r="D5809" s="4" t="s">
        <v>20</v>
      </c>
      <c r="E5809" s="4" t="s">
        <v>20</v>
      </c>
      <c r="F5809" s="4" t="s">
        <v>20</v>
      </c>
      <c r="G5809" s="4" t="s">
        <v>20</v>
      </c>
    </row>
    <row r="5810" spans="1:8">
      <c r="A5810" t="n">
        <v>45375</v>
      </c>
      <c r="B5810" s="39" t="n">
        <v>46</v>
      </c>
      <c r="C5810" s="7" t="n">
        <v>11</v>
      </c>
      <c r="D5810" s="7" t="n">
        <v>-16.7099990844727</v>
      </c>
      <c r="E5810" s="7" t="n">
        <v>0</v>
      </c>
      <c r="F5810" s="7" t="n">
        <v>-0.639999985694885</v>
      </c>
      <c r="G5810" s="7" t="n">
        <v>200</v>
      </c>
    </row>
    <row r="5811" spans="1:8">
      <c r="A5811" t="s">
        <v>4</v>
      </c>
      <c r="B5811" s="4" t="s">
        <v>5</v>
      </c>
      <c r="C5811" s="4" t="s">
        <v>10</v>
      </c>
      <c r="D5811" s="4" t="s">
        <v>20</v>
      </c>
      <c r="E5811" s="4" t="s">
        <v>20</v>
      </c>
      <c r="F5811" s="4" t="s">
        <v>20</v>
      </c>
      <c r="G5811" s="4" t="s">
        <v>20</v>
      </c>
    </row>
    <row r="5812" spans="1:8">
      <c r="A5812" t="n">
        <v>45394</v>
      </c>
      <c r="B5812" s="39" t="n">
        <v>46</v>
      </c>
      <c r="C5812" s="7" t="n">
        <v>6</v>
      </c>
      <c r="D5812" s="7" t="n">
        <v>-14.8400001525879</v>
      </c>
      <c r="E5812" s="7" t="n">
        <v>0</v>
      </c>
      <c r="F5812" s="7" t="n">
        <v>-0.540000021457672</v>
      </c>
      <c r="G5812" s="7" t="n">
        <v>214.300003051758</v>
      </c>
    </row>
    <row r="5813" spans="1:8">
      <c r="A5813" t="s">
        <v>4</v>
      </c>
      <c r="B5813" s="4" t="s">
        <v>5</v>
      </c>
      <c r="C5813" s="4" t="s">
        <v>10</v>
      </c>
      <c r="D5813" s="4" t="s">
        <v>20</v>
      </c>
      <c r="E5813" s="4" t="s">
        <v>20</v>
      </c>
      <c r="F5813" s="4" t="s">
        <v>20</v>
      </c>
      <c r="G5813" s="4" t="s">
        <v>20</v>
      </c>
    </row>
    <row r="5814" spans="1:8">
      <c r="A5814" t="n">
        <v>45413</v>
      </c>
      <c r="B5814" s="39" t="n">
        <v>46</v>
      </c>
      <c r="C5814" s="7" t="n">
        <v>5</v>
      </c>
      <c r="D5814" s="7" t="n">
        <v>-15.0900001525879</v>
      </c>
      <c r="E5814" s="7" t="n">
        <v>0</v>
      </c>
      <c r="F5814" s="7" t="n">
        <v>1.48000001907349</v>
      </c>
      <c r="G5814" s="7" t="n">
        <v>194.199996948242</v>
      </c>
    </row>
    <row r="5815" spans="1:8">
      <c r="A5815" t="s">
        <v>4</v>
      </c>
      <c r="B5815" s="4" t="s">
        <v>5</v>
      </c>
      <c r="C5815" s="4" t="s">
        <v>10</v>
      </c>
      <c r="D5815" s="4" t="s">
        <v>20</v>
      </c>
      <c r="E5815" s="4" t="s">
        <v>20</v>
      </c>
      <c r="F5815" s="4" t="s">
        <v>20</v>
      </c>
      <c r="G5815" s="4" t="s">
        <v>20</v>
      </c>
    </row>
    <row r="5816" spans="1:8">
      <c r="A5816" t="n">
        <v>45432</v>
      </c>
      <c r="B5816" s="39" t="n">
        <v>46</v>
      </c>
      <c r="C5816" s="7" t="n">
        <v>1</v>
      </c>
      <c r="D5816" s="7" t="n">
        <v>-15.7799997329712</v>
      </c>
      <c r="E5816" s="7" t="n">
        <v>0</v>
      </c>
      <c r="F5816" s="7" t="n">
        <v>-0.170000001788139</v>
      </c>
      <c r="G5816" s="7" t="n">
        <v>200</v>
      </c>
    </row>
    <row r="5817" spans="1:8">
      <c r="A5817" t="s">
        <v>4</v>
      </c>
      <c r="B5817" s="4" t="s">
        <v>5</v>
      </c>
      <c r="C5817" s="4" t="s">
        <v>10</v>
      </c>
      <c r="D5817" s="4" t="s">
        <v>20</v>
      </c>
      <c r="E5817" s="4" t="s">
        <v>20</v>
      </c>
      <c r="F5817" s="4" t="s">
        <v>20</v>
      </c>
      <c r="G5817" s="4" t="s">
        <v>20</v>
      </c>
    </row>
    <row r="5818" spans="1:8">
      <c r="A5818" t="n">
        <v>45451</v>
      </c>
      <c r="B5818" s="39" t="n">
        <v>46</v>
      </c>
      <c r="C5818" s="7" t="n">
        <v>3</v>
      </c>
      <c r="D5818" s="7" t="n">
        <v>-13.9899997711182</v>
      </c>
      <c r="E5818" s="7" t="n">
        <v>0</v>
      </c>
      <c r="F5818" s="7" t="n">
        <v>-0.129999995231628</v>
      </c>
      <c r="G5818" s="7" t="n">
        <v>214.300003051758</v>
      </c>
    </row>
    <row r="5819" spans="1:8">
      <c r="A5819" t="s">
        <v>4</v>
      </c>
      <c r="B5819" s="4" t="s">
        <v>5</v>
      </c>
      <c r="C5819" s="4" t="s">
        <v>10</v>
      </c>
      <c r="D5819" s="4" t="s">
        <v>20</v>
      </c>
      <c r="E5819" s="4" t="s">
        <v>20</v>
      </c>
      <c r="F5819" s="4" t="s">
        <v>20</v>
      </c>
      <c r="G5819" s="4" t="s">
        <v>20</v>
      </c>
    </row>
    <row r="5820" spans="1:8">
      <c r="A5820" t="n">
        <v>45470</v>
      </c>
      <c r="B5820" s="39" t="n">
        <v>46</v>
      </c>
      <c r="C5820" s="7" t="n">
        <v>8</v>
      </c>
      <c r="D5820" s="7" t="n">
        <v>-14.960000038147</v>
      </c>
      <c r="E5820" s="7" t="n">
        <v>0</v>
      </c>
      <c r="F5820" s="7" t="n">
        <v>0.379999995231628</v>
      </c>
      <c r="G5820" s="7" t="n">
        <v>200</v>
      </c>
    </row>
    <row r="5821" spans="1:8">
      <c r="A5821" t="s">
        <v>4</v>
      </c>
      <c r="B5821" s="4" t="s">
        <v>5</v>
      </c>
      <c r="C5821" s="4" t="s">
        <v>10</v>
      </c>
      <c r="D5821" s="4" t="s">
        <v>20</v>
      </c>
      <c r="E5821" s="4" t="s">
        <v>20</v>
      </c>
      <c r="F5821" s="4" t="s">
        <v>20</v>
      </c>
      <c r="G5821" s="4" t="s">
        <v>20</v>
      </c>
    </row>
    <row r="5822" spans="1:8">
      <c r="A5822" t="n">
        <v>45489</v>
      </c>
      <c r="B5822" s="39" t="n">
        <v>46</v>
      </c>
      <c r="C5822" s="7" t="n">
        <v>7</v>
      </c>
      <c r="D5822" s="7" t="n">
        <v>-13.9200000762939</v>
      </c>
      <c r="E5822" s="7" t="n">
        <v>0.0500000007450581</v>
      </c>
      <c r="F5822" s="7" t="n">
        <v>-1.11000001430511</v>
      </c>
      <c r="G5822" s="7" t="n">
        <v>241</v>
      </c>
    </row>
    <row r="5823" spans="1:8">
      <c r="A5823" t="s">
        <v>4</v>
      </c>
      <c r="B5823" s="4" t="s">
        <v>5</v>
      </c>
      <c r="C5823" s="4" t="s">
        <v>10</v>
      </c>
      <c r="D5823" s="4" t="s">
        <v>20</v>
      </c>
      <c r="E5823" s="4" t="s">
        <v>20</v>
      </c>
      <c r="F5823" s="4" t="s">
        <v>20</v>
      </c>
      <c r="G5823" s="4" t="s">
        <v>20</v>
      </c>
    </row>
    <row r="5824" spans="1:8">
      <c r="A5824" t="n">
        <v>45508</v>
      </c>
      <c r="B5824" s="39" t="n">
        <v>46</v>
      </c>
      <c r="C5824" s="7" t="n">
        <v>9</v>
      </c>
      <c r="D5824" s="7" t="n">
        <v>-14.8500003814697</v>
      </c>
      <c r="E5824" s="7" t="n">
        <v>0.0299999993294477</v>
      </c>
      <c r="F5824" s="7" t="n">
        <v>-1.53999996185303</v>
      </c>
      <c r="G5824" s="7" t="n">
        <v>231.100006103516</v>
      </c>
    </row>
    <row r="5825" spans="1:7">
      <c r="A5825" t="s">
        <v>4</v>
      </c>
      <c r="B5825" s="4" t="s">
        <v>5</v>
      </c>
      <c r="C5825" s="4" t="s">
        <v>10</v>
      </c>
      <c r="D5825" s="4" t="s">
        <v>20</v>
      </c>
      <c r="E5825" s="4" t="s">
        <v>20</v>
      </c>
      <c r="F5825" s="4" t="s">
        <v>20</v>
      </c>
      <c r="G5825" s="4" t="s">
        <v>20</v>
      </c>
    </row>
    <row r="5826" spans="1:7">
      <c r="A5826" t="n">
        <v>45527</v>
      </c>
      <c r="B5826" s="39" t="n">
        <v>46</v>
      </c>
      <c r="C5826" s="7" t="n">
        <v>7032</v>
      </c>
      <c r="D5826" s="7" t="n">
        <v>-15.0200004577637</v>
      </c>
      <c r="E5826" s="7" t="n">
        <v>0</v>
      </c>
      <c r="F5826" s="7" t="n">
        <v>1.12999999523163</v>
      </c>
      <c r="G5826" s="7" t="n">
        <v>202.899993896484</v>
      </c>
    </row>
    <row r="5827" spans="1:7">
      <c r="A5827" t="s">
        <v>4</v>
      </c>
      <c r="B5827" s="4" t="s">
        <v>5</v>
      </c>
      <c r="C5827" s="4" t="s">
        <v>10</v>
      </c>
      <c r="D5827" s="4" t="s">
        <v>20</v>
      </c>
      <c r="E5827" s="4" t="s">
        <v>20</v>
      </c>
      <c r="F5827" s="4" t="s">
        <v>20</v>
      </c>
      <c r="G5827" s="4" t="s">
        <v>20</v>
      </c>
    </row>
    <row r="5828" spans="1:7">
      <c r="A5828" t="n">
        <v>45546</v>
      </c>
      <c r="B5828" s="39" t="n">
        <v>46</v>
      </c>
      <c r="C5828" s="7" t="n">
        <v>7010</v>
      </c>
      <c r="D5828" s="7" t="n">
        <v>-19.2199993133545</v>
      </c>
      <c r="E5828" s="7" t="n">
        <v>0</v>
      </c>
      <c r="F5828" s="7" t="n">
        <v>-0.649999976158142</v>
      </c>
      <c r="G5828" s="7" t="n">
        <v>134.100006103516</v>
      </c>
    </row>
    <row r="5829" spans="1:7">
      <c r="A5829" t="s">
        <v>4</v>
      </c>
      <c r="B5829" s="4" t="s">
        <v>5</v>
      </c>
      <c r="C5829" s="4" t="s">
        <v>10</v>
      </c>
      <c r="D5829" s="4" t="s">
        <v>20</v>
      </c>
      <c r="E5829" s="4" t="s">
        <v>20</v>
      </c>
      <c r="F5829" s="4" t="s">
        <v>20</v>
      </c>
      <c r="G5829" s="4" t="s">
        <v>20</v>
      </c>
    </row>
    <row r="5830" spans="1:7">
      <c r="A5830" t="n">
        <v>45565</v>
      </c>
      <c r="B5830" s="39" t="n">
        <v>46</v>
      </c>
      <c r="C5830" s="7" t="n">
        <v>7011</v>
      </c>
      <c r="D5830" s="7" t="n">
        <v>-20.1800003051758</v>
      </c>
      <c r="E5830" s="7" t="n">
        <v>0</v>
      </c>
      <c r="F5830" s="7" t="n">
        <v>-0.910000026226044</v>
      </c>
      <c r="G5830" s="7" t="n">
        <v>128.399993896484</v>
      </c>
    </row>
    <row r="5831" spans="1:7">
      <c r="A5831" t="s">
        <v>4</v>
      </c>
      <c r="B5831" s="4" t="s">
        <v>5</v>
      </c>
      <c r="C5831" s="4" t="s">
        <v>10</v>
      </c>
      <c r="D5831" s="4" t="s">
        <v>20</v>
      </c>
      <c r="E5831" s="4" t="s">
        <v>20</v>
      </c>
      <c r="F5831" s="4" t="s">
        <v>20</v>
      </c>
      <c r="G5831" s="4" t="s">
        <v>20</v>
      </c>
    </row>
    <row r="5832" spans="1:7">
      <c r="A5832" t="n">
        <v>45584</v>
      </c>
      <c r="B5832" s="39" t="n">
        <v>46</v>
      </c>
      <c r="C5832" s="7" t="n">
        <v>7009</v>
      </c>
      <c r="D5832" s="7" t="n">
        <v>-18.8299999237061</v>
      </c>
      <c r="E5832" s="7" t="n">
        <v>0</v>
      </c>
      <c r="F5832" s="7" t="n">
        <v>0.759999990463257</v>
      </c>
      <c r="G5832" s="7" t="n">
        <v>165.699996948242</v>
      </c>
    </row>
    <row r="5833" spans="1:7">
      <c r="A5833" t="s">
        <v>4</v>
      </c>
      <c r="B5833" s="4" t="s">
        <v>5</v>
      </c>
      <c r="C5833" s="4" t="s">
        <v>10</v>
      </c>
      <c r="D5833" s="4" t="s">
        <v>20</v>
      </c>
      <c r="E5833" s="4" t="s">
        <v>20</v>
      </c>
      <c r="F5833" s="4" t="s">
        <v>20</v>
      </c>
      <c r="G5833" s="4" t="s">
        <v>20</v>
      </c>
    </row>
    <row r="5834" spans="1:7">
      <c r="A5834" t="n">
        <v>45603</v>
      </c>
      <c r="B5834" s="39" t="n">
        <v>46</v>
      </c>
      <c r="C5834" s="7" t="n">
        <v>17</v>
      </c>
      <c r="D5834" s="7" t="n">
        <v>-17.0799999237061</v>
      </c>
      <c r="E5834" s="7" t="n">
        <v>0</v>
      </c>
      <c r="F5834" s="7" t="n">
        <v>1.98000001907349</v>
      </c>
      <c r="G5834" s="7" t="n">
        <v>182.800003051758</v>
      </c>
    </row>
    <row r="5835" spans="1:7">
      <c r="A5835" t="s">
        <v>4</v>
      </c>
      <c r="B5835" s="4" t="s">
        <v>5</v>
      </c>
      <c r="C5835" s="4" t="s">
        <v>10</v>
      </c>
      <c r="D5835" s="4" t="s">
        <v>20</v>
      </c>
      <c r="E5835" s="4" t="s">
        <v>20</v>
      </c>
      <c r="F5835" s="4" t="s">
        <v>20</v>
      </c>
      <c r="G5835" s="4" t="s">
        <v>20</v>
      </c>
    </row>
    <row r="5836" spans="1:7">
      <c r="A5836" t="n">
        <v>45622</v>
      </c>
      <c r="B5836" s="39" t="n">
        <v>46</v>
      </c>
      <c r="C5836" s="7" t="n">
        <v>15</v>
      </c>
      <c r="D5836" s="7" t="n">
        <v>-17.9899997711182</v>
      </c>
      <c r="E5836" s="7" t="n">
        <v>0</v>
      </c>
      <c r="F5836" s="7" t="n">
        <v>-2.51999998092651</v>
      </c>
      <c r="G5836" s="7" t="n">
        <v>38.9000015258789</v>
      </c>
    </row>
    <row r="5837" spans="1:7">
      <c r="A5837" t="s">
        <v>4</v>
      </c>
      <c r="B5837" s="4" t="s">
        <v>5</v>
      </c>
      <c r="C5837" s="4" t="s">
        <v>10</v>
      </c>
      <c r="D5837" s="4" t="s">
        <v>20</v>
      </c>
      <c r="E5837" s="4" t="s">
        <v>20</v>
      </c>
      <c r="F5837" s="4" t="s">
        <v>20</v>
      </c>
      <c r="G5837" s="4" t="s">
        <v>20</v>
      </c>
    </row>
    <row r="5838" spans="1:7">
      <c r="A5838" t="n">
        <v>45641</v>
      </c>
      <c r="B5838" s="39" t="n">
        <v>46</v>
      </c>
      <c r="C5838" s="7" t="n">
        <v>13</v>
      </c>
      <c r="D5838" s="7" t="n">
        <v>-16.8899993896484</v>
      </c>
      <c r="E5838" s="7" t="n">
        <v>0</v>
      </c>
      <c r="F5838" s="7" t="n">
        <v>-3.00999999046326</v>
      </c>
      <c r="G5838" s="7" t="n">
        <v>21.7000007629395</v>
      </c>
    </row>
    <row r="5839" spans="1:7">
      <c r="A5839" t="s">
        <v>4</v>
      </c>
      <c r="B5839" s="4" t="s">
        <v>5</v>
      </c>
      <c r="C5839" s="4" t="s">
        <v>10</v>
      </c>
      <c r="D5839" s="4" t="s">
        <v>20</v>
      </c>
      <c r="E5839" s="4" t="s">
        <v>20</v>
      </c>
      <c r="F5839" s="4" t="s">
        <v>20</v>
      </c>
      <c r="G5839" s="4" t="s">
        <v>20</v>
      </c>
    </row>
    <row r="5840" spans="1:7">
      <c r="A5840" t="n">
        <v>45660</v>
      </c>
      <c r="B5840" s="39" t="n">
        <v>46</v>
      </c>
      <c r="C5840" s="7" t="n">
        <v>12</v>
      </c>
      <c r="D5840" s="7" t="n">
        <v>-16.3400001525879</v>
      </c>
      <c r="E5840" s="7" t="n">
        <v>0</v>
      </c>
      <c r="F5840" s="7" t="n">
        <v>-3.53999996185303</v>
      </c>
      <c r="G5840" s="7" t="n">
        <v>13.1000003814697</v>
      </c>
    </row>
    <row r="5841" spans="1:7">
      <c r="A5841" t="s">
        <v>4</v>
      </c>
      <c r="B5841" s="4" t="s">
        <v>5</v>
      </c>
      <c r="C5841" s="4" t="s">
        <v>10</v>
      </c>
      <c r="D5841" s="4" t="s">
        <v>20</v>
      </c>
      <c r="E5841" s="4" t="s">
        <v>20</v>
      </c>
      <c r="F5841" s="4" t="s">
        <v>20</v>
      </c>
      <c r="G5841" s="4" t="s">
        <v>20</v>
      </c>
    </row>
    <row r="5842" spans="1:7">
      <c r="A5842" t="n">
        <v>45679</v>
      </c>
      <c r="B5842" s="39" t="n">
        <v>46</v>
      </c>
      <c r="C5842" s="7" t="n">
        <v>1620</v>
      </c>
      <c r="D5842" s="7" t="n">
        <v>-18.3400001525879</v>
      </c>
      <c r="E5842" s="7" t="n">
        <v>0</v>
      </c>
      <c r="F5842" s="7" t="n">
        <v>-4.96999979019165</v>
      </c>
      <c r="G5842" s="7" t="n">
        <v>33.2000007629395</v>
      </c>
    </row>
    <row r="5843" spans="1:7">
      <c r="A5843" t="s">
        <v>4</v>
      </c>
      <c r="B5843" s="4" t="s">
        <v>5</v>
      </c>
      <c r="C5843" s="4" t="s">
        <v>10</v>
      </c>
      <c r="D5843" s="4" t="s">
        <v>20</v>
      </c>
      <c r="E5843" s="4" t="s">
        <v>20</v>
      </c>
      <c r="F5843" s="4" t="s">
        <v>20</v>
      </c>
      <c r="G5843" s="4" t="s">
        <v>20</v>
      </c>
    </row>
    <row r="5844" spans="1:7">
      <c r="A5844" t="n">
        <v>45698</v>
      </c>
      <c r="B5844" s="39" t="n">
        <v>46</v>
      </c>
      <c r="C5844" s="7" t="n">
        <v>1621</v>
      </c>
      <c r="D5844" s="7" t="n">
        <v>-19.3099994659424</v>
      </c>
      <c r="E5844" s="7" t="n">
        <v>0</v>
      </c>
      <c r="F5844" s="7" t="n">
        <v>-4.30000019073486</v>
      </c>
      <c r="G5844" s="7" t="n">
        <v>33.2000007629395</v>
      </c>
    </row>
    <row r="5845" spans="1:7">
      <c r="A5845" t="s">
        <v>4</v>
      </c>
      <c r="B5845" s="4" t="s">
        <v>5</v>
      </c>
      <c r="C5845" s="4" t="s">
        <v>10</v>
      </c>
      <c r="D5845" s="4" t="s">
        <v>20</v>
      </c>
      <c r="E5845" s="4" t="s">
        <v>20</v>
      </c>
      <c r="F5845" s="4" t="s">
        <v>20</v>
      </c>
      <c r="G5845" s="4" t="s">
        <v>10</v>
      </c>
      <c r="H5845" s="4" t="s">
        <v>10</v>
      </c>
    </row>
    <row r="5846" spans="1:7">
      <c r="A5846" t="n">
        <v>45717</v>
      </c>
      <c r="B5846" s="63" t="n">
        <v>60</v>
      </c>
      <c r="C5846" s="7" t="n">
        <v>0</v>
      </c>
      <c r="D5846" s="7" t="n">
        <v>0</v>
      </c>
      <c r="E5846" s="7" t="n">
        <v>0</v>
      </c>
      <c r="F5846" s="7" t="n">
        <v>0</v>
      </c>
      <c r="G5846" s="7" t="n">
        <v>0</v>
      </c>
      <c r="H5846" s="7" t="n">
        <v>1</v>
      </c>
    </row>
    <row r="5847" spans="1:7">
      <c r="A5847" t="s">
        <v>4</v>
      </c>
      <c r="B5847" s="4" t="s">
        <v>5</v>
      </c>
      <c r="C5847" s="4" t="s">
        <v>10</v>
      </c>
      <c r="D5847" s="4" t="s">
        <v>20</v>
      </c>
      <c r="E5847" s="4" t="s">
        <v>20</v>
      </c>
      <c r="F5847" s="4" t="s">
        <v>20</v>
      </c>
      <c r="G5847" s="4" t="s">
        <v>10</v>
      </c>
      <c r="H5847" s="4" t="s">
        <v>10</v>
      </c>
    </row>
    <row r="5848" spans="1:7">
      <c r="A5848" t="n">
        <v>45736</v>
      </c>
      <c r="B5848" s="63" t="n">
        <v>60</v>
      </c>
      <c r="C5848" s="7" t="n">
        <v>0</v>
      </c>
      <c r="D5848" s="7" t="n">
        <v>0</v>
      </c>
      <c r="E5848" s="7" t="n">
        <v>0</v>
      </c>
      <c r="F5848" s="7" t="n">
        <v>0</v>
      </c>
      <c r="G5848" s="7" t="n">
        <v>0</v>
      </c>
      <c r="H5848" s="7" t="n">
        <v>0</v>
      </c>
    </row>
    <row r="5849" spans="1:7">
      <c r="A5849" t="s">
        <v>4</v>
      </c>
      <c r="B5849" s="4" t="s">
        <v>5</v>
      </c>
      <c r="C5849" s="4" t="s">
        <v>10</v>
      </c>
      <c r="D5849" s="4" t="s">
        <v>10</v>
      </c>
      <c r="E5849" s="4" t="s">
        <v>10</v>
      </c>
    </row>
    <row r="5850" spans="1:7">
      <c r="A5850" t="n">
        <v>45755</v>
      </c>
      <c r="B5850" s="51" t="n">
        <v>61</v>
      </c>
      <c r="C5850" s="7" t="n">
        <v>0</v>
      </c>
      <c r="D5850" s="7" t="n">
        <v>65533</v>
      </c>
      <c r="E5850" s="7" t="n">
        <v>0</v>
      </c>
    </row>
    <row r="5851" spans="1:7">
      <c r="A5851" t="s">
        <v>4</v>
      </c>
      <c r="B5851" s="4" t="s">
        <v>5</v>
      </c>
      <c r="C5851" s="4" t="s">
        <v>10</v>
      </c>
      <c r="D5851" s="4" t="s">
        <v>20</v>
      </c>
      <c r="E5851" s="4" t="s">
        <v>20</v>
      </c>
      <c r="F5851" s="4" t="s">
        <v>20</v>
      </c>
      <c r="G5851" s="4" t="s">
        <v>10</v>
      </c>
      <c r="H5851" s="4" t="s">
        <v>10</v>
      </c>
    </row>
    <row r="5852" spans="1:7">
      <c r="A5852" t="n">
        <v>45762</v>
      </c>
      <c r="B5852" s="63" t="n">
        <v>60</v>
      </c>
      <c r="C5852" s="7" t="n">
        <v>1</v>
      </c>
      <c r="D5852" s="7" t="n">
        <v>0</v>
      </c>
      <c r="E5852" s="7" t="n">
        <v>0</v>
      </c>
      <c r="F5852" s="7" t="n">
        <v>0</v>
      </c>
      <c r="G5852" s="7" t="n">
        <v>0</v>
      </c>
      <c r="H5852" s="7" t="n">
        <v>1</v>
      </c>
    </row>
    <row r="5853" spans="1:7">
      <c r="A5853" t="s">
        <v>4</v>
      </c>
      <c r="B5853" s="4" t="s">
        <v>5</v>
      </c>
      <c r="C5853" s="4" t="s">
        <v>10</v>
      </c>
      <c r="D5853" s="4" t="s">
        <v>20</v>
      </c>
      <c r="E5853" s="4" t="s">
        <v>20</v>
      </c>
      <c r="F5853" s="4" t="s">
        <v>20</v>
      </c>
      <c r="G5853" s="4" t="s">
        <v>10</v>
      </c>
      <c r="H5853" s="4" t="s">
        <v>10</v>
      </c>
    </row>
    <row r="5854" spans="1:7">
      <c r="A5854" t="n">
        <v>45781</v>
      </c>
      <c r="B5854" s="63" t="n">
        <v>60</v>
      </c>
      <c r="C5854" s="7" t="n">
        <v>1</v>
      </c>
      <c r="D5854" s="7" t="n">
        <v>0</v>
      </c>
      <c r="E5854" s="7" t="n">
        <v>0</v>
      </c>
      <c r="F5854" s="7" t="n">
        <v>0</v>
      </c>
      <c r="G5854" s="7" t="n">
        <v>0</v>
      </c>
      <c r="H5854" s="7" t="n">
        <v>0</v>
      </c>
    </row>
    <row r="5855" spans="1:7">
      <c r="A5855" t="s">
        <v>4</v>
      </c>
      <c r="B5855" s="4" t="s">
        <v>5</v>
      </c>
      <c r="C5855" s="4" t="s">
        <v>10</v>
      </c>
      <c r="D5855" s="4" t="s">
        <v>10</v>
      </c>
      <c r="E5855" s="4" t="s">
        <v>10</v>
      </c>
    </row>
    <row r="5856" spans="1:7">
      <c r="A5856" t="n">
        <v>45800</v>
      </c>
      <c r="B5856" s="51" t="n">
        <v>61</v>
      </c>
      <c r="C5856" s="7" t="n">
        <v>1</v>
      </c>
      <c r="D5856" s="7" t="n">
        <v>65533</v>
      </c>
      <c r="E5856" s="7" t="n">
        <v>0</v>
      </c>
    </row>
    <row r="5857" spans="1:8">
      <c r="A5857" t="s">
        <v>4</v>
      </c>
      <c r="B5857" s="4" t="s">
        <v>5</v>
      </c>
      <c r="C5857" s="4" t="s">
        <v>10</v>
      </c>
      <c r="D5857" s="4" t="s">
        <v>20</v>
      </c>
      <c r="E5857" s="4" t="s">
        <v>20</v>
      </c>
      <c r="F5857" s="4" t="s">
        <v>20</v>
      </c>
      <c r="G5857" s="4" t="s">
        <v>10</v>
      </c>
      <c r="H5857" s="4" t="s">
        <v>10</v>
      </c>
    </row>
    <row r="5858" spans="1:8">
      <c r="A5858" t="n">
        <v>45807</v>
      </c>
      <c r="B5858" s="63" t="n">
        <v>60</v>
      </c>
      <c r="C5858" s="7" t="n">
        <v>11</v>
      </c>
      <c r="D5858" s="7" t="n">
        <v>0</v>
      </c>
      <c r="E5858" s="7" t="n">
        <v>0</v>
      </c>
      <c r="F5858" s="7" t="n">
        <v>0</v>
      </c>
      <c r="G5858" s="7" t="n">
        <v>0</v>
      </c>
      <c r="H5858" s="7" t="n">
        <v>1</v>
      </c>
    </row>
    <row r="5859" spans="1:8">
      <c r="A5859" t="s">
        <v>4</v>
      </c>
      <c r="B5859" s="4" t="s">
        <v>5</v>
      </c>
      <c r="C5859" s="4" t="s">
        <v>10</v>
      </c>
      <c r="D5859" s="4" t="s">
        <v>20</v>
      </c>
      <c r="E5859" s="4" t="s">
        <v>20</v>
      </c>
      <c r="F5859" s="4" t="s">
        <v>20</v>
      </c>
      <c r="G5859" s="4" t="s">
        <v>10</v>
      </c>
      <c r="H5859" s="4" t="s">
        <v>10</v>
      </c>
    </row>
    <row r="5860" spans="1:8">
      <c r="A5860" t="n">
        <v>45826</v>
      </c>
      <c r="B5860" s="63" t="n">
        <v>60</v>
      </c>
      <c r="C5860" s="7" t="n">
        <v>11</v>
      </c>
      <c r="D5860" s="7" t="n">
        <v>0</v>
      </c>
      <c r="E5860" s="7" t="n">
        <v>0</v>
      </c>
      <c r="F5860" s="7" t="n">
        <v>0</v>
      </c>
      <c r="G5860" s="7" t="n">
        <v>0</v>
      </c>
      <c r="H5860" s="7" t="n">
        <v>0</v>
      </c>
    </row>
    <row r="5861" spans="1:8">
      <c r="A5861" t="s">
        <v>4</v>
      </c>
      <c r="B5861" s="4" t="s">
        <v>5</v>
      </c>
      <c r="C5861" s="4" t="s">
        <v>10</v>
      </c>
      <c r="D5861" s="4" t="s">
        <v>10</v>
      </c>
      <c r="E5861" s="4" t="s">
        <v>10</v>
      </c>
    </row>
    <row r="5862" spans="1:8">
      <c r="A5862" t="n">
        <v>45845</v>
      </c>
      <c r="B5862" s="51" t="n">
        <v>61</v>
      </c>
      <c r="C5862" s="7" t="n">
        <v>11</v>
      </c>
      <c r="D5862" s="7" t="n">
        <v>65533</v>
      </c>
      <c r="E5862" s="7" t="n">
        <v>0</v>
      </c>
    </row>
    <row r="5863" spans="1:8">
      <c r="A5863" t="s">
        <v>4</v>
      </c>
      <c r="B5863" s="4" t="s">
        <v>5</v>
      </c>
      <c r="C5863" s="4" t="s">
        <v>10</v>
      </c>
      <c r="D5863" s="4" t="s">
        <v>20</v>
      </c>
      <c r="E5863" s="4" t="s">
        <v>20</v>
      </c>
      <c r="F5863" s="4" t="s">
        <v>20</v>
      </c>
      <c r="G5863" s="4" t="s">
        <v>10</v>
      </c>
      <c r="H5863" s="4" t="s">
        <v>10</v>
      </c>
    </row>
    <row r="5864" spans="1:8">
      <c r="A5864" t="n">
        <v>45852</v>
      </c>
      <c r="B5864" s="63" t="n">
        <v>60</v>
      </c>
      <c r="C5864" s="7" t="n">
        <v>8</v>
      </c>
      <c r="D5864" s="7" t="n">
        <v>0</v>
      </c>
      <c r="E5864" s="7" t="n">
        <v>0</v>
      </c>
      <c r="F5864" s="7" t="n">
        <v>0</v>
      </c>
      <c r="G5864" s="7" t="n">
        <v>0</v>
      </c>
      <c r="H5864" s="7" t="n">
        <v>1</v>
      </c>
    </row>
    <row r="5865" spans="1:8">
      <c r="A5865" t="s">
        <v>4</v>
      </c>
      <c r="B5865" s="4" t="s">
        <v>5</v>
      </c>
      <c r="C5865" s="4" t="s">
        <v>10</v>
      </c>
      <c r="D5865" s="4" t="s">
        <v>20</v>
      </c>
      <c r="E5865" s="4" t="s">
        <v>20</v>
      </c>
      <c r="F5865" s="4" t="s">
        <v>20</v>
      </c>
      <c r="G5865" s="4" t="s">
        <v>10</v>
      </c>
      <c r="H5865" s="4" t="s">
        <v>10</v>
      </c>
    </row>
    <row r="5866" spans="1:8">
      <c r="A5866" t="n">
        <v>45871</v>
      </c>
      <c r="B5866" s="63" t="n">
        <v>60</v>
      </c>
      <c r="C5866" s="7" t="n">
        <v>8</v>
      </c>
      <c r="D5866" s="7" t="n">
        <v>0</v>
      </c>
      <c r="E5866" s="7" t="n">
        <v>0</v>
      </c>
      <c r="F5866" s="7" t="n">
        <v>0</v>
      </c>
      <c r="G5866" s="7" t="n">
        <v>0</v>
      </c>
      <c r="H5866" s="7" t="n">
        <v>0</v>
      </c>
    </row>
    <row r="5867" spans="1:8">
      <c r="A5867" t="s">
        <v>4</v>
      </c>
      <c r="B5867" s="4" t="s">
        <v>5</v>
      </c>
      <c r="C5867" s="4" t="s">
        <v>10</v>
      </c>
      <c r="D5867" s="4" t="s">
        <v>10</v>
      </c>
      <c r="E5867" s="4" t="s">
        <v>10</v>
      </c>
    </row>
    <row r="5868" spans="1:8">
      <c r="A5868" t="n">
        <v>45890</v>
      </c>
      <c r="B5868" s="51" t="n">
        <v>61</v>
      </c>
      <c r="C5868" s="7" t="n">
        <v>8</v>
      </c>
      <c r="D5868" s="7" t="n">
        <v>65533</v>
      </c>
      <c r="E5868" s="7" t="n">
        <v>0</v>
      </c>
    </row>
    <row r="5869" spans="1:8">
      <c r="A5869" t="s">
        <v>4</v>
      </c>
      <c r="B5869" s="4" t="s">
        <v>5</v>
      </c>
      <c r="C5869" s="4" t="s">
        <v>10</v>
      </c>
      <c r="D5869" s="4" t="s">
        <v>20</v>
      </c>
      <c r="E5869" s="4" t="s">
        <v>20</v>
      </c>
      <c r="F5869" s="4" t="s">
        <v>20</v>
      </c>
      <c r="G5869" s="4" t="s">
        <v>10</v>
      </c>
      <c r="H5869" s="4" t="s">
        <v>10</v>
      </c>
    </row>
    <row r="5870" spans="1:8">
      <c r="A5870" t="n">
        <v>45897</v>
      </c>
      <c r="B5870" s="63" t="n">
        <v>60</v>
      </c>
      <c r="C5870" s="7" t="n">
        <v>2</v>
      </c>
      <c r="D5870" s="7" t="n">
        <v>0</v>
      </c>
      <c r="E5870" s="7" t="n">
        <v>0</v>
      </c>
      <c r="F5870" s="7" t="n">
        <v>0</v>
      </c>
      <c r="G5870" s="7" t="n">
        <v>0</v>
      </c>
      <c r="H5870" s="7" t="n">
        <v>1</v>
      </c>
    </row>
    <row r="5871" spans="1:8">
      <c r="A5871" t="s">
        <v>4</v>
      </c>
      <c r="B5871" s="4" t="s">
        <v>5</v>
      </c>
      <c r="C5871" s="4" t="s">
        <v>10</v>
      </c>
      <c r="D5871" s="4" t="s">
        <v>20</v>
      </c>
      <c r="E5871" s="4" t="s">
        <v>20</v>
      </c>
      <c r="F5871" s="4" t="s">
        <v>20</v>
      </c>
      <c r="G5871" s="4" t="s">
        <v>10</v>
      </c>
      <c r="H5871" s="4" t="s">
        <v>10</v>
      </c>
    </row>
    <row r="5872" spans="1:8">
      <c r="A5872" t="n">
        <v>45916</v>
      </c>
      <c r="B5872" s="63" t="n">
        <v>60</v>
      </c>
      <c r="C5872" s="7" t="n">
        <v>2</v>
      </c>
      <c r="D5872" s="7" t="n">
        <v>0</v>
      </c>
      <c r="E5872" s="7" t="n">
        <v>0</v>
      </c>
      <c r="F5872" s="7" t="n">
        <v>0</v>
      </c>
      <c r="G5872" s="7" t="n">
        <v>0</v>
      </c>
      <c r="H5872" s="7" t="n">
        <v>0</v>
      </c>
    </row>
    <row r="5873" spans="1:8">
      <c r="A5873" t="s">
        <v>4</v>
      </c>
      <c r="B5873" s="4" t="s">
        <v>5</v>
      </c>
      <c r="C5873" s="4" t="s">
        <v>10</v>
      </c>
      <c r="D5873" s="4" t="s">
        <v>10</v>
      </c>
      <c r="E5873" s="4" t="s">
        <v>10</v>
      </c>
    </row>
    <row r="5874" spans="1:8">
      <c r="A5874" t="n">
        <v>45935</v>
      </c>
      <c r="B5874" s="51" t="n">
        <v>61</v>
      </c>
      <c r="C5874" s="7" t="n">
        <v>2</v>
      </c>
      <c r="D5874" s="7" t="n">
        <v>65533</v>
      </c>
      <c r="E5874" s="7" t="n">
        <v>0</v>
      </c>
    </row>
    <row r="5875" spans="1:8">
      <c r="A5875" t="s">
        <v>4</v>
      </c>
      <c r="B5875" s="4" t="s">
        <v>5</v>
      </c>
      <c r="C5875" s="4" t="s">
        <v>10</v>
      </c>
      <c r="D5875" s="4" t="s">
        <v>20</v>
      </c>
      <c r="E5875" s="4" t="s">
        <v>20</v>
      </c>
      <c r="F5875" s="4" t="s">
        <v>20</v>
      </c>
      <c r="G5875" s="4" t="s">
        <v>10</v>
      </c>
      <c r="H5875" s="4" t="s">
        <v>10</v>
      </c>
    </row>
    <row r="5876" spans="1:8">
      <c r="A5876" t="n">
        <v>45942</v>
      </c>
      <c r="B5876" s="63" t="n">
        <v>60</v>
      </c>
      <c r="C5876" s="7" t="n">
        <v>6</v>
      </c>
      <c r="D5876" s="7" t="n">
        <v>0</v>
      </c>
      <c r="E5876" s="7" t="n">
        <v>0</v>
      </c>
      <c r="F5876" s="7" t="n">
        <v>0</v>
      </c>
      <c r="G5876" s="7" t="n">
        <v>0</v>
      </c>
      <c r="H5876" s="7" t="n">
        <v>1</v>
      </c>
    </row>
    <row r="5877" spans="1:8">
      <c r="A5877" t="s">
        <v>4</v>
      </c>
      <c r="B5877" s="4" t="s">
        <v>5</v>
      </c>
      <c r="C5877" s="4" t="s">
        <v>10</v>
      </c>
      <c r="D5877" s="4" t="s">
        <v>20</v>
      </c>
      <c r="E5877" s="4" t="s">
        <v>20</v>
      </c>
      <c r="F5877" s="4" t="s">
        <v>20</v>
      </c>
      <c r="G5877" s="4" t="s">
        <v>10</v>
      </c>
      <c r="H5877" s="4" t="s">
        <v>10</v>
      </c>
    </row>
    <row r="5878" spans="1:8">
      <c r="A5878" t="n">
        <v>45961</v>
      </c>
      <c r="B5878" s="63" t="n">
        <v>60</v>
      </c>
      <c r="C5878" s="7" t="n">
        <v>6</v>
      </c>
      <c r="D5878" s="7" t="n">
        <v>0</v>
      </c>
      <c r="E5878" s="7" t="n">
        <v>0</v>
      </c>
      <c r="F5878" s="7" t="n">
        <v>0</v>
      </c>
      <c r="G5878" s="7" t="n">
        <v>0</v>
      </c>
      <c r="H5878" s="7" t="n">
        <v>0</v>
      </c>
    </row>
    <row r="5879" spans="1:8">
      <c r="A5879" t="s">
        <v>4</v>
      </c>
      <c r="B5879" s="4" t="s">
        <v>5</v>
      </c>
      <c r="C5879" s="4" t="s">
        <v>10</v>
      </c>
      <c r="D5879" s="4" t="s">
        <v>10</v>
      </c>
      <c r="E5879" s="4" t="s">
        <v>10</v>
      </c>
    </row>
    <row r="5880" spans="1:8">
      <c r="A5880" t="n">
        <v>45980</v>
      </c>
      <c r="B5880" s="51" t="n">
        <v>61</v>
      </c>
      <c r="C5880" s="7" t="n">
        <v>6</v>
      </c>
      <c r="D5880" s="7" t="n">
        <v>65533</v>
      </c>
      <c r="E5880" s="7" t="n">
        <v>0</v>
      </c>
    </row>
    <row r="5881" spans="1:8">
      <c r="A5881" t="s">
        <v>4</v>
      </c>
      <c r="B5881" s="4" t="s">
        <v>5</v>
      </c>
      <c r="C5881" s="4" t="s">
        <v>10</v>
      </c>
      <c r="D5881" s="4" t="s">
        <v>20</v>
      </c>
      <c r="E5881" s="4" t="s">
        <v>20</v>
      </c>
      <c r="F5881" s="4" t="s">
        <v>20</v>
      </c>
      <c r="G5881" s="4" t="s">
        <v>10</v>
      </c>
      <c r="H5881" s="4" t="s">
        <v>10</v>
      </c>
    </row>
    <row r="5882" spans="1:8">
      <c r="A5882" t="n">
        <v>45987</v>
      </c>
      <c r="B5882" s="63" t="n">
        <v>60</v>
      </c>
      <c r="C5882" s="7" t="n">
        <v>4</v>
      </c>
      <c r="D5882" s="7" t="n">
        <v>0</v>
      </c>
      <c r="E5882" s="7" t="n">
        <v>0</v>
      </c>
      <c r="F5882" s="7" t="n">
        <v>0</v>
      </c>
      <c r="G5882" s="7" t="n">
        <v>0</v>
      </c>
      <c r="H5882" s="7" t="n">
        <v>1</v>
      </c>
    </row>
    <row r="5883" spans="1:8">
      <c r="A5883" t="s">
        <v>4</v>
      </c>
      <c r="B5883" s="4" t="s">
        <v>5</v>
      </c>
      <c r="C5883" s="4" t="s">
        <v>10</v>
      </c>
      <c r="D5883" s="4" t="s">
        <v>20</v>
      </c>
      <c r="E5883" s="4" t="s">
        <v>20</v>
      </c>
      <c r="F5883" s="4" t="s">
        <v>20</v>
      </c>
      <c r="G5883" s="4" t="s">
        <v>10</v>
      </c>
      <c r="H5883" s="4" t="s">
        <v>10</v>
      </c>
    </row>
    <row r="5884" spans="1:8">
      <c r="A5884" t="n">
        <v>46006</v>
      </c>
      <c r="B5884" s="63" t="n">
        <v>60</v>
      </c>
      <c r="C5884" s="7" t="n">
        <v>4</v>
      </c>
      <c r="D5884" s="7" t="n">
        <v>0</v>
      </c>
      <c r="E5884" s="7" t="n">
        <v>0</v>
      </c>
      <c r="F5884" s="7" t="n">
        <v>0</v>
      </c>
      <c r="G5884" s="7" t="n">
        <v>0</v>
      </c>
      <c r="H5884" s="7" t="n">
        <v>0</v>
      </c>
    </row>
    <row r="5885" spans="1:8">
      <c r="A5885" t="s">
        <v>4</v>
      </c>
      <c r="B5885" s="4" t="s">
        <v>5</v>
      </c>
      <c r="C5885" s="4" t="s">
        <v>10</v>
      </c>
      <c r="D5885" s="4" t="s">
        <v>10</v>
      </c>
      <c r="E5885" s="4" t="s">
        <v>10</v>
      </c>
    </row>
    <row r="5886" spans="1:8">
      <c r="A5886" t="n">
        <v>46025</v>
      </c>
      <c r="B5886" s="51" t="n">
        <v>61</v>
      </c>
      <c r="C5886" s="7" t="n">
        <v>4</v>
      </c>
      <c r="D5886" s="7" t="n">
        <v>65533</v>
      </c>
      <c r="E5886" s="7" t="n">
        <v>0</v>
      </c>
    </row>
    <row r="5887" spans="1:8">
      <c r="A5887" t="s">
        <v>4</v>
      </c>
      <c r="B5887" s="4" t="s">
        <v>5</v>
      </c>
      <c r="C5887" s="4" t="s">
        <v>10</v>
      </c>
      <c r="D5887" s="4" t="s">
        <v>20</v>
      </c>
      <c r="E5887" s="4" t="s">
        <v>20</v>
      </c>
      <c r="F5887" s="4" t="s">
        <v>20</v>
      </c>
      <c r="G5887" s="4" t="s">
        <v>10</v>
      </c>
      <c r="H5887" s="4" t="s">
        <v>10</v>
      </c>
    </row>
    <row r="5888" spans="1:8">
      <c r="A5888" t="n">
        <v>46032</v>
      </c>
      <c r="B5888" s="63" t="n">
        <v>60</v>
      </c>
      <c r="C5888" s="7" t="n">
        <v>3</v>
      </c>
      <c r="D5888" s="7" t="n">
        <v>0</v>
      </c>
      <c r="E5888" s="7" t="n">
        <v>0</v>
      </c>
      <c r="F5888" s="7" t="n">
        <v>0</v>
      </c>
      <c r="G5888" s="7" t="n">
        <v>0</v>
      </c>
      <c r="H5888" s="7" t="n">
        <v>1</v>
      </c>
    </row>
    <row r="5889" spans="1:8">
      <c r="A5889" t="s">
        <v>4</v>
      </c>
      <c r="B5889" s="4" t="s">
        <v>5</v>
      </c>
      <c r="C5889" s="4" t="s">
        <v>10</v>
      </c>
      <c r="D5889" s="4" t="s">
        <v>20</v>
      </c>
      <c r="E5889" s="4" t="s">
        <v>20</v>
      </c>
      <c r="F5889" s="4" t="s">
        <v>20</v>
      </c>
      <c r="G5889" s="4" t="s">
        <v>10</v>
      </c>
      <c r="H5889" s="4" t="s">
        <v>10</v>
      </c>
    </row>
    <row r="5890" spans="1:8">
      <c r="A5890" t="n">
        <v>46051</v>
      </c>
      <c r="B5890" s="63" t="n">
        <v>60</v>
      </c>
      <c r="C5890" s="7" t="n">
        <v>3</v>
      </c>
      <c r="D5890" s="7" t="n">
        <v>0</v>
      </c>
      <c r="E5890" s="7" t="n">
        <v>0</v>
      </c>
      <c r="F5890" s="7" t="n">
        <v>0</v>
      </c>
      <c r="G5890" s="7" t="n">
        <v>0</v>
      </c>
      <c r="H5890" s="7" t="n">
        <v>0</v>
      </c>
    </row>
    <row r="5891" spans="1:8">
      <c r="A5891" t="s">
        <v>4</v>
      </c>
      <c r="B5891" s="4" t="s">
        <v>5</v>
      </c>
      <c r="C5891" s="4" t="s">
        <v>10</v>
      </c>
      <c r="D5891" s="4" t="s">
        <v>10</v>
      </c>
      <c r="E5891" s="4" t="s">
        <v>10</v>
      </c>
    </row>
    <row r="5892" spans="1:8">
      <c r="A5892" t="n">
        <v>46070</v>
      </c>
      <c r="B5892" s="51" t="n">
        <v>61</v>
      </c>
      <c r="C5892" s="7" t="n">
        <v>3</v>
      </c>
      <c r="D5892" s="7" t="n">
        <v>65533</v>
      </c>
      <c r="E5892" s="7" t="n">
        <v>0</v>
      </c>
    </row>
    <row r="5893" spans="1:8">
      <c r="A5893" t="s">
        <v>4</v>
      </c>
      <c r="B5893" s="4" t="s">
        <v>5</v>
      </c>
      <c r="C5893" s="4" t="s">
        <v>10</v>
      </c>
      <c r="D5893" s="4" t="s">
        <v>20</v>
      </c>
      <c r="E5893" s="4" t="s">
        <v>20</v>
      </c>
      <c r="F5893" s="4" t="s">
        <v>20</v>
      </c>
      <c r="G5893" s="4" t="s">
        <v>10</v>
      </c>
      <c r="H5893" s="4" t="s">
        <v>10</v>
      </c>
    </row>
    <row r="5894" spans="1:8">
      <c r="A5894" t="n">
        <v>46077</v>
      </c>
      <c r="B5894" s="63" t="n">
        <v>60</v>
      </c>
      <c r="C5894" s="7" t="n">
        <v>5</v>
      </c>
      <c r="D5894" s="7" t="n">
        <v>0</v>
      </c>
      <c r="E5894" s="7" t="n">
        <v>0</v>
      </c>
      <c r="F5894" s="7" t="n">
        <v>0</v>
      </c>
      <c r="G5894" s="7" t="n">
        <v>0</v>
      </c>
      <c r="H5894" s="7" t="n">
        <v>1</v>
      </c>
    </row>
    <row r="5895" spans="1:8">
      <c r="A5895" t="s">
        <v>4</v>
      </c>
      <c r="B5895" s="4" t="s">
        <v>5</v>
      </c>
      <c r="C5895" s="4" t="s">
        <v>10</v>
      </c>
      <c r="D5895" s="4" t="s">
        <v>20</v>
      </c>
      <c r="E5895" s="4" t="s">
        <v>20</v>
      </c>
      <c r="F5895" s="4" t="s">
        <v>20</v>
      </c>
      <c r="G5895" s="4" t="s">
        <v>10</v>
      </c>
      <c r="H5895" s="4" t="s">
        <v>10</v>
      </c>
    </row>
    <row r="5896" spans="1:8">
      <c r="A5896" t="n">
        <v>46096</v>
      </c>
      <c r="B5896" s="63" t="n">
        <v>60</v>
      </c>
      <c r="C5896" s="7" t="n">
        <v>5</v>
      </c>
      <c r="D5896" s="7" t="n">
        <v>0</v>
      </c>
      <c r="E5896" s="7" t="n">
        <v>0</v>
      </c>
      <c r="F5896" s="7" t="n">
        <v>0</v>
      </c>
      <c r="G5896" s="7" t="n">
        <v>0</v>
      </c>
      <c r="H5896" s="7" t="n">
        <v>0</v>
      </c>
    </row>
    <row r="5897" spans="1:8">
      <c r="A5897" t="s">
        <v>4</v>
      </c>
      <c r="B5897" s="4" t="s">
        <v>5</v>
      </c>
      <c r="C5897" s="4" t="s">
        <v>10</v>
      </c>
      <c r="D5897" s="4" t="s">
        <v>10</v>
      </c>
      <c r="E5897" s="4" t="s">
        <v>10</v>
      </c>
    </row>
    <row r="5898" spans="1:8">
      <c r="A5898" t="n">
        <v>46115</v>
      </c>
      <c r="B5898" s="51" t="n">
        <v>61</v>
      </c>
      <c r="C5898" s="7" t="n">
        <v>5</v>
      </c>
      <c r="D5898" s="7" t="n">
        <v>65533</v>
      </c>
      <c r="E5898" s="7" t="n">
        <v>0</v>
      </c>
    </row>
    <row r="5899" spans="1:8">
      <c r="A5899" t="s">
        <v>4</v>
      </c>
      <c r="B5899" s="4" t="s">
        <v>5</v>
      </c>
      <c r="C5899" s="4" t="s">
        <v>14</v>
      </c>
      <c r="D5899" s="4" t="s">
        <v>10</v>
      </c>
      <c r="E5899" s="4" t="s">
        <v>6</v>
      </c>
      <c r="F5899" s="4" t="s">
        <v>6</v>
      </c>
      <c r="G5899" s="4" t="s">
        <v>6</v>
      </c>
      <c r="H5899" s="4" t="s">
        <v>6</v>
      </c>
    </row>
    <row r="5900" spans="1:8">
      <c r="A5900" t="n">
        <v>46122</v>
      </c>
      <c r="B5900" s="33" t="n">
        <v>51</v>
      </c>
      <c r="C5900" s="7" t="n">
        <v>3</v>
      </c>
      <c r="D5900" s="7" t="n">
        <v>1000</v>
      </c>
      <c r="E5900" s="7" t="s">
        <v>146</v>
      </c>
      <c r="F5900" s="7" t="s">
        <v>60</v>
      </c>
      <c r="G5900" s="7" t="s">
        <v>61</v>
      </c>
      <c r="H5900" s="7" t="s">
        <v>62</v>
      </c>
    </row>
    <row r="5901" spans="1:8">
      <c r="A5901" t="s">
        <v>4</v>
      </c>
      <c r="B5901" s="4" t="s">
        <v>5</v>
      </c>
      <c r="C5901" s="4" t="s">
        <v>14</v>
      </c>
      <c r="D5901" s="4" t="s">
        <v>10</v>
      </c>
      <c r="E5901" s="4" t="s">
        <v>6</v>
      </c>
      <c r="F5901" s="4" t="s">
        <v>6</v>
      </c>
      <c r="G5901" s="4" t="s">
        <v>6</v>
      </c>
      <c r="H5901" s="4" t="s">
        <v>6</v>
      </c>
    </row>
    <row r="5902" spans="1:8">
      <c r="A5902" t="n">
        <v>46135</v>
      </c>
      <c r="B5902" s="33" t="n">
        <v>51</v>
      </c>
      <c r="C5902" s="7" t="n">
        <v>3</v>
      </c>
      <c r="D5902" s="7" t="n">
        <v>1001</v>
      </c>
      <c r="E5902" s="7" t="s">
        <v>146</v>
      </c>
      <c r="F5902" s="7" t="s">
        <v>60</v>
      </c>
      <c r="G5902" s="7" t="s">
        <v>61</v>
      </c>
      <c r="H5902" s="7" t="s">
        <v>62</v>
      </c>
    </row>
    <row r="5903" spans="1:8">
      <c r="A5903" t="s">
        <v>4</v>
      </c>
      <c r="B5903" s="4" t="s">
        <v>5</v>
      </c>
      <c r="C5903" s="4" t="s">
        <v>10</v>
      </c>
      <c r="D5903" s="4" t="s">
        <v>20</v>
      </c>
      <c r="E5903" s="4" t="s">
        <v>20</v>
      </c>
      <c r="F5903" s="4" t="s">
        <v>20</v>
      </c>
      <c r="G5903" s="4" t="s">
        <v>20</v>
      </c>
    </row>
    <row r="5904" spans="1:8">
      <c r="A5904" t="n">
        <v>46148</v>
      </c>
      <c r="B5904" s="39" t="n">
        <v>46</v>
      </c>
      <c r="C5904" s="7" t="n">
        <v>1000</v>
      </c>
      <c r="D5904" s="7" t="n">
        <v>-24</v>
      </c>
      <c r="E5904" s="7" t="n">
        <v>0</v>
      </c>
      <c r="F5904" s="7" t="n">
        <v>-3.5</v>
      </c>
      <c r="G5904" s="7" t="n">
        <v>90</v>
      </c>
    </row>
    <row r="5905" spans="1:8">
      <c r="A5905" t="s">
        <v>4</v>
      </c>
      <c r="B5905" s="4" t="s">
        <v>5</v>
      </c>
      <c r="C5905" s="4" t="s">
        <v>10</v>
      </c>
      <c r="D5905" s="4" t="s">
        <v>20</v>
      </c>
      <c r="E5905" s="4" t="s">
        <v>20</v>
      </c>
      <c r="F5905" s="4" t="s">
        <v>20</v>
      </c>
      <c r="G5905" s="4" t="s">
        <v>20</v>
      </c>
    </row>
    <row r="5906" spans="1:8">
      <c r="A5906" t="n">
        <v>46167</v>
      </c>
      <c r="B5906" s="39" t="n">
        <v>46</v>
      </c>
      <c r="C5906" s="7" t="n">
        <v>1001</v>
      </c>
      <c r="D5906" s="7" t="n">
        <v>-24</v>
      </c>
      <c r="E5906" s="7" t="n">
        <v>0</v>
      </c>
      <c r="F5906" s="7" t="n">
        <v>3.5</v>
      </c>
      <c r="G5906" s="7" t="n">
        <v>133</v>
      </c>
    </row>
    <row r="5907" spans="1:8">
      <c r="A5907" t="s">
        <v>4</v>
      </c>
      <c r="B5907" s="4" t="s">
        <v>5</v>
      </c>
      <c r="C5907" s="4" t="s">
        <v>14</v>
      </c>
      <c r="D5907" s="4" t="s">
        <v>14</v>
      </c>
      <c r="E5907" s="4" t="s">
        <v>20</v>
      </c>
      <c r="F5907" s="4" t="s">
        <v>20</v>
      </c>
      <c r="G5907" s="4" t="s">
        <v>20</v>
      </c>
      <c r="H5907" s="4" t="s">
        <v>10</v>
      </c>
    </row>
    <row r="5908" spans="1:8">
      <c r="A5908" t="n">
        <v>46186</v>
      </c>
      <c r="B5908" s="40" t="n">
        <v>45</v>
      </c>
      <c r="C5908" s="7" t="n">
        <v>2</v>
      </c>
      <c r="D5908" s="7" t="n">
        <v>3</v>
      </c>
      <c r="E5908" s="7" t="n">
        <v>-16.7700004577637</v>
      </c>
      <c r="F5908" s="7" t="n">
        <v>2.21000003814697</v>
      </c>
      <c r="G5908" s="7" t="n">
        <v>-1.87999999523163</v>
      </c>
      <c r="H5908" s="7" t="n">
        <v>0</v>
      </c>
    </row>
    <row r="5909" spans="1:8">
      <c r="A5909" t="s">
        <v>4</v>
      </c>
      <c r="B5909" s="4" t="s">
        <v>5</v>
      </c>
      <c r="C5909" s="4" t="s">
        <v>14</v>
      </c>
      <c r="D5909" s="4" t="s">
        <v>14</v>
      </c>
      <c r="E5909" s="4" t="s">
        <v>20</v>
      </c>
      <c r="F5909" s="4" t="s">
        <v>20</v>
      </c>
      <c r="G5909" s="4" t="s">
        <v>20</v>
      </c>
      <c r="H5909" s="4" t="s">
        <v>10</v>
      </c>
      <c r="I5909" s="4" t="s">
        <v>14</v>
      </c>
    </row>
    <row r="5910" spans="1:8">
      <c r="A5910" t="n">
        <v>46203</v>
      </c>
      <c r="B5910" s="40" t="n">
        <v>45</v>
      </c>
      <c r="C5910" s="7" t="n">
        <v>4</v>
      </c>
      <c r="D5910" s="7" t="n">
        <v>3</v>
      </c>
      <c r="E5910" s="7" t="n">
        <v>17.4099998474121</v>
      </c>
      <c r="F5910" s="7" t="n">
        <v>60.9500007629395</v>
      </c>
      <c r="G5910" s="7" t="n">
        <v>0</v>
      </c>
      <c r="H5910" s="7" t="n">
        <v>0</v>
      </c>
      <c r="I5910" s="7" t="n">
        <v>1</v>
      </c>
    </row>
    <row r="5911" spans="1:8">
      <c r="A5911" t="s">
        <v>4</v>
      </c>
      <c r="B5911" s="4" t="s">
        <v>5</v>
      </c>
      <c r="C5911" s="4" t="s">
        <v>14</v>
      </c>
      <c r="D5911" s="4" t="s">
        <v>14</v>
      </c>
      <c r="E5911" s="4" t="s">
        <v>20</v>
      </c>
      <c r="F5911" s="4" t="s">
        <v>10</v>
      </c>
    </row>
    <row r="5912" spans="1:8">
      <c r="A5912" t="n">
        <v>46221</v>
      </c>
      <c r="B5912" s="40" t="n">
        <v>45</v>
      </c>
      <c r="C5912" s="7" t="n">
        <v>5</v>
      </c>
      <c r="D5912" s="7" t="n">
        <v>3</v>
      </c>
      <c r="E5912" s="7" t="n">
        <v>19</v>
      </c>
      <c r="F5912" s="7" t="n">
        <v>0</v>
      </c>
    </row>
    <row r="5913" spans="1:8">
      <c r="A5913" t="s">
        <v>4</v>
      </c>
      <c r="B5913" s="4" t="s">
        <v>5</v>
      </c>
      <c r="C5913" s="4" t="s">
        <v>14</v>
      </c>
      <c r="D5913" s="4" t="s">
        <v>14</v>
      </c>
      <c r="E5913" s="4" t="s">
        <v>20</v>
      </c>
      <c r="F5913" s="4" t="s">
        <v>10</v>
      </c>
    </row>
    <row r="5914" spans="1:8">
      <c r="A5914" t="n">
        <v>46230</v>
      </c>
      <c r="B5914" s="40" t="n">
        <v>45</v>
      </c>
      <c r="C5914" s="7" t="n">
        <v>11</v>
      </c>
      <c r="D5914" s="7" t="n">
        <v>3</v>
      </c>
      <c r="E5914" s="7" t="n">
        <v>16.8999996185303</v>
      </c>
      <c r="F5914" s="7" t="n">
        <v>0</v>
      </c>
    </row>
    <row r="5915" spans="1:8">
      <c r="A5915" t="s">
        <v>4</v>
      </c>
      <c r="B5915" s="4" t="s">
        <v>5</v>
      </c>
      <c r="C5915" s="4" t="s">
        <v>10</v>
      </c>
    </row>
    <row r="5916" spans="1:8">
      <c r="A5916" t="n">
        <v>46239</v>
      </c>
      <c r="B5916" s="29" t="n">
        <v>16</v>
      </c>
      <c r="C5916" s="7" t="n">
        <v>1000</v>
      </c>
    </row>
    <row r="5917" spans="1:8">
      <c r="A5917" t="s">
        <v>4</v>
      </c>
      <c r="B5917" s="4" t="s">
        <v>5</v>
      </c>
      <c r="C5917" s="4" t="s">
        <v>14</v>
      </c>
      <c r="D5917" s="4" t="s">
        <v>14</v>
      </c>
      <c r="E5917" s="4" t="s">
        <v>20</v>
      </c>
      <c r="F5917" s="4" t="s">
        <v>20</v>
      </c>
      <c r="G5917" s="4" t="s">
        <v>20</v>
      </c>
      <c r="H5917" s="4" t="s">
        <v>10</v>
      </c>
    </row>
    <row r="5918" spans="1:8">
      <c r="A5918" t="n">
        <v>46242</v>
      </c>
      <c r="B5918" s="40" t="n">
        <v>45</v>
      </c>
      <c r="C5918" s="7" t="n">
        <v>2</v>
      </c>
      <c r="D5918" s="7" t="n">
        <v>3</v>
      </c>
      <c r="E5918" s="7" t="n">
        <v>-16.7700004577637</v>
      </c>
      <c r="F5918" s="7" t="n">
        <v>1.25999999046326</v>
      </c>
      <c r="G5918" s="7" t="n">
        <v>-1.87999999523163</v>
      </c>
      <c r="H5918" s="7" t="n">
        <v>5000</v>
      </c>
    </row>
    <row r="5919" spans="1:8">
      <c r="A5919" t="s">
        <v>4</v>
      </c>
      <c r="B5919" s="4" t="s">
        <v>5</v>
      </c>
      <c r="C5919" s="4" t="s">
        <v>14</v>
      </c>
      <c r="D5919" s="4" t="s">
        <v>14</v>
      </c>
      <c r="E5919" s="4" t="s">
        <v>20</v>
      </c>
      <c r="F5919" s="4" t="s">
        <v>20</v>
      </c>
      <c r="G5919" s="4" t="s">
        <v>20</v>
      </c>
      <c r="H5919" s="4" t="s">
        <v>10</v>
      </c>
      <c r="I5919" s="4" t="s">
        <v>14</v>
      </c>
    </row>
    <row r="5920" spans="1:8">
      <c r="A5920" t="n">
        <v>46259</v>
      </c>
      <c r="B5920" s="40" t="n">
        <v>45</v>
      </c>
      <c r="C5920" s="7" t="n">
        <v>4</v>
      </c>
      <c r="D5920" s="7" t="n">
        <v>3</v>
      </c>
      <c r="E5920" s="7" t="n">
        <v>17.4099998474121</v>
      </c>
      <c r="F5920" s="7" t="n">
        <v>45.0499992370605</v>
      </c>
      <c r="G5920" s="7" t="n">
        <v>0</v>
      </c>
      <c r="H5920" s="7" t="n">
        <v>5000</v>
      </c>
      <c r="I5920" s="7" t="n">
        <v>1</v>
      </c>
    </row>
    <row r="5921" spans="1:9">
      <c r="A5921" t="s">
        <v>4</v>
      </c>
      <c r="B5921" s="4" t="s">
        <v>5</v>
      </c>
      <c r="C5921" s="4" t="s">
        <v>14</v>
      </c>
      <c r="D5921" s="4" t="s">
        <v>20</v>
      </c>
      <c r="E5921" s="4" t="s">
        <v>10</v>
      </c>
      <c r="F5921" s="4" t="s">
        <v>14</v>
      </c>
    </row>
    <row r="5922" spans="1:9">
      <c r="A5922" t="n">
        <v>46277</v>
      </c>
      <c r="B5922" s="17" t="n">
        <v>49</v>
      </c>
      <c r="C5922" s="7" t="n">
        <v>3</v>
      </c>
      <c r="D5922" s="7" t="n">
        <v>1</v>
      </c>
      <c r="E5922" s="7" t="n">
        <v>1000</v>
      </c>
      <c r="F5922" s="7" t="n">
        <v>0</v>
      </c>
    </row>
    <row r="5923" spans="1:9">
      <c r="A5923" t="s">
        <v>4</v>
      </c>
      <c r="B5923" s="4" t="s">
        <v>5</v>
      </c>
      <c r="C5923" s="4" t="s">
        <v>14</v>
      </c>
      <c r="D5923" s="4" t="s">
        <v>10</v>
      </c>
      <c r="E5923" s="4" t="s">
        <v>20</v>
      </c>
    </row>
    <row r="5924" spans="1:9">
      <c r="A5924" t="n">
        <v>46286</v>
      </c>
      <c r="B5924" s="22" t="n">
        <v>58</v>
      </c>
      <c r="C5924" s="7" t="n">
        <v>100</v>
      </c>
      <c r="D5924" s="7" t="n">
        <v>1000</v>
      </c>
      <c r="E5924" s="7" t="n">
        <v>1</v>
      </c>
    </row>
    <row r="5925" spans="1:9">
      <c r="A5925" t="s">
        <v>4</v>
      </c>
      <c r="B5925" s="4" t="s">
        <v>5</v>
      </c>
      <c r="C5925" s="4" t="s">
        <v>10</v>
      </c>
    </row>
    <row r="5926" spans="1:9">
      <c r="A5926" t="n">
        <v>46294</v>
      </c>
      <c r="B5926" s="29" t="n">
        <v>16</v>
      </c>
      <c r="C5926" s="7" t="n">
        <v>5000</v>
      </c>
    </row>
    <row r="5927" spans="1:9">
      <c r="A5927" t="s">
        <v>4</v>
      </c>
      <c r="B5927" s="4" t="s">
        <v>5</v>
      </c>
      <c r="C5927" s="4" t="s">
        <v>14</v>
      </c>
      <c r="D5927" s="4" t="s">
        <v>10</v>
      </c>
      <c r="E5927" s="4" t="s">
        <v>20</v>
      </c>
    </row>
    <row r="5928" spans="1:9">
      <c r="A5928" t="n">
        <v>46297</v>
      </c>
      <c r="B5928" s="22" t="n">
        <v>58</v>
      </c>
      <c r="C5928" s="7" t="n">
        <v>101</v>
      </c>
      <c r="D5928" s="7" t="n">
        <v>300</v>
      </c>
      <c r="E5928" s="7" t="n">
        <v>1</v>
      </c>
    </row>
    <row r="5929" spans="1:9">
      <c r="A5929" t="s">
        <v>4</v>
      </c>
      <c r="B5929" s="4" t="s">
        <v>5</v>
      </c>
      <c r="C5929" s="4" t="s">
        <v>14</v>
      </c>
      <c r="D5929" s="4" t="s">
        <v>10</v>
      </c>
    </row>
    <row r="5930" spans="1:9">
      <c r="A5930" t="n">
        <v>46305</v>
      </c>
      <c r="B5930" s="22" t="n">
        <v>58</v>
      </c>
      <c r="C5930" s="7" t="n">
        <v>254</v>
      </c>
      <c r="D5930" s="7" t="n">
        <v>0</v>
      </c>
    </row>
    <row r="5931" spans="1:9">
      <c r="A5931" t="s">
        <v>4</v>
      </c>
      <c r="B5931" s="4" t="s">
        <v>5</v>
      </c>
      <c r="C5931" s="4" t="s">
        <v>14</v>
      </c>
    </row>
    <row r="5932" spans="1:9">
      <c r="A5932" t="n">
        <v>46309</v>
      </c>
      <c r="B5932" s="37" t="n">
        <v>116</v>
      </c>
      <c r="C5932" s="7" t="n">
        <v>0</v>
      </c>
    </row>
    <row r="5933" spans="1:9">
      <c r="A5933" t="s">
        <v>4</v>
      </c>
      <c r="B5933" s="4" t="s">
        <v>5</v>
      </c>
      <c r="C5933" s="4" t="s">
        <v>14</v>
      </c>
      <c r="D5933" s="4" t="s">
        <v>10</v>
      </c>
    </row>
    <row r="5934" spans="1:9">
      <c r="A5934" t="n">
        <v>46311</v>
      </c>
      <c r="B5934" s="37" t="n">
        <v>116</v>
      </c>
      <c r="C5934" s="7" t="n">
        <v>2</v>
      </c>
      <c r="D5934" s="7" t="n">
        <v>1</v>
      </c>
    </row>
    <row r="5935" spans="1:9">
      <c r="A5935" t="s">
        <v>4</v>
      </c>
      <c r="B5935" s="4" t="s">
        <v>5</v>
      </c>
      <c r="C5935" s="4" t="s">
        <v>14</v>
      </c>
      <c r="D5935" s="4" t="s">
        <v>9</v>
      </c>
    </row>
    <row r="5936" spans="1:9">
      <c r="A5936" t="n">
        <v>46315</v>
      </c>
      <c r="B5936" s="37" t="n">
        <v>116</v>
      </c>
      <c r="C5936" s="7" t="n">
        <v>5</v>
      </c>
      <c r="D5936" s="7" t="n">
        <v>1092616192</v>
      </c>
    </row>
    <row r="5937" spans="1:6">
      <c r="A5937" t="s">
        <v>4</v>
      </c>
      <c r="B5937" s="4" t="s">
        <v>5</v>
      </c>
      <c r="C5937" s="4" t="s">
        <v>14</v>
      </c>
      <c r="D5937" s="4" t="s">
        <v>10</v>
      </c>
    </row>
    <row r="5938" spans="1:6">
      <c r="A5938" t="n">
        <v>46321</v>
      </c>
      <c r="B5938" s="37" t="n">
        <v>116</v>
      </c>
      <c r="C5938" s="7" t="n">
        <v>6</v>
      </c>
      <c r="D5938" s="7" t="n">
        <v>1</v>
      </c>
    </row>
    <row r="5939" spans="1:6">
      <c r="A5939" t="s">
        <v>4</v>
      </c>
      <c r="B5939" s="4" t="s">
        <v>5</v>
      </c>
      <c r="C5939" s="4" t="s">
        <v>14</v>
      </c>
      <c r="D5939" s="4" t="s">
        <v>14</v>
      </c>
      <c r="E5939" s="4" t="s">
        <v>20</v>
      </c>
      <c r="F5939" s="4" t="s">
        <v>20</v>
      </c>
      <c r="G5939" s="4" t="s">
        <v>20</v>
      </c>
      <c r="H5939" s="4" t="s">
        <v>10</v>
      </c>
    </row>
    <row r="5940" spans="1:6">
      <c r="A5940" t="n">
        <v>46325</v>
      </c>
      <c r="B5940" s="40" t="n">
        <v>45</v>
      </c>
      <c r="C5940" s="7" t="n">
        <v>2</v>
      </c>
      <c r="D5940" s="7" t="n">
        <v>3</v>
      </c>
      <c r="E5940" s="7" t="n">
        <v>-17.5200004577637</v>
      </c>
      <c r="F5940" s="7" t="n">
        <v>1.39999997615814</v>
      </c>
      <c r="G5940" s="7" t="n">
        <v>-3.07999992370605</v>
      </c>
      <c r="H5940" s="7" t="n">
        <v>0</v>
      </c>
    </row>
    <row r="5941" spans="1:6">
      <c r="A5941" t="s">
        <v>4</v>
      </c>
      <c r="B5941" s="4" t="s">
        <v>5</v>
      </c>
      <c r="C5941" s="4" t="s">
        <v>14</v>
      </c>
      <c r="D5941" s="4" t="s">
        <v>14</v>
      </c>
      <c r="E5941" s="4" t="s">
        <v>20</v>
      </c>
      <c r="F5941" s="4" t="s">
        <v>20</v>
      </c>
      <c r="G5941" s="4" t="s">
        <v>20</v>
      </c>
      <c r="H5941" s="4" t="s">
        <v>10</v>
      </c>
      <c r="I5941" s="4" t="s">
        <v>14</v>
      </c>
    </row>
    <row r="5942" spans="1:6">
      <c r="A5942" t="n">
        <v>46342</v>
      </c>
      <c r="B5942" s="40" t="n">
        <v>45</v>
      </c>
      <c r="C5942" s="7" t="n">
        <v>4</v>
      </c>
      <c r="D5942" s="7" t="n">
        <v>3</v>
      </c>
      <c r="E5942" s="7" t="n">
        <v>2.97000002861023</v>
      </c>
      <c r="F5942" s="7" t="n">
        <v>83.9300003051758</v>
      </c>
      <c r="G5942" s="7" t="n">
        <v>0</v>
      </c>
      <c r="H5942" s="7" t="n">
        <v>0</v>
      </c>
      <c r="I5942" s="7" t="n">
        <v>1</v>
      </c>
    </row>
    <row r="5943" spans="1:6">
      <c r="A5943" t="s">
        <v>4</v>
      </c>
      <c r="B5943" s="4" t="s">
        <v>5</v>
      </c>
      <c r="C5943" s="4" t="s">
        <v>14</v>
      </c>
      <c r="D5943" s="4" t="s">
        <v>14</v>
      </c>
      <c r="E5943" s="4" t="s">
        <v>20</v>
      </c>
      <c r="F5943" s="4" t="s">
        <v>10</v>
      </c>
    </row>
    <row r="5944" spans="1:6">
      <c r="A5944" t="n">
        <v>46360</v>
      </c>
      <c r="B5944" s="40" t="n">
        <v>45</v>
      </c>
      <c r="C5944" s="7" t="n">
        <v>5</v>
      </c>
      <c r="D5944" s="7" t="n">
        <v>3</v>
      </c>
      <c r="E5944" s="7" t="n">
        <v>6.19999980926514</v>
      </c>
      <c r="F5944" s="7" t="n">
        <v>0</v>
      </c>
    </row>
    <row r="5945" spans="1:6">
      <c r="A5945" t="s">
        <v>4</v>
      </c>
      <c r="B5945" s="4" t="s">
        <v>5</v>
      </c>
      <c r="C5945" s="4" t="s">
        <v>14</v>
      </c>
      <c r="D5945" s="4" t="s">
        <v>14</v>
      </c>
      <c r="E5945" s="4" t="s">
        <v>20</v>
      </c>
      <c r="F5945" s="4" t="s">
        <v>10</v>
      </c>
    </row>
    <row r="5946" spans="1:6">
      <c r="A5946" t="n">
        <v>46369</v>
      </c>
      <c r="B5946" s="40" t="n">
        <v>45</v>
      </c>
      <c r="C5946" s="7" t="n">
        <v>11</v>
      </c>
      <c r="D5946" s="7" t="n">
        <v>3</v>
      </c>
      <c r="E5946" s="7" t="n">
        <v>14.6000003814697</v>
      </c>
      <c r="F5946" s="7" t="n">
        <v>0</v>
      </c>
    </row>
    <row r="5947" spans="1:6">
      <c r="A5947" t="s">
        <v>4</v>
      </c>
      <c r="B5947" s="4" t="s">
        <v>5</v>
      </c>
      <c r="C5947" s="4" t="s">
        <v>14</v>
      </c>
      <c r="D5947" s="4" t="s">
        <v>14</v>
      </c>
      <c r="E5947" s="4" t="s">
        <v>20</v>
      </c>
      <c r="F5947" s="4" t="s">
        <v>20</v>
      </c>
      <c r="G5947" s="4" t="s">
        <v>20</v>
      </c>
      <c r="H5947" s="4" t="s">
        <v>10</v>
      </c>
      <c r="I5947" s="4" t="s">
        <v>14</v>
      </c>
    </row>
    <row r="5948" spans="1:6">
      <c r="A5948" t="n">
        <v>46378</v>
      </c>
      <c r="B5948" s="40" t="n">
        <v>45</v>
      </c>
      <c r="C5948" s="7" t="n">
        <v>4</v>
      </c>
      <c r="D5948" s="7" t="n">
        <v>3</v>
      </c>
      <c r="E5948" s="7" t="n">
        <v>1.74000000953674</v>
      </c>
      <c r="F5948" s="7" t="n">
        <v>80.5299987792969</v>
      </c>
      <c r="G5948" s="7" t="n">
        <v>0</v>
      </c>
      <c r="H5948" s="7" t="n">
        <v>9000</v>
      </c>
      <c r="I5948" s="7" t="n">
        <v>1</v>
      </c>
    </row>
    <row r="5949" spans="1:6">
      <c r="A5949" t="s">
        <v>4</v>
      </c>
      <c r="B5949" s="4" t="s">
        <v>5</v>
      </c>
      <c r="C5949" s="4" t="s">
        <v>14</v>
      </c>
      <c r="D5949" s="4" t="s">
        <v>14</v>
      </c>
      <c r="E5949" s="4" t="s">
        <v>20</v>
      </c>
      <c r="F5949" s="4" t="s">
        <v>10</v>
      </c>
    </row>
    <row r="5950" spans="1:6">
      <c r="A5950" t="n">
        <v>46396</v>
      </c>
      <c r="B5950" s="40" t="n">
        <v>45</v>
      </c>
      <c r="C5950" s="7" t="n">
        <v>5</v>
      </c>
      <c r="D5950" s="7" t="n">
        <v>3</v>
      </c>
      <c r="E5950" s="7" t="n">
        <v>5.5</v>
      </c>
      <c r="F5950" s="7" t="n">
        <v>9000</v>
      </c>
    </row>
    <row r="5951" spans="1:6">
      <c r="A5951" t="s">
        <v>4</v>
      </c>
      <c r="B5951" s="4" t="s">
        <v>5</v>
      </c>
      <c r="C5951" s="4" t="s">
        <v>14</v>
      </c>
      <c r="D5951" s="4" t="s">
        <v>10</v>
      </c>
    </row>
    <row r="5952" spans="1:6">
      <c r="A5952" t="n">
        <v>46405</v>
      </c>
      <c r="B5952" s="22" t="n">
        <v>58</v>
      </c>
      <c r="C5952" s="7" t="n">
        <v>255</v>
      </c>
      <c r="D5952" s="7" t="n">
        <v>0</v>
      </c>
    </row>
    <row r="5953" spans="1:9">
      <c r="A5953" t="s">
        <v>4</v>
      </c>
      <c r="B5953" s="4" t="s">
        <v>5</v>
      </c>
      <c r="C5953" s="4" t="s">
        <v>14</v>
      </c>
      <c r="D5953" s="4" t="s">
        <v>10</v>
      </c>
      <c r="E5953" s="4" t="s">
        <v>10</v>
      </c>
      <c r="F5953" s="4" t="s">
        <v>14</v>
      </c>
    </row>
    <row r="5954" spans="1:9">
      <c r="A5954" t="n">
        <v>46409</v>
      </c>
      <c r="B5954" s="42" t="n">
        <v>25</v>
      </c>
      <c r="C5954" s="7" t="n">
        <v>1</v>
      </c>
      <c r="D5954" s="7" t="n">
        <v>60</v>
      </c>
      <c r="E5954" s="7" t="n">
        <v>560</v>
      </c>
      <c r="F5954" s="7" t="n">
        <v>1</v>
      </c>
    </row>
    <row r="5955" spans="1:9">
      <c r="A5955" t="s">
        <v>4</v>
      </c>
      <c r="B5955" s="4" t="s">
        <v>5</v>
      </c>
      <c r="C5955" s="4" t="s">
        <v>14</v>
      </c>
      <c r="D5955" s="4" t="s">
        <v>10</v>
      </c>
      <c r="E5955" s="4" t="s">
        <v>6</v>
      </c>
    </row>
    <row r="5956" spans="1:9">
      <c r="A5956" t="n">
        <v>46416</v>
      </c>
      <c r="B5956" s="33" t="n">
        <v>51</v>
      </c>
      <c r="C5956" s="7" t="n">
        <v>4</v>
      </c>
      <c r="D5956" s="7" t="n">
        <v>11</v>
      </c>
      <c r="E5956" s="7" t="s">
        <v>164</v>
      </c>
    </row>
    <row r="5957" spans="1:9">
      <c r="A5957" t="s">
        <v>4</v>
      </c>
      <c r="B5957" s="4" t="s">
        <v>5</v>
      </c>
      <c r="C5957" s="4" t="s">
        <v>10</v>
      </c>
    </row>
    <row r="5958" spans="1:9">
      <c r="A5958" t="n">
        <v>46429</v>
      </c>
      <c r="B5958" s="29" t="n">
        <v>16</v>
      </c>
      <c r="C5958" s="7" t="n">
        <v>0</v>
      </c>
    </row>
    <row r="5959" spans="1:9">
      <c r="A5959" t="s">
        <v>4</v>
      </c>
      <c r="B5959" s="4" t="s">
        <v>5</v>
      </c>
      <c r="C5959" s="4" t="s">
        <v>10</v>
      </c>
      <c r="D5959" s="4" t="s">
        <v>83</v>
      </c>
      <c r="E5959" s="4" t="s">
        <v>14</v>
      </c>
      <c r="F5959" s="4" t="s">
        <v>14</v>
      </c>
    </row>
    <row r="5960" spans="1:9">
      <c r="A5960" t="n">
        <v>46432</v>
      </c>
      <c r="B5960" s="44" t="n">
        <v>26</v>
      </c>
      <c r="C5960" s="7" t="n">
        <v>11</v>
      </c>
      <c r="D5960" s="7" t="s">
        <v>424</v>
      </c>
      <c r="E5960" s="7" t="n">
        <v>2</v>
      </c>
      <c r="F5960" s="7" t="n">
        <v>0</v>
      </c>
    </row>
    <row r="5961" spans="1:9">
      <c r="A5961" t="s">
        <v>4</v>
      </c>
      <c r="B5961" s="4" t="s">
        <v>5</v>
      </c>
    </row>
    <row r="5962" spans="1:9">
      <c r="A5962" t="n">
        <v>46511</v>
      </c>
      <c r="B5962" s="45" t="n">
        <v>28</v>
      </c>
    </row>
    <row r="5963" spans="1:9">
      <c r="A5963" t="s">
        <v>4</v>
      </c>
      <c r="B5963" s="4" t="s">
        <v>5</v>
      </c>
      <c r="C5963" s="4" t="s">
        <v>10</v>
      </c>
      <c r="D5963" s="4" t="s">
        <v>14</v>
      </c>
    </row>
    <row r="5964" spans="1:9">
      <c r="A5964" t="n">
        <v>46512</v>
      </c>
      <c r="B5964" s="46" t="n">
        <v>89</v>
      </c>
      <c r="C5964" s="7" t="n">
        <v>65533</v>
      </c>
      <c r="D5964" s="7" t="n">
        <v>1</v>
      </c>
    </row>
    <row r="5965" spans="1:9">
      <c r="A5965" t="s">
        <v>4</v>
      </c>
      <c r="B5965" s="4" t="s">
        <v>5</v>
      </c>
      <c r="C5965" s="4" t="s">
        <v>14</v>
      </c>
      <c r="D5965" s="4" t="s">
        <v>10</v>
      </c>
      <c r="E5965" s="4" t="s">
        <v>10</v>
      </c>
      <c r="F5965" s="4" t="s">
        <v>14</v>
      </c>
    </row>
    <row r="5966" spans="1:9">
      <c r="A5966" t="n">
        <v>46516</v>
      </c>
      <c r="B5966" s="42" t="n">
        <v>25</v>
      </c>
      <c r="C5966" s="7" t="n">
        <v>1</v>
      </c>
      <c r="D5966" s="7" t="n">
        <v>65535</v>
      </c>
      <c r="E5966" s="7" t="n">
        <v>65535</v>
      </c>
      <c r="F5966" s="7" t="n">
        <v>0</v>
      </c>
    </row>
    <row r="5967" spans="1:9">
      <c r="A5967" t="s">
        <v>4</v>
      </c>
      <c r="B5967" s="4" t="s">
        <v>5</v>
      </c>
      <c r="C5967" s="4" t="s">
        <v>10</v>
      </c>
      <c r="D5967" s="4" t="s">
        <v>14</v>
      </c>
      <c r="E5967" s="4" t="s">
        <v>14</v>
      </c>
      <c r="F5967" s="4" t="s">
        <v>6</v>
      </c>
    </row>
    <row r="5968" spans="1:9">
      <c r="A5968" t="n">
        <v>46523</v>
      </c>
      <c r="B5968" s="19" t="n">
        <v>20</v>
      </c>
      <c r="C5968" s="7" t="n">
        <v>15</v>
      </c>
      <c r="D5968" s="7" t="n">
        <v>2</v>
      </c>
      <c r="E5968" s="7" t="n">
        <v>10</v>
      </c>
      <c r="F5968" s="7" t="s">
        <v>320</v>
      </c>
    </row>
    <row r="5969" spans="1:6">
      <c r="A5969" t="s">
        <v>4</v>
      </c>
      <c r="B5969" s="4" t="s">
        <v>5</v>
      </c>
      <c r="C5969" s="4" t="s">
        <v>14</v>
      </c>
      <c r="D5969" s="4" t="s">
        <v>10</v>
      </c>
      <c r="E5969" s="4" t="s">
        <v>6</v>
      </c>
    </row>
    <row r="5970" spans="1:6">
      <c r="A5970" t="n">
        <v>46544</v>
      </c>
      <c r="B5970" s="33" t="n">
        <v>51</v>
      </c>
      <c r="C5970" s="7" t="n">
        <v>4</v>
      </c>
      <c r="D5970" s="7" t="n">
        <v>15</v>
      </c>
      <c r="E5970" s="7" t="s">
        <v>425</v>
      </c>
    </row>
    <row r="5971" spans="1:6">
      <c r="A5971" t="s">
        <v>4</v>
      </c>
      <c r="B5971" s="4" t="s">
        <v>5</v>
      </c>
      <c r="C5971" s="4" t="s">
        <v>10</v>
      </c>
    </row>
    <row r="5972" spans="1:6">
      <c r="A5972" t="n">
        <v>46571</v>
      </c>
      <c r="B5972" s="29" t="n">
        <v>16</v>
      </c>
      <c r="C5972" s="7" t="n">
        <v>0</v>
      </c>
    </row>
    <row r="5973" spans="1:6">
      <c r="A5973" t="s">
        <v>4</v>
      </c>
      <c r="B5973" s="4" t="s">
        <v>5</v>
      </c>
      <c r="C5973" s="4" t="s">
        <v>10</v>
      </c>
      <c r="D5973" s="4" t="s">
        <v>83</v>
      </c>
      <c r="E5973" s="4" t="s">
        <v>14</v>
      </c>
      <c r="F5973" s="4" t="s">
        <v>14</v>
      </c>
    </row>
    <row r="5974" spans="1:6">
      <c r="A5974" t="n">
        <v>46574</v>
      </c>
      <c r="B5974" s="44" t="n">
        <v>26</v>
      </c>
      <c r="C5974" s="7" t="n">
        <v>15</v>
      </c>
      <c r="D5974" s="7" t="s">
        <v>426</v>
      </c>
      <c r="E5974" s="7" t="n">
        <v>2</v>
      </c>
      <c r="F5974" s="7" t="n">
        <v>0</v>
      </c>
    </row>
    <row r="5975" spans="1:6">
      <c r="A5975" t="s">
        <v>4</v>
      </c>
      <c r="B5975" s="4" t="s">
        <v>5</v>
      </c>
    </row>
    <row r="5976" spans="1:6">
      <c r="A5976" t="n">
        <v>46655</v>
      </c>
      <c r="B5976" s="45" t="n">
        <v>28</v>
      </c>
    </row>
    <row r="5977" spans="1:6">
      <c r="A5977" t="s">
        <v>4</v>
      </c>
      <c r="B5977" s="4" t="s">
        <v>5</v>
      </c>
      <c r="C5977" s="4" t="s">
        <v>10</v>
      </c>
      <c r="D5977" s="4" t="s">
        <v>14</v>
      </c>
    </row>
    <row r="5978" spans="1:6">
      <c r="A5978" t="n">
        <v>46656</v>
      </c>
      <c r="B5978" s="46" t="n">
        <v>89</v>
      </c>
      <c r="C5978" s="7" t="n">
        <v>65533</v>
      </c>
      <c r="D5978" s="7" t="n">
        <v>1</v>
      </c>
    </row>
    <row r="5979" spans="1:6">
      <c r="A5979" t="s">
        <v>4</v>
      </c>
      <c r="B5979" s="4" t="s">
        <v>5</v>
      </c>
      <c r="C5979" s="4" t="s">
        <v>10</v>
      </c>
      <c r="D5979" s="4" t="s">
        <v>20</v>
      </c>
      <c r="E5979" s="4" t="s">
        <v>9</v>
      </c>
      <c r="F5979" s="4" t="s">
        <v>20</v>
      </c>
      <c r="G5979" s="4" t="s">
        <v>20</v>
      </c>
      <c r="H5979" s="4" t="s">
        <v>14</v>
      </c>
    </row>
    <row r="5980" spans="1:6">
      <c r="A5980" t="n">
        <v>46660</v>
      </c>
      <c r="B5980" s="74" t="n">
        <v>100</v>
      </c>
      <c r="C5980" s="7" t="n">
        <v>15</v>
      </c>
      <c r="D5980" s="7" t="n">
        <v>-18.1100006103516</v>
      </c>
      <c r="E5980" s="7" t="n">
        <v>0</v>
      </c>
      <c r="F5980" s="7" t="n">
        <v>-1.66999995708466</v>
      </c>
      <c r="G5980" s="7" t="n">
        <v>10</v>
      </c>
      <c r="H5980" s="7" t="n">
        <v>0</v>
      </c>
    </row>
    <row r="5981" spans="1:6">
      <c r="A5981" t="s">
        <v>4</v>
      </c>
      <c r="B5981" s="4" t="s">
        <v>5</v>
      </c>
      <c r="C5981" s="4" t="s">
        <v>10</v>
      </c>
      <c r="D5981" s="4" t="s">
        <v>14</v>
      </c>
    </row>
    <row r="5982" spans="1:6">
      <c r="A5982" t="n">
        <v>46680</v>
      </c>
      <c r="B5982" s="52" t="n">
        <v>56</v>
      </c>
      <c r="C5982" s="7" t="n">
        <v>15</v>
      </c>
      <c r="D5982" s="7" t="n">
        <v>0</v>
      </c>
    </row>
    <row r="5983" spans="1:6">
      <c r="A5983" t="s">
        <v>4</v>
      </c>
      <c r="B5983" s="4" t="s">
        <v>5</v>
      </c>
      <c r="C5983" s="4" t="s">
        <v>10</v>
      </c>
      <c r="D5983" s="4" t="s">
        <v>10</v>
      </c>
      <c r="E5983" s="4" t="s">
        <v>20</v>
      </c>
      <c r="F5983" s="4" t="s">
        <v>20</v>
      </c>
      <c r="G5983" s="4" t="s">
        <v>20</v>
      </c>
      <c r="H5983" s="4" t="s">
        <v>20</v>
      </c>
      <c r="I5983" s="4" t="s">
        <v>14</v>
      </c>
      <c r="J5983" s="4" t="s">
        <v>10</v>
      </c>
    </row>
    <row r="5984" spans="1:6">
      <c r="A5984" t="n">
        <v>46684</v>
      </c>
      <c r="B5984" s="41" t="n">
        <v>55</v>
      </c>
      <c r="C5984" s="7" t="n">
        <v>15</v>
      </c>
      <c r="D5984" s="7" t="n">
        <v>65533</v>
      </c>
      <c r="E5984" s="7" t="n">
        <v>-18.1100006103516</v>
      </c>
      <c r="F5984" s="7" t="n">
        <v>0</v>
      </c>
      <c r="G5984" s="7" t="n">
        <v>-1.66999995708466</v>
      </c>
      <c r="H5984" s="7" t="n">
        <v>0.899999976158142</v>
      </c>
      <c r="I5984" s="7" t="n">
        <v>1</v>
      </c>
      <c r="J5984" s="7" t="n">
        <v>0</v>
      </c>
    </row>
    <row r="5985" spans="1:10">
      <c r="A5985" t="s">
        <v>4</v>
      </c>
      <c r="B5985" s="4" t="s">
        <v>5</v>
      </c>
      <c r="C5985" s="4" t="s">
        <v>10</v>
      </c>
    </row>
    <row r="5986" spans="1:10">
      <c r="A5986" t="n">
        <v>46708</v>
      </c>
      <c r="B5986" s="29" t="n">
        <v>16</v>
      </c>
      <c r="C5986" s="7" t="n">
        <v>500</v>
      </c>
    </row>
    <row r="5987" spans="1:10">
      <c r="A5987" t="s">
        <v>4</v>
      </c>
      <c r="B5987" s="4" t="s">
        <v>5</v>
      </c>
      <c r="C5987" s="4" t="s">
        <v>14</v>
      </c>
      <c r="D5987" s="4" t="s">
        <v>10</v>
      </c>
      <c r="E5987" s="4" t="s">
        <v>20</v>
      </c>
    </row>
    <row r="5988" spans="1:10">
      <c r="A5988" t="n">
        <v>46711</v>
      </c>
      <c r="B5988" s="22" t="n">
        <v>58</v>
      </c>
      <c r="C5988" s="7" t="n">
        <v>101</v>
      </c>
      <c r="D5988" s="7" t="n">
        <v>300</v>
      </c>
      <c r="E5988" s="7" t="n">
        <v>1</v>
      </c>
    </row>
    <row r="5989" spans="1:10">
      <c r="A5989" t="s">
        <v>4</v>
      </c>
      <c r="B5989" s="4" t="s">
        <v>5</v>
      </c>
      <c r="C5989" s="4" t="s">
        <v>14</v>
      </c>
      <c r="D5989" s="4" t="s">
        <v>10</v>
      </c>
    </row>
    <row r="5990" spans="1:10">
      <c r="A5990" t="n">
        <v>46719</v>
      </c>
      <c r="B5990" s="22" t="n">
        <v>58</v>
      </c>
      <c r="C5990" s="7" t="n">
        <v>254</v>
      </c>
      <c r="D5990" s="7" t="n">
        <v>0</v>
      </c>
    </row>
    <row r="5991" spans="1:10">
      <c r="A5991" t="s">
        <v>4</v>
      </c>
      <c r="B5991" s="4" t="s">
        <v>5</v>
      </c>
      <c r="C5991" s="4" t="s">
        <v>14</v>
      </c>
      <c r="D5991" s="4" t="s">
        <v>14</v>
      </c>
      <c r="E5991" s="4" t="s">
        <v>20</v>
      </c>
      <c r="F5991" s="4" t="s">
        <v>20</v>
      </c>
      <c r="G5991" s="4" t="s">
        <v>20</v>
      </c>
      <c r="H5991" s="4" t="s">
        <v>10</v>
      </c>
    </row>
    <row r="5992" spans="1:10">
      <c r="A5992" t="n">
        <v>46723</v>
      </c>
      <c r="B5992" s="40" t="n">
        <v>45</v>
      </c>
      <c r="C5992" s="7" t="n">
        <v>2</v>
      </c>
      <c r="D5992" s="7" t="n">
        <v>3</v>
      </c>
      <c r="E5992" s="7" t="n">
        <v>-18.7800006866455</v>
      </c>
      <c r="F5992" s="7" t="n">
        <v>1.51999998092651</v>
      </c>
      <c r="G5992" s="7" t="n">
        <v>-1.3400000333786</v>
      </c>
      <c r="H5992" s="7" t="n">
        <v>0</v>
      </c>
    </row>
    <row r="5993" spans="1:10">
      <c r="A5993" t="s">
        <v>4</v>
      </c>
      <c r="B5993" s="4" t="s">
        <v>5</v>
      </c>
      <c r="C5993" s="4" t="s">
        <v>14</v>
      </c>
      <c r="D5993" s="4" t="s">
        <v>14</v>
      </c>
      <c r="E5993" s="4" t="s">
        <v>20</v>
      </c>
      <c r="F5993" s="4" t="s">
        <v>20</v>
      </c>
      <c r="G5993" s="4" t="s">
        <v>20</v>
      </c>
      <c r="H5993" s="4" t="s">
        <v>10</v>
      </c>
      <c r="I5993" s="4" t="s">
        <v>14</v>
      </c>
    </row>
    <row r="5994" spans="1:10">
      <c r="A5994" t="n">
        <v>46740</v>
      </c>
      <c r="B5994" s="40" t="n">
        <v>45</v>
      </c>
      <c r="C5994" s="7" t="n">
        <v>4</v>
      </c>
      <c r="D5994" s="7" t="n">
        <v>3</v>
      </c>
      <c r="E5994" s="7" t="n">
        <v>8.90999984741211</v>
      </c>
      <c r="F5994" s="7" t="n">
        <v>151.550003051758</v>
      </c>
      <c r="G5994" s="7" t="n">
        <v>0</v>
      </c>
      <c r="H5994" s="7" t="n">
        <v>0</v>
      </c>
      <c r="I5994" s="7" t="n">
        <v>1</v>
      </c>
    </row>
    <row r="5995" spans="1:10">
      <c r="A5995" t="s">
        <v>4</v>
      </c>
      <c r="B5995" s="4" t="s">
        <v>5</v>
      </c>
      <c r="C5995" s="4" t="s">
        <v>14</v>
      </c>
      <c r="D5995" s="4" t="s">
        <v>14</v>
      </c>
      <c r="E5995" s="4" t="s">
        <v>20</v>
      </c>
      <c r="F5995" s="4" t="s">
        <v>10</v>
      </c>
    </row>
    <row r="5996" spans="1:10">
      <c r="A5996" t="n">
        <v>46758</v>
      </c>
      <c r="B5996" s="40" t="n">
        <v>45</v>
      </c>
      <c r="C5996" s="7" t="n">
        <v>5</v>
      </c>
      <c r="D5996" s="7" t="n">
        <v>3</v>
      </c>
      <c r="E5996" s="7" t="n">
        <v>4.80000019073486</v>
      </c>
      <c r="F5996" s="7" t="n">
        <v>0</v>
      </c>
    </row>
    <row r="5997" spans="1:10">
      <c r="A5997" t="s">
        <v>4</v>
      </c>
      <c r="B5997" s="4" t="s">
        <v>5</v>
      </c>
      <c r="C5997" s="4" t="s">
        <v>14</v>
      </c>
      <c r="D5997" s="4" t="s">
        <v>14</v>
      </c>
      <c r="E5997" s="4" t="s">
        <v>20</v>
      </c>
      <c r="F5997" s="4" t="s">
        <v>10</v>
      </c>
    </row>
    <row r="5998" spans="1:10">
      <c r="A5998" t="n">
        <v>46767</v>
      </c>
      <c r="B5998" s="40" t="n">
        <v>45</v>
      </c>
      <c r="C5998" s="7" t="n">
        <v>11</v>
      </c>
      <c r="D5998" s="7" t="n">
        <v>3</v>
      </c>
      <c r="E5998" s="7" t="n">
        <v>14.6000003814697</v>
      </c>
      <c r="F5998" s="7" t="n">
        <v>0</v>
      </c>
    </row>
    <row r="5999" spans="1:10">
      <c r="A5999" t="s">
        <v>4</v>
      </c>
      <c r="B5999" s="4" t="s">
        <v>5</v>
      </c>
      <c r="C5999" s="4" t="s">
        <v>14</v>
      </c>
      <c r="D5999" s="4" t="s">
        <v>14</v>
      </c>
      <c r="E5999" s="4" t="s">
        <v>20</v>
      </c>
      <c r="F5999" s="4" t="s">
        <v>20</v>
      </c>
      <c r="G5999" s="4" t="s">
        <v>20</v>
      </c>
      <c r="H5999" s="4" t="s">
        <v>10</v>
      </c>
    </row>
    <row r="6000" spans="1:10">
      <c r="A6000" t="n">
        <v>46776</v>
      </c>
      <c r="B6000" s="40" t="n">
        <v>45</v>
      </c>
      <c r="C6000" s="7" t="n">
        <v>2</v>
      </c>
      <c r="D6000" s="7" t="n">
        <v>3</v>
      </c>
      <c r="E6000" s="7" t="n">
        <v>-18.8600006103516</v>
      </c>
      <c r="F6000" s="7" t="n">
        <v>1.58000004291534</v>
      </c>
      <c r="G6000" s="7" t="n">
        <v>-1.37999999523163</v>
      </c>
      <c r="H6000" s="7" t="n">
        <v>20000</v>
      </c>
    </row>
    <row r="6001" spans="1:9">
      <c r="A6001" t="s">
        <v>4</v>
      </c>
      <c r="B6001" s="4" t="s">
        <v>5</v>
      </c>
      <c r="C6001" s="4" t="s">
        <v>14</v>
      </c>
      <c r="D6001" s="4" t="s">
        <v>14</v>
      </c>
      <c r="E6001" s="4" t="s">
        <v>20</v>
      </c>
      <c r="F6001" s="4" t="s">
        <v>20</v>
      </c>
      <c r="G6001" s="4" t="s">
        <v>20</v>
      </c>
      <c r="H6001" s="4" t="s">
        <v>10</v>
      </c>
      <c r="I6001" s="4" t="s">
        <v>14</v>
      </c>
    </row>
    <row r="6002" spans="1:9">
      <c r="A6002" t="n">
        <v>46793</v>
      </c>
      <c r="B6002" s="40" t="n">
        <v>45</v>
      </c>
      <c r="C6002" s="7" t="n">
        <v>4</v>
      </c>
      <c r="D6002" s="7" t="n">
        <v>3</v>
      </c>
      <c r="E6002" s="7" t="n">
        <v>13.5299997329712</v>
      </c>
      <c r="F6002" s="7" t="n">
        <v>161.059997558594</v>
      </c>
      <c r="G6002" s="7" t="n">
        <v>0</v>
      </c>
      <c r="H6002" s="7" t="n">
        <v>20000</v>
      </c>
      <c r="I6002" s="7" t="n">
        <v>1</v>
      </c>
    </row>
    <row r="6003" spans="1:9">
      <c r="A6003" t="s">
        <v>4</v>
      </c>
      <c r="B6003" s="4" t="s">
        <v>5</v>
      </c>
      <c r="C6003" s="4" t="s">
        <v>14</v>
      </c>
      <c r="D6003" s="4" t="s">
        <v>14</v>
      </c>
      <c r="E6003" s="4" t="s">
        <v>20</v>
      </c>
      <c r="F6003" s="4" t="s">
        <v>10</v>
      </c>
    </row>
    <row r="6004" spans="1:9">
      <c r="A6004" t="n">
        <v>46811</v>
      </c>
      <c r="B6004" s="40" t="n">
        <v>45</v>
      </c>
      <c r="C6004" s="7" t="n">
        <v>5</v>
      </c>
      <c r="D6004" s="7" t="n">
        <v>3</v>
      </c>
      <c r="E6004" s="7" t="n">
        <v>5.69999980926514</v>
      </c>
      <c r="F6004" s="7" t="n">
        <v>20000</v>
      </c>
    </row>
    <row r="6005" spans="1:9">
      <c r="A6005" t="s">
        <v>4</v>
      </c>
      <c r="B6005" s="4" t="s">
        <v>5</v>
      </c>
      <c r="C6005" s="4" t="s">
        <v>14</v>
      </c>
      <c r="D6005" s="4" t="s">
        <v>14</v>
      </c>
      <c r="E6005" s="4" t="s">
        <v>20</v>
      </c>
      <c r="F6005" s="4" t="s">
        <v>10</v>
      </c>
    </row>
    <row r="6006" spans="1:9">
      <c r="A6006" t="n">
        <v>46820</v>
      </c>
      <c r="B6006" s="40" t="n">
        <v>45</v>
      </c>
      <c r="C6006" s="7" t="n">
        <v>11</v>
      </c>
      <c r="D6006" s="7" t="n">
        <v>3</v>
      </c>
      <c r="E6006" s="7" t="n">
        <v>14.6000003814697</v>
      </c>
      <c r="F6006" s="7" t="n">
        <v>20000</v>
      </c>
    </row>
    <row r="6007" spans="1:9">
      <c r="A6007" t="s">
        <v>4</v>
      </c>
      <c r="B6007" s="4" t="s">
        <v>5</v>
      </c>
      <c r="C6007" s="4" t="s">
        <v>10</v>
      </c>
      <c r="D6007" s="4" t="s">
        <v>10</v>
      </c>
      <c r="E6007" s="4" t="s">
        <v>10</v>
      </c>
    </row>
    <row r="6008" spans="1:9">
      <c r="A6008" t="n">
        <v>46829</v>
      </c>
      <c r="B6008" s="51" t="n">
        <v>61</v>
      </c>
      <c r="C6008" s="7" t="n">
        <v>7011</v>
      </c>
      <c r="D6008" s="7" t="n">
        <v>15</v>
      </c>
      <c r="E6008" s="7" t="n">
        <v>1000</v>
      </c>
    </row>
    <row r="6009" spans="1:9">
      <c r="A6009" t="s">
        <v>4</v>
      </c>
      <c r="B6009" s="4" t="s">
        <v>5</v>
      </c>
      <c r="C6009" s="4" t="s">
        <v>10</v>
      </c>
      <c r="D6009" s="4" t="s">
        <v>14</v>
      </c>
    </row>
    <row r="6010" spans="1:9">
      <c r="A6010" t="n">
        <v>46836</v>
      </c>
      <c r="B6010" s="52" t="n">
        <v>56</v>
      </c>
      <c r="C6010" s="7" t="n">
        <v>15</v>
      </c>
      <c r="D6010" s="7" t="n">
        <v>0</v>
      </c>
    </row>
    <row r="6011" spans="1:9">
      <c r="A6011" t="s">
        <v>4</v>
      </c>
      <c r="B6011" s="4" t="s">
        <v>5</v>
      </c>
      <c r="C6011" s="4" t="s">
        <v>10</v>
      </c>
      <c r="D6011" s="4" t="s">
        <v>20</v>
      </c>
      <c r="E6011" s="4" t="s">
        <v>20</v>
      </c>
      <c r="F6011" s="4" t="s">
        <v>14</v>
      </c>
    </row>
    <row r="6012" spans="1:9">
      <c r="A6012" t="n">
        <v>46840</v>
      </c>
      <c r="B6012" s="62" t="n">
        <v>52</v>
      </c>
      <c r="C6012" s="7" t="n">
        <v>15</v>
      </c>
      <c r="D6012" s="7" t="n">
        <v>313</v>
      </c>
      <c r="E6012" s="7" t="n">
        <v>10</v>
      </c>
      <c r="F6012" s="7" t="n">
        <v>0</v>
      </c>
    </row>
    <row r="6013" spans="1:9">
      <c r="A6013" t="s">
        <v>4</v>
      </c>
      <c r="B6013" s="4" t="s">
        <v>5</v>
      </c>
      <c r="C6013" s="4" t="s">
        <v>10</v>
      </c>
    </row>
    <row r="6014" spans="1:9">
      <c r="A6014" t="n">
        <v>46852</v>
      </c>
      <c r="B6014" s="66" t="n">
        <v>54</v>
      </c>
      <c r="C6014" s="7" t="n">
        <v>15</v>
      </c>
    </row>
    <row r="6015" spans="1:9">
      <c r="A6015" t="s">
        <v>4</v>
      </c>
      <c r="B6015" s="4" t="s">
        <v>5</v>
      </c>
      <c r="C6015" s="4" t="s">
        <v>10</v>
      </c>
      <c r="D6015" s="4" t="s">
        <v>14</v>
      </c>
      <c r="E6015" s="4" t="s">
        <v>6</v>
      </c>
      <c r="F6015" s="4" t="s">
        <v>20</v>
      </c>
      <c r="G6015" s="4" t="s">
        <v>20</v>
      </c>
      <c r="H6015" s="4" t="s">
        <v>20</v>
      </c>
    </row>
    <row r="6016" spans="1:9">
      <c r="A6016" t="n">
        <v>46855</v>
      </c>
      <c r="B6016" s="36" t="n">
        <v>48</v>
      </c>
      <c r="C6016" s="7" t="n">
        <v>15</v>
      </c>
      <c r="D6016" s="7" t="n">
        <v>0</v>
      </c>
      <c r="E6016" s="7" t="s">
        <v>400</v>
      </c>
      <c r="F6016" s="7" t="n">
        <v>-1</v>
      </c>
      <c r="G6016" s="7" t="n">
        <v>1</v>
      </c>
      <c r="H6016" s="7" t="n">
        <v>0</v>
      </c>
    </row>
    <row r="6017" spans="1:9">
      <c r="A6017" t="s">
        <v>4</v>
      </c>
      <c r="B6017" s="4" t="s">
        <v>5</v>
      </c>
      <c r="C6017" s="4" t="s">
        <v>10</v>
      </c>
    </row>
    <row r="6018" spans="1:9">
      <c r="A6018" t="n">
        <v>46883</v>
      </c>
      <c r="B6018" s="29" t="n">
        <v>16</v>
      </c>
      <c r="C6018" s="7" t="n">
        <v>1500</v>
      </c>
    </row>
    <row r="6019" spans="1:9">
      <c r="A6019" t="s">
        <v>4</v>
      </c>
      <c r="B6019" s="4" t="s">
        <v>5</v>
      </c>
      <c r="C6019" s="4" t="s">
        <v>14</v>
      </c>
      <c r="D6019" s="4" t="s">
        <v>10</v>
      </c>
      <c r="E6019" s="4" t="s">
        <v>6</v>
      </c>
    </row>
    <row r="6020" spans="1:9">
      <c r="A6020" t="n">
        <v>46886</v>
      </c>
      <c r="B6020" s="33" t="n">
        <v>51</v>
      </c>
      <c r="C6020" s="7" t="n">
        <v>4</v>
      </c>
      <c r="D6020" s="7" t="n">
        <v>15</v>
      </c>
      <c r="E6020" s="7" t="s">
        <v>138</v>
      </c>
    </row>
    <row r="6021" spans="1:9">
      <c r="A6021" t="s">
        <v>4</v>
      </c>
      <c r="B6021" s="4" t="s">
        <v>5</v>
      </c>
      <c r="C6021" s="4" t="s">
        <v>10</v>
      </c>
    </row>
    <row r="6022" spans="1:9">
      <c r="A6022" t="n">
        <v>46900</v>
      </c>
      <c r="B6022" s="29" t="n">
        <v>16</v>
      </c>
      <c r="C6022" s="7" t="n">
        <v>0</v>
      </c>
    </row>
    <row r="6023" spans="1:9">
      <c r="A6023" t="s">
        <v>4</v>
      </c>
      <c r="B6023" s="4" t="s">
        <v>5</v>
      </c>
      <c r="C6023" s="4" t="s">
        <v>10</v>
      </c>
      <c r="D6023" s="4" t="s">
        <v>83</v>
      </c>
      <c r="E6023" s="4" t="s">
        <v>14</v>
      </c>
      <c r="F6023" s="4" t="s">
        <v>14</v>
      </c>
      <c r="G6023" s="4" t="s">
        <v>83</v>
      </c>
      <c r="H6023" s="4" t="s">
        <v>14</v>
      </c>
      <c r="I6023" s="4" t="s">
        <v>14</v>
      </c>
    </row>
    <row r="6024" spans="1:9">
      <c r="A6024" t="n">
        <v>46903</v>
      </c>
      <c r="B6024" s="44" t="n">
        <v>26</v>
      </c>
      <c r="C6024" s="7" t="n">
        <v>15</v>
      </c>
      <c r="D6024" s="7" t="s">
        <v>427</v>
      </c>
      <c r="E6024" s="7" t="n">
        <v>2</v>
      </c>
      <c r="F6024" s="7" t="n">
        <v>3</v>
      </c>
      <c r="G6024" s="7" t="s">
        <v>428</v>
      </c>
      <c r="H6024" s="7" t="n">
        <v>2</v>
      </c>
      <c r="I6024" s="7" t="n">
        <v>0</v>
      </c>
    </row>
    <row r="6025" spans="1:9">
      <c r="A6025" t="s">
        <v>4</v>
      </c>
      <c r="B6025" s="4" t="s">
        <v>5</v>
      </c>
    </row>
    <row r="6026" spans="1:9">
      <c r="A6026" t="n">
        <v>47041</v>
      </c>
      <c r="B6026" s="45" t="n">
        <v>28</v>
      </c>
    </row>
    <row r="6027" spans="1:9">
      <c r="A6027" t="s">
        <v>4</v>
      </c>
      <c r="B6027" s="4" t="s">
        <v>5</v>
      </c>
      <c r="C6027" s="4" t="s">
        <v>14</v>
      </c>
      <c r="D6027" s="4" t="s">
        <v>10</v>
      </c>
      <c r="E6027" s="4" t="s">
        <v>6</v>
      </c>
    </row>
    <row r="6028" spans="1:9">
      <c r="A6028" t="n">
        <v>47042</v>
      </c>
      <c r="B6028" s="33" t="n">
        <v>51</v>
      </c>
      <c r="C6028" s="7" t="n">
        <v>4</v>
      </c>
      <c r="D6028" s="7" t="n">
        <v>7011</v>
      </c>
      <c r="E6028" s="7" t="s">
        <v>113</v>
      </c>
    </row>
    <row r="6029" spans="1:9">
      <c r="A6029" t="s">
        <v>4</v>
      </c>
      <c r="B6029" s="4" t="s">
        <v>5</v>
      </c>
      <c r="C6029" s="4" t="s">
        <v>10</v>
      </c>
    </row>
    <row r="6030" spans="1:9">
      <c r="A6030" t="n">
        <v>47055</v>
      </c>
      <c r="B6030" s="29" t="n">
        <v>16</v>
      </c>
      <c r="C6030" s="7" t="n">
        <v>0</v>
      </c>
    </row>
    <row r="6031" spans="1:9">
      <c r="A6031" t="s">
        <v>4</v>
      </c>
      <c r="B6031" s="4" t="s">
        <v>5</v>
      </c>
      <c r="C6031" s="4" t="s">
        <v>10</v>
      </c>
      <c r="D6031" s="4" t="s">
        <v>83</v>
      </c>
      <c r="E6031" s="4" t="s">
        <v>14</v>
      </c>
      <c r="F6031" s="4" t="s">
        <v>14</v>
      </c>
    </row>
    <row r="6032" spans="1:9">
      <c r="A6032" t="n">
        <v>47058</v>
      </c>
      <c r="B6032" s="44" t="n">
        <v>26</v>
      </c>
      <c r="C6032" s="7" t="n">
        <v>7011</v>
      </c>
      <c r="D6032" s="7" t="s">
        <v>429</v>
      </c>
      <c r="E6032" s="7" t="n">
        <v>2</v>
      </c>
      <c r="F6032" s="7" t="n">
        <v>0</v>
      </c>
    </row>
    <row r="6033" spans="1:9">
      <c r="A6033" t="s">
        <v>4</v>
      </c>
      <c r="B6033" s="4" t="s">
        <v>5</v>
      </c>
    </row>
    <row r="6034" spans="1:9">
      <c r="A6034" t="n">
        <v>47071</v>
      </c>
      <c r="B6034" s="45" t="n">
        <v>28</v>
      </c>
    </row>
    <row r="6035" spans="1:9">
      <c r="A6035" t="s">
        <v>4</v>
      </c>
      <c r="B6035" s="4" t="s">
        <v>5</v>
      </c>
      <c r="C6035" s="4" t="s">
        <v>10</v>
      </c>
      <c r="D6035" s="4" t="s">
        <v>10</v>
      </c>
      <c r="E6035" s="4" t="s">
        <v>10</v>
      </c>
    </row>
    <row r="6036" spans="1:9">
      <c r="A6036" t="n">
        <v>47072</v>
      </c>
      <c r="B6036" s="51" t="n">
        <v>61</v>
      </c>
      <c r="C6036" s="7" t="n">
        <v>7010</v>
      </c>
      <c r="D6036" s="7" t="n">
        <v>7011</v>
      </c>
      <c r="E6036" s="7" t="n">
        <v>1000</v>
      </c>
    </row>
    <row r="6037" spans="1:9">
      <c r="A6037" t="s">
        <v>4</v>
      </c>
      <c r="B6037" s="4" t="s">
        <v>5</v>
      </c>
      <c r="C6037" s="4" t="s">
        <v>10</v>
      </c>
    </row>
    <row r="6038" spans="1:9">
      <c r="A6038" t="n">
        <v>47079</v>
      </c>
      <c r="B6038" s="29" t="n">
        <v>16</v>
      </c>
      <c r="C6038" s="7" t="n">
        <v>300</v>
      </c>
    </row>
    <row r="6039" spans="1:9">
      <c r="A6039" t="s">
        <v>4</v>
      </c>
      <c r="B6039" s="4" t="s">
        <v>5</v>
      </c>
      <c r="C6039" s="4" t="s">
        <v>14</v>
      </c>
      <c r="D6039" s="4" t="s">
        <v>10</v>
      </c>
      <c r="E6039" s="4" t="s">
        <v>6</v>
      </c>
    </row>
    <row r="6040" spans="1:9">
      <c r="A6040" t="n">
        <v>47082</v>
      </c>
      <c r="B6040" s="33" t="n">
        <v>51</v>
      </c>
      <c r="C6040" s="7" t="n">
        <v>4</v>
      </c>
      <c r="D6040" s="7" t="n">
        <v>7010</v>
      </c>
      <c r="E6040" s="7" t="s">
        <v>138</v>
      </c>
    </row>
    <row r="6041" spans="1:9">
      <c r="A6041" t="s">
        <v>4</v>
      </c>
      <c r="B6041" s="4" t="s">
        <v>5</v>
      </c>
      <c r="C6041" s="4" t="s">
        <v>10</v>
      </c>
    </row>
    <row r="6042" spans="1:9">
      <c r="A6042" t="n">
        <v>47096</v>
      </c>
      <c r="B6042" s="29" t="n">
        <v>16</v>
      </c>
      <c r="C6042" s="7" t="n">
        <v>0</v>
      </c>
    </row>
    <row r="6043" spans="1:9">
      <c r="A6043" t="s">
        <v>4</v>
      </c>
      <c r="B6043" s="4" t="s">
        <v>5</v>
      </c>
      <c r="C6043" s="4" t="s">
        <v>10</v>
      </c>
      <c r="D6043" s="4" t="s">
        <v>83</v>
      </c>
      <c r="E6043" s="4" t="s">
        <v>14</v>
      </c>
      <c r="F6043" s="4" t="s">
        <v>14</v>
      </c>
      <c r="G6043" s="4" t="s">
        <v>83</v>
      </c>
      <c r="H6043" s="4" t="s">
        <v>14</v>
      </c>
      <c r="I6043" s="4" t="s">
        <v>14</v>
      </c>
    </row>
    <row r="6044" spans="1:9">
      <c r="A6044" t="n">
        <v>47099</v>
      </c>
      <c r="B6044" s="44" t="n">
        <v>26</v>
      </c>
      <c r="C6044" s="7" t="n">
        <v>7010</v>
      </c>
      <c r="D6044" s="7" t="s">
        <v>430</v>
      </c>
      <c r="E6044" s="7" t="n">
        <v>2</v>
      </c>
      <c r="F6044" s="7" t="n">
        <v>3</v>
      </c>
      <c r="G6044" s="7" t="s">
        <v>431</v>
      </c>
      <c r="H6044" s="7" t="n">
        <v>2</v>
      </c>
      <c r="I6044" s="7" t="n">
        <v>0</v>
      </c>
    </row>
    <row r="6045" spans="1:9">
      <c r="A6045" t="s">
        <v>4</v>
      </c>
      <c r="B6045" s="4" t="s">
        <v>5</v>
      </c>
    </row>
    <row r="6046" spans="1:9">
      <c r="A6046" t="n">
        <v>47187</v>
      </c>
      <c r="B6046" s="45" t="n">
        <v>28</v>
      </c>
    </row>
    <row r="6047" spans="1:9">
      <c r="A6047" t="s">
        <v>4</v>
      </c>
      <c r="B6047" s="4" t="s">
        <v>5</v>
      </c>
      <c r="C6047" s="4" t="s">
        <v>10</v>
      </c>
      <c r="D6047" s="4" t="s">
        <v>10</v>
      </c>
      <c r="E6047" s="4" t="s">
        <v>10</v>
      </c>
    </row>
    <row r="6048" spans="1:9">
      <c r="A6048" t="n">
        <v>47188</v>
      </c>
      <c r="B6048" s="51" t="n">
        <v>61</v>
      </c>
      <c r="C6048" s="7" t="n">
        <v>7011</v>
      </c>
      <c r="D6048" s="7" t="n">
        <v>7010</v>
      </c>
      <c r="E6048" s="7" t="n">
        <v>1000</v>
      </c>
    </row>
    <row r="6049" spans="1:9">
      <c r="A6049" t="s">
        <v>4</v>
      </c>
      <c r="B6049" s="4" t="s">
        <v>5</v>
      </c>
      <c r="C6049" s="4" t="s">
        <v>14</v>
      </c>
      <c r="D6049" s="4" t="s">
        <v>10</v>
      </c>
      <c r="E6049" s="4" t="s">
        <v>6</v>
      </c>
    </row>
    <row r="6050" spans="1:9">
      <c r="A6050" t="n">
        <v>47195</v>
      </c>
      <c r="B6050" s="33" t="n">
        <v>51</v>
      </c>
      <c r="C6050" s="7" t="n">
        <v>4</v>
      </c>
      <c r="D6050" s="7" t="n">
        <v>7011</v>
      </c>
      <c r="E6050" s="7" t="s">
        <v>147</v>
      </c>
    </row>
    <row r="6051" spans="1:9">
      <c r="A6051" t="s">
        <v>4</v>
      </c>
      <c r="B6051" s="4" t="s">
        <v>5</v>
      </c>
      <c r="C6051" s="4" t="s">
        <v>10</v>
      </c>
    </row>
    <row r="6052" spans="1:9">
      <c r="A6052" t="n">
        <v>47209</v>
      </c>
      <c r="B6052" s="29" t="n">
        <v>16</v>
      </c>
      <c r="C6052" s="7" t="n">
        <v>0</v>
      </c>
    </row>
    <row r="6053" spans="1:9">
      <c r="A6053" t="s">
        <v>4</v>
      </c>
      <c r="B6053" s="4" t="s">
        <v>5</v>
      </c>
      <c r="C6053" s="4" t="s">
        <v>10</v>
      </c>
      <c r="D6053" s="4" t="s">
        <v>83</v>
      </c>
      <c r="E6053" s="4" t="s">
        <v>14</v>
      </c>
      <c r="F6053" s="4" t="s">
        <v>14</v>
      </c>
    </row>
    <row r="6054" spans="1:9">
      <c r="A6054" t="n">
        <v>47212</v>
      </c>
      <c r="B6054" s="44" t="n">
        <v>26</v>
      </c>
      <c r="C6054" s="7" t="n">
        <v>7011</v>
      </c>
      <c r="D6054" s="7" t="s">
        <v>432</v>
      </c>
      <c r="E6054" s="7" t="n">
        <v>2</v>
      </c>
      <c r="F6054" s="7" t="n">
        <v>0</v>
      </c>
    </row>
    <row r="6055" spans="1:9">
      <c r="A6055" t="s">
        <v>4</v>
      </c>
      <c r="B6055" s="4" t="s">
        <v>5</v>
      </c>
    </row>
    <row r="6056" spans="1:9">
      <c r="A6056" t="n">
        <v>47243</v>
      </c>
      <c r="B6056" s="45" t="n">
        <v>28</v>
      </c>
    </row>
    <row r="6057" spans="1:9">
      <c r="A6057" t="s">
        <v>4</v>
      </c>
      <c r="B6057" s="4" t="s">
        <v>5</v>
      </c>
      <c r="C6057" s="4" t="s">
        <v>10</v>
      </c>
      <c r="D6057" s="4" t="s">
        <v>10</v>
      </c>
      <c r="E6057" s="4" t="s">
        <v>10</v>
      </c>
    </row>
    <row r="6058" spans="1:9">
      <c r="A6058" t="n">
        <v>47244</v>
      </c>
      <c r="B6058" s="51" t="n">
        <v>61</v>
      </c>
      <c r="C6058" s="7" t="n">
        <v>7009</v>
      </c>
      <c r="D6058" s="7" t="n">
        <v>7010</v>
      </c>
      <c r="E6058" s="7" t="n">
        <v>1000</v>
      </c>
    </row>
    <row r="6059" spans="1:9">
      <c r="A6059" t="s">
        <v>4</v>
      </c>
      <c r="B6059" s="4" t="s">
        <v>5</v>
      </c>
      <c r="C6059" s="4" t="s">
        <v>10</v>
      </c>
    </row>
    <row r="6060" spans="1:9">
      <c r="A6060" t="n">
        <v>47251</v>
      </c>
      <c r="B6060" s="29" t="n">
        <v>16</v>
      </c>
      <c r="C6060" s="7" t="n">
        <v>300</v>
      </c>
    </row>
    <row r="6061" spans="1:9">
      <c r="A6061" t="s">
        <v>4</v>
      </c>
      <c r="B6061" s="4" t="s">
        <v>5</v>
      </c>
      <c r="C6061" s="4" t="s">
        <v>14</v>
      </c>
      <c r="D6061" s="4" t="s">
        <v>10</v>
      </c>
      <c r="E6061" s="4" t="s">
        <v>6</v>
      </c>
    </row>
    <row r="6062" spans="1:9">
      <c r="A6062" t="n">
        <v>47254</v>
      </c>
      <c r="B6062" s="33" t="n">
        <v>51</v>
      </c>
      <c r="C6062" s="7" t="n">
        <v>4</v>
      </c>
      <c r="D6062" s="7" t="n">
        <v>7009</v>
      </c>
      <c r="E6062" s="7" t="s">
        <v>124</v>
      </c>
    </row>
    <row r="6063" spans="1:9">
      <c r="A6063" t="s">
        <v>4</v>
      </c>
      <c r="B6063" s="4" t="s">
        <v>5</v>
      </c>
      <c r="C6063" s="4" t="s">
        <v>10</v>
      </c>
    </row>
    <row r="6064" spans="1:9">
      <c r="A6064" t="n">
        <v>47268</v>
      </c>
      <c r="B6064" s="29" t="n">
        <v>16</v>
      </c>
      <c r="C6064" s="7" t="n">
        <v>0</v>
      </c>
    </row>
    <row r="6065" spans="1:6">
      <c r="A6065" t="s">
        <v>4</v>
      </c>
      <c r="B6065" s="4" t="s">
        <v>5</v>
      </c>
      <c r="C6065" s="4" t="s">
        <v>10</v>
      </c>
      <c r="D6065" s="4" t="s">
        <v>83</v>
      </c>
      <c r="E6065" s="4" t="s">
        <v>14</v>
      </c>
      <c r="F6065" s="4" t="s">
        <v>14</v>
      </c>
    </row>
    <row r="6066" spans="1:6">
      <c r="A6066" t="n">
        <v>47271</v>
      </c>
      <c r="B6066" s="44" t="n">
        <v>26</v>
      </c>
      <c r="C6066" s="7" t="n">
        <v>7009</v>
      </c>
      <c r="D6066" s="7" t="s">
        <v>433</v>
      </c>
      <c r="E6066" s="7" t="n">
        <v>2</v>
      </c>
      <c r="F6066" s="7" t="n">
        <v>0</v>
      </c>
    </row>
    <row r="6067" spans="1:6">
      <c r="A6067" t="s">
        <v>4</v>
      </c>
      <c r="B6067" s="4" t="s">
        <v>5</v>
      </c>
    </row>
    <row r="6068" spans="1:6">
      <c r="A6068" t="n">
        <v>47307</v>
      </c>
      <c r="B6068" s="45" t="n">
        <v>28</v>
      </c>
    </row>
    <row r="6069" spans="1:6">
      <c r="A6069" t="s">
        <v>4</v>
      </c>
      <c r="B6069" s="4" t="s">
        <v>5</v>
      </c>
      <c r="C6069" s="4" t="s">
        <v>10</v>
      </c>
      <c r="D6069" s="4" t="s">
        <v>10</v>
      </c>
      <c r="E6069" s="4" t="s">
        <v>10</v>
      </c>
    </row>
    <row r="6070" spans="1:6">
      <c r="A6070" t="n">
        <v>47308</v>
      </c>
      <c r="B6070" s="51" t="n">
        <v>61</v>
      </c>
      <c r="C6070" s="7" t="n">
        <v>7009</v>
      </c>
      <c r="D6070" s="7" t="n">
        <v>15</v>
      </c>
      <c r="E6070" s="7" t="n">
        <v>1000</v>
      </c>
    </row>
    <row r="6071" spans="1:6">
      <c r="A6071" t="s">
        <v>4</v>
      </c>
      <c r="B6071" s="4" t="s">
        <v>5</v>
      </c>
      <c r="C6071" s="4" t="s">
        <v>10</v>
      </c>
    </row>
    <row r="6072" spans="1:6">
      <c r="A6072" t="n">
        <v>47315</v>
      </c>
      <c r="B6072" s="29" t="n">
        <v>16</v>
      </c>
      <c r="C6072" s="7" t="n">
        <v>500</v>
      </c>
    </row>
    <row r="6073" spans="1:6">
      <c r="A6073" t="s">
        <v>4</v>
      </c>
      <c r="B6073" s="4" t="s">
        <v>5</v>
      </c>
      <c r="C6073" s="4" t="s">
        <v>14</v>
      </c>
      <c r="D6073" s="4" t="s">
        <v>10</v>
      </c>
      <c r="E6073" s="4" t="s">
        <v>6</v>
      </c>
    </row>
    <row r="6074" spans="1:6">
      <c r="A6074" t="n">
        <v>47318</v>
      </c>
      <c r="B6074" s="33" t="n">
        <v>51</v>
      </c>
      <c r="C6074" s="7" t="n">
        <v>4</v>
      </c>
      <c r="D6074" s="7" t="n">
        <v>7009</v>
      </c>
      <c r="E6074" s="7" t="s">
        <v>180</v>
      </c>
    </row>
    <row r="6075" spans="1:6">
      <c r="A6075" t="s">
        <v>4</v>
      </c>
      <c r="B6075" s="4" t="s">
        <v>5</v>
      </c>
      <c r="C6075" s="4" t="s">
        <v>10</v>
      </c>
    </row>
    <row r="6076" spans="1:6">
      <c r="A6076" t="n">
        <v>47331</v>
      </c>
      <c r="B6076" s="29" t="n">
        <v>16</v>
      </c>
      <c r="C6076" s="7" t="n">
        <v>0</v>
      </c>
    </row>
    <row r="6077" spans="1:6">
      <c r="A6077" t="s">
        <v>4</v>
      </c>
      <c r="B6077" s="4" t="s">
        <v>5</v>
      </c>
      <c r="C6077" s="4" t="s">
        <v>10</v>
      </c>
      <c r="D6077" s="4" t="s">
        <v>83</v>
      </c>
      <c r="E6077" s="4" t="s">
        <v>14</v>
      </c>
      <c r="F6077" s="4" t="s">
        <v>14</v>
      </c>
    </row>
    <row r="6078" spans="1:6">
      <c r="A6078" t="n">
        <v>47334</v>
      </c>
      <c r="B6078" s="44" t="n">
        <v>26</v>
      </c>
      <c r="C6078" s="7" t="n">
        <v>7009</v>
      </c>
      <c r="D6078" s="7" t="s">
        <v>434</v>
      </c>
      <c r="E6078" s="7" t="n">
        <v>2</v>
      </c>
      <c r="F6078" s="7" t="n">
        <v>0</v>
      </c>
    </row>
    <row r="6079" spans="1:6">
      <c r="A6079" t="s">
        <v>4</v>
      </c>
      <c r="B6079" s="4" t="s">
        <v>5</v>
      </c>
    </row>
    <row r="6080" spans="1:6">
      <c r="A6080" t="n">
        <v>47419</v>
      </c>
      <c r="B6080" s="45" t="n">
        <v>28</v>
      </c>
    </row>
    <row r="6081" spans="1:6">
      <c r="A6081" t="s">
        <v>4</v>
      </c>
      <c r="B6081" s="4" t="s">
        <v>5</v>
      </c>
      <c r="C6081" s="4" t="s">
        <v>14</v>
      </c>
      <c r="D6081" s="4" t="s">
        <v>10</v>
      </c>
      <c r="E6081" s="4" t="s">
        <v>10</v>
      </c>
      <c r="F6081" s="4" t="s">
        <v>14</v>
      </c>
    </row>
    <row r="6082" spans="1:6">
      <c r="A6082" t="n">
        <v>47420</v>
      </c>
      <c r="B6082" s="42" t="n">
        <v>25</v>
      </c>
      <c r="C6082" s="7" t="n">
        <v>1</v>
      </c>
      <c r="D6082" s="7" t="n">
        <v>0</v>
      </c>
      <c r="E6082" s="7" t="n">
        <v>380</v>
      </c>
      <c r="F6082" s="7" t="n">
        <v>1</v>
      </c>
    </row>
    <row r="6083" spans="1:6">
      <c r="A6083" t="s">
        <v>4</v>
      </c>
      <c r="B6083" s="4" t="s">
        <v>5</v>
      </c>
      <c r="C6083" s="4" t="s">
        <v>14</v>
      </c>
      <c r="D6083" s="4" t="s">
        <v>10</v>
      </c>
      <c r="E6083" s="4" t="s">
        <v>6</v>
      </c>
    </row>
    <row r="6084" spans="1:6">
      <c r="A6084" t="n">
        <v>47427</v>
      </c>
      <c r="B6084" s="33" t="n">
        <v>51</v>
      </c>
      <c r="C6084" s="7" t="n">
        <v>4</v>
      </c>
      <c r="D6084" s="7" t="n">
        <v>4</v>
      </c>
      <c r="E6084" s="7" t="s">
        <v>82</v>
      </c>
    </row>
    <row r="6085" spans="1:6">
      <c r="A6085" t="s">
        <v>4</v>
      </c>
      <c r="B6085" s="4" t="s">
        <v>5</v>
      </c>
      <c r="C6085" s="4" t="s">
        <v>10</v>
      </c>
    </row>
    <row r="6086" spans="1:6">
      <c r="A6086" t="n">
        <v>47441</v>
      </c>
      <c r="B6086" s="29" t="n">
        <v>16</v>
      </c>
      <c r="C6086" s="7" t="n">
        <v>0</v>
      </c>
    </row>
    <row r="6087" spans="1:6">
      <c r="A6087" t="s">
        <v>4</v>
      </c>
      <c r="B6087" s="4" t="s">
        <v>5</v>
      </c>
      <c r="C6087" s="4" t="s">
        <v>10</v>
      </c>
      <c r="D6087" s="4" t="s">
        <v>83</v>
      </c>
      <c r="E6087" s="4" t="s">
        <v>14</v>
      </c>
      <c r="F6087" s="4" t="s">
        <v>14</v>
      </c>
    </row>
    <row r="6088" spans="1:6">
      <c r="A6088" t="n">
        <v>47444</v>
      </c>
      <c r="B6088" s="44" t="n">
        <v>26</v>
      </c>
      <c r="C6088" s="7" t="n">
        <v>4</v>
      </c>
      <c r="D6088" s="7" t="s">
        <v>435</v>
      </c>
      <c r="E6088" s="7" t="n">
        <v>2</v>
      </c>
      <c r="F6088" s="7" t="n">
        <v>0</v>
      </c>
    </row>
    <row r="6089" spans="1:6">
      <c r="A6089" t="s">
        <v>4</v>
      </c>
      <c r="B6089" s="4" t="s">
        <v>5</v>
      </c>
    </row>
    <row r="6090" spans="1:6">
      <c r="A6090" t="n">
        <v>47461</v>
      </c>
      <c r="B6090" s="45" t="n">
        <v>28</v>
      </c>
    </row>
    <row r="6091" spans="1:6">
      <c r="A6091" t="s">
        <v>4</v>
      </c>
      <c r="B6091" s="4" t="s">
        <v>5</v>
      </c>
      <c r="C6091" s="4" t="s">
        <v>14</v>
      </c>
      <c r="D6091" s="4" t="s">
        <v>10</v>
      </c>
      <c r="E6091" s="4" t="s">
        <v>10</v>
      </c>
      <c r="F6091" s="4" t="s">
        <v>14</v>
      </c>
    </row>
    <row r="6092" spans="1:6">
      <c r="A6092" t="n">
        <v>47462</v>
      </c>
      <c r="B6092" s="42" t="n">
        <v>25</v>
      </c>
      <c r="C6092" s="7" t="n">
        <v>1</v>
      </c>
      <c r="D6092" s="7" t="n">
        <v>65535</v>
      </c>
      <c r="E6092" s="7" t="n">
        <v>65535</v>
      </c>
      <c r="F6092" s="7" t="n">
        <v>0</v>
      </c>
    </row>
    <row r="6093" spans="1:6">
      <c r="A6093" t="s">
        <v>4</v>
      </c>
      <c r="B6093" s="4" t="s">
        <v>5</v>
      </c>
      <c r="C6093" s="4" t="s">
        <v>10</v>
      </c>
      <c r="D6093" s="4" t="s">
        <v>14</v>
      </c>
      <c r="E6093" s="4" t="s">
        <v>6</v>
      </c>
      <c r="F6093" s="4" t="s">
        <v>20</v>
      </c>
      <c r="G6093" s="4" t="s">
        <v>20</v>
      </c>
      <c r="H6093" s="4" t="s">
        <v>20</v>
      </c>
    </row>
    <row r="6094" spans="1:6">
      <c r="A6094" t="n">
        <v>47469</v>
      </c>
      <c r="B6094" s="36" t="n">
        <v>48</v>
      </c>
      <c r="C6094" s="7" t="n">
        <v>15</v>
      </c>
      <c r="D6094" s="7" t="n">
        <v>0</v>
      </c>
      <c r="E6094" s="7" t="s">
        <v>400</v>
      </c>
      <c r="F6094" s="7" t="n">
        <v>-1</v>
      </c>
      <c r="G6094" s="7" t="n">
        <v>1</v>
      </c>
      <c r="H6094" s="7" t="n">
        <v>2.80259692864963e-45</v>
      </c>
    </row>
    <row r="6095" spans="1:6">
      <c r="A6095" t="s">
        <v>4</v>
      </c>
      <c r="B6095" s="4" t="s">
        <v>5</v>
      </c>
      <c r="C6095" s="4" t="s">
        <v>10</v>
      </c>
      <c r="D6095" s="4" t="s">
        <v>10</v>
      </c>
      <c r="E6095" s="4" t="s">
        <v>10</v>
      </c>
    </row>
    <row r="6096" spans="1:6">
      <c r="A6096" t="n">
        <v>47497</v>
      </c>
      <c r="B6096" s="51" t="n">
        <v>61</v>
      </c>
      <c r="C6096" s="7" t="n">
        <v>15</v>
      </c>
      <c r="D6096" s="7" t="n">
        <v>7009</v>
      </c>
      <c r="E6096" s="7" t="n">
        <v>1000</v>
      </c>
    </row>
    <row r="6097" spans="1:8">
      <c r="A6097" t="s">
        <v>4</v>
      </c>
      <c r="B6097" s="4" t="s">
        <v>5</v>
      </c>
      <c r="C6097" s="4" t="s">
        <v>14</v>
      </c>
      <c r="D6097" s="4" t="s">
        <v>10</v>
      </c>
      <c r="E6097" s="4" t="s">
        <v>6</v>
      </c>
    </row>
    <row r="6098" spans="1:8">
      <c r="A6098" t="n">
        <v>47504</v>
      </c>
      <c r="B6098" s="33" t="n">
        <v>51</v>
      </c>
      <c r="C6098" s="7" t="n">
        <v>4</v>
      </c>
      <c r="D6098" s="7" t="n">
        <v>15</v>
      </c>
      <c r="E6098" s="7" t="s">
        <v>101</v>
      </c>
    </row>
    <row r="6099" spans="1:8">
      <c r="A6099" t="s">
        <v>4</v>
      </c>
      <c r="B6099" s="4" t="s">
        <v>5</v>
      </c>
      <c r="C6099" s="4" t="s">
        <v>10</v>
      </c>
    </row>
    <row r="6100" spans="1:8">
      <c r="A6100" t="n">
        <v>47517</v>
      </c>
      <c r="B6100" s="29" t="n">
        <v>16</v>
      </c>
      <c r="C6100" s="7" t="n">
        <v>0</v>
      </c>
    </row>
    <row r="6101" spans="1:8">
      <c r="A6101" t="s">
        <v>4</v>
      </c>
      <c r="B6101" s="4" t="s">
        <v>5</v>
      </c>
      <c r="C6101" s="4" t="s">
        <v>10</v>
      </c>
      <c r="D6101" s="4" t="s">
        <v>83</v>
      </c>
      <c r="E6101" s="4" t="s">
        <v>14</v>
      </c>
      <c r="F6101" s="4" t="s">
        <v>14</v>
      </c>
    </row>
    <row r="6102" spans="1:8">
      <c r="A6102" t="n">
        <v>47520</v>
      </c>
      <c r="B6102" s="44" t="n">
        <v>26</v>
      </c>
      <c r="C6102" s="7" t="n">
        <v>15</v>
      </c>
      <c r="D6102" s="7" t="s">
        <v>436</v>
      </c>
      <c r="E6102" s="7" t="n">
        <v>2</v>
      </c>
      <c r="F6102" s="7" t="n">
        <v>0</v>
      </c>
    </row>
    <row r="6103" spans="1:8">
      <c r="A6103" t="s">
        <v>4</v>
      </c>
      <c r="B6103" s="4" t="s">
        <v>5</v>
      </c>
    </row>
    <row r="6104" spans="1:8">
      <c r="A6104" t="n">
        <v>47541</v>
      </c>
      <c r="B6104" s="45" t="n">
        <v>28</v>
      </c>
    </row>
    <row r="6105" spans="1:8">
      <c r="A6105" t="s">
        <v>4</v>
      </c>
      <c r="B6105" s="4" t="s">
        <v>5</v>
      </c>
      <c r="C6105" s="4" t="s">
        <v>10</v>
      </c>
      <c r="D6105" s="4" t="s">
        <v>14</v>
      </c>
      <c r="E6105" s="4" t="s">
        <v>6</v>
      </c>
      <c r="F6105" s="4" t="s">
        <v>20</v>
      </c>
      <c r="G6105" s="4" t="s">
        <v>20</v>
      </c>
      <c r="H6105" s="4" t="s">
        <v>20</v>
      </c>
    </row>
    <row r="6106" spans="1:8">
      <c r="A6106" t="n">
        <v>47542</v>
      </c>
      <c r="B6106" s="36" t="n">
        <v>48</v>
      </c>
      <c r="C6106" s="7" t="n">
        <v>7009</v>
      </c>
      <c r="D6106" s="7" t="n">
        <v>0</v>
      </c>
      <c r="E6106" s="7" t="s">
        <v>402</v>
      </c>
      <c r="F6106" s="7" t="n">
        <v>-1</v>
      </c>
      <c r="G6106" s="7" t="n">
        <v>1</v>
      </c>
      <c r="H6106" s="7" t="n">
        <v>0</v>
      </c>
    </row>
    <row r="6107" spans="1:8">
      <c r="A6107" t="s">
        <v>4</v>
      </c>
      <c r="B6107" s="4" t="s">
        <v>5</v>
      </c>
      <c r="C6107" s="4" t="s">
        <v>10</v>
      </c>
    </row>
    <row r="6108" spans="1:8">
      <c r="A6108" t="n">
        <v>47570</v>
      </c>
      <c r="B6108" s="29" t="n">
        <v>16</v>
      </c>
      <c r="C6108" s="7" t="n">
        <v>500</v>
      </c>
    </row>
    <row r="6109" spans="1:8">
      <c r="A6109" t="s">
        <v>4</v>
      </c>
      <c r="B6109" s="4" t="s">
        <v>5</v>
      </c>
      <c r="C6109" s="4" t="s">
        <v>14</v>
      </c>
      <c r="D6109" s="4" t="s">
        <v>10</v>
      </c>
      <c r="E6109" s="4" t="s">
        <v>6</v>
      </c>
    </row>
    <row r="6110" spans="1:8">
      <c r="A6110" t="n">
        <v>47573</v>
      </c>
      <c r="B6110" s="33" t="n">
        <v>51</v>
      </c>
      <c r="C6110" s="7" t="n">
        <v>4</v>
      </c>
      <c r="D6110" s="7" t="n">
        <v>7009</v>
      </c>
      <c r="E6110" s="7" t="s">
        <v>138</v>
      </c>
    </row>
    <row r="6111" spans="1:8">
      <c r="A6111" t="s">
        <v>4</v>
      </c>
      <c r="B6111" s="4" t="s">
        <v>5</v>
      </c>
      <c r="C6111" s="4" t="s">
        <v>10</v>
      </c>
    </row>
    <row r="6112" spans="1:8">
      <c r="A6112" t="n">
        <v>47587</v>
      </c>
      <c r="B6112" s="29" t="n">
        <v>16</v>
      </c>
      <c r="C6112" s="7" t="n">
        <v>0</v>
      </c>
    </row>
    <row r="6113" spans="1:8">
      <c r="A6113" t="s">
        <v>4</v>
      </c>
      <c r="B6113" s="4" t="s">
        <v>5</v>
      </c>
      <c r="C6113" s="4" t="s">
        <v>10</v>
      </c>
      <c r="D6113" s="4" t="s">
        <v>83</v>
      </c>
      <c r="E6113" s="4" t="s">
        <v>14</v>
      </c>
      <c r="F6113" s="4" t="s">
        <v>14</v>
      </c>
      <c r="G6113" s="4" t="s">
        <v>83</v>
      </c>
      <c r="H6113" s="4" t="s">
        <v>14</v>
      </c>
      <c r="I6113" s="4" t="s">
        <v>14</v>
      </c>
    </row>
    <row r="6114" spans="1:8">
      <c r="A6114" t="n">
        <v>47590</v>
      </c>
      <c r="B6114" s="44" t="n">
        <v>26</v>
      </c>
      <c r="C6114" s="7" t="n">
        <v>7009</v>
      </c>
      <c r="D6114" s="7" t="s">
        <v>437</v>
      </c>
      <c r="E6114" s="7" t="n">
        <v>2</v>
      </c>
      <c r="F6114" s="7" t="n">
        <v>3</v>
      </c>
      <c r="G6114" s="7" t="s">
        <v>438</v>
      </c>
      <c r="H6114" s="7" t="n">
        <v>2</v>
      </c>
      <c r="I6114" s="7" t="n">
        <v>0</v>
      </c>
    </row>
    <row r="6115" spans="1:8">
      <c r="A6115" t="s">
        <v>4</v>
      </c>
      <c r="B6115" s="4" t="s">
        <v>5</v>
      </c>
    </row>
    <row r="6116" spans="1:8">
      <c r="A6116" t="n">
        <v>47845</v>
      </c>
      <c r="B6116" s="45" t="n">
        <v>28</v>
      </c>
    </row>
    <row r="6117" spans="1:8">
      <c r="A6117" t="s">
        <v>4</v>
      </c>
      <c r="B6117" s="4" t="s">
        <v>5</v>
      </c>
      <c r="C6117" s="4" t="s">
        <v>10</v>
      </c>
      <c r="D6117" s="4" t="s">
        <v>10</v>
      </c>
      <c r="E6117" s="4" t="s">
        <v>20</v>
      </c>
      <c r="F6117" s="4" t="s">
        <v>14</v>
      </c>
    </row>
    <row r="6118" spans="1:8">
      <c r="A6118" t="n">
        <v>47846</v>
      </c>
      <c r="B6118" s="64" t="n">
        <v>53</v>
      </c>
      <c r="C6118" s="7" t="n">
        <v>15</v>
      </c>
      <c r="D6118" s="7" t="n">
        <v>7009</v>
      </c>
      <c r="E6118" s="7" t="n">
        <v>10</v>
      </c>
      <c r="F6118" s="7" t="n">
        <v>0</v>
      </c>
    </row>
    <row r="6119" spans="1:8">
      <c r="A6119" t="s">
        <v>4</v>
      </c>
      <c r="B6119" s="4" t="s">
        <v>5</v>
      </c>
      <c r="C6119" s="4" t="s">
        <v>10</v>
      </c>
    </row>
    <row r="6120" spans="1:8">
      <c r="A6120" t="n">
        <v>47856</v>
      </c>
      <c r="B6120" s="66" t="n">
        <v>54</v>
      </c>
      <c r="C6120" s="7" t="n">
        <v>15</v>
      </c>
    </row>
    <row r="6121" spans="1:8">
      <c r="A6121" t="s">
        <v>4</v>
      </c>
      <c r="B6121" s="4" t="s">
        <v>5</v>
      </c>
      <c r="C6121" s="4" t="s">
        <v>10</v>
      </c>
      <c r="D6121" s="4" t="s">
        <v>14</v>
      </c>
      <c r="E6121" s="4" t="s">
        <v>6</v>
      </c>
      <c r="F6121" s="4" t="s">
        <v>20</v>
      </c>
      <c r="G6121" s="4" t="s">
        <v>20</v>
      </c>
      <c r="H6121" s="4" t="s">
        <v>20</v>
      </c>
    </row>
    <row r="6122" spans="1:8">
      <c r="A6122" t="n">
        <v>47859</v>
      </c>
      <c r="B6122" s="36" t="n">
        <v>48</v>
      </c>
      <c r="C6122" s="7" t="n">
        <v>15</v>
      </c>
      <c r="D6122" s="7" t="n">
        <v>0</v>
      </c>
      <c r="E6122" s="7" t="s">
        <v>400</v>
      </c>
      <c r="F6122" s="7" t="n">
        <v>-1</v>
      </c>
      <c r="G6122" s="7" t="n">
        <v>1</v>
      </c>
      <c r="H6122" s="7" t="n">
        <v>0</v>
      </c>
    </row>
    <row r="6123" spans="1:8">
      <c r="A6123" t="s">
        <v>4</v>
      </c>
      <c r="B6123" s="4" t="s">
        <v>5</v>
      </c>
      <c r="C6123" s="4" t="s">
        <v>10</v>
      </c>
    </row>
    <row r="6124" spans="1:8">
      <c r="A6124" t="n">
        <v>47887</v>
      </c>
      <c r="B6124" s="29" t="n">
        <v>16</v>
      </c>
      <c r="C6124" s="7" t="n">
        <v>300</v>
      </c>
    </row>
    <row r="6125" spans="1:8">
      <c r="A6125" t="s">
        <v>4</v>
      </c>
      <c r="B6125" s="4" t="s">
        <v>5</v>
      </c>
      <c r="C6125" s="4" t="s">
        <v>14</v>
      </c>
      <c r="D6125" s="4" t="s">
        <v>10</v>
      </c>
      <c r="E6125" s="4" t="s">
        <v>6</v>
      </c>
    </row>
    <row r="6126" spans="1:8">
      <c r="A6126" t="n">
        <v>47890</v>
      </c>
      <c r="B6126" s="33" t="n">
        <v>51</v>
      </c>
      <c r="C6126" s="7" t="n">
        <v>4</v>
      </c>
      <c r="D6126" s="7" t="n">
        <v>15</v>
      </c>
      <c r="E6126" s="7" t="s">
        <v>180</v>
      </c>
    </row>
    <row r="6127" spans="1:8">
      <c r="A6127" t="s">
        <v>4</v>
      </c>
      <c r="B6127" s="4" t="s">
        <v>5</v>
      </c>
      <c r="C6127" s="4" t="s">
        <v>10</v>
      </c>
    </row>
    <row r="6128" spans="1:8">
      <c r="A6128" t="n">
        <v>47903</v>
      </c>
      <c r="B6128" s="29" t="n">
        <v>16</v>
      </c>
      <c r="C6128" s="7" t="n">
        <v>0</v>
      </c>
    </row>
    <row r="6129" spans="1:9">
      <c r="A6129" t="s">
        <v>4</v>
      </c>
      <c r="B6129" s="4" t="s">
        <v>5</v>
      </c>
      <c r="C6129" s="4" t="s">
        <v>10</v>
      </c>
      <c r="D6129" s="4" t="s">
        <v>83</v>
      </c>
      <c r="E6129" s="4" t="s">
        <v>14</v>
      </c>
      <c r="F6129" s="4" t="s">
        <v>14</v>
      </c>
    </row>
    <row r="6130" spans="1:9">
      <c r="A6130" t="n">
        <v>47906</v>
      </c>
      <c r="B6130" s="44" t="n">
        <v>26</v>
      </c>
      <c r="C6130" s="7" t="n">
        <v>15</v>
      </c>
      <c r="D6130" s="7" t="s">
        <v>439</v>
      </c>
      <c r="E6130" s="7" t="n">
        <v>2</v>
      </c>
      <c r="F6130" s="7" t="n">
        <v>0</v>
      </c>
    </row>
    <row r="6131" spans="1:9">
      <c r="A6131" t="s">
        <v>4</v>
      </c>
      <c r="B6131" s="4" t="s">
        <v>5</v>
      </c>
    </row>
    <row r="6132" spans="1:9">
      <c r="A6132" t="n">
        <v>47979</v>
      </c>
      <c r="B6132" s="45" t="n">
        <v>28</v>
      </c>
    </row>
    <row r="6133" spans="1:9">
      <c r="A6133" t="s">
        <v>4</v>
      </c>
      <c r="B6133" s="4" t="s">
        <v>5</v>
      </c>
      <c r="C6133" s="4" t="s">
        <v>10</v>
      </c>
      <c r="D6133" s="4" t="s">
        <v>10</v>
      </c>
      <c r="E6133" s="4" t="s">
        <v>10</v>
      </c>
    </row>
    <row r="6134" spans="1:9">
      <c r="A6134" t="n">
        <v>47980</v>
      </c>
      <c r="B6134" s="51" t="n">
        <v>61</v>
      </c>
      <c r="C6134" s="7" t="n">
        <v>7010</v>
      </c>
      <c r="D6134" s="7" t="n">
        <v>7009</v>
      </c>
      <c r="E6134" s="7" t="n">
        <v>1000</v>
      </c>
    </row>
    <row r="6135" spans="1:9">
      <c r="A6135" t="s">
        <v>4</v>
      </c>
      <c r="B6135" s="4" t="s">
        <v>5</v>
      </c>
      <c r="C6135" s="4" t="s">
        <v>10</v>
      </c>
    </row>
    <row r="6136" spans="1:9">
      <c r="A6136" t="n">
        <v>47987</v>
      </c>
      <c r="B6136" s="29" t="n">
        <v>16</v>
      </c>
      <c r="C6136" s="7" t="n">
        <v>500</v>
      </c>
    </row>
    <row r="6137" spans="1:9">
      <c r="A6137" t="s">
        <v>4</v>
      </c>
      <c r="B6137" s="4" t="s">
        <v>5</v>
      </c>
      <c r="C6137" s="4" t="s">
        <v>14</v>
      </c>
      <c r="D6137" s="4" t="s">
        <v>10</v>
      </c>
      <c r="E6137" s="4" t="s">
        <v>6</v>
      </c>
    </row>
    <row r="6138" spans="1:9">
      <c r="A6138" t="n">
        <v>47990</v>
      </c>
      <c r="B6138" s="33" t="n">
        <v>51</v>
      </c>
      <c r="C6138" s="7" t="n">
        <v>4</v>
      </c>
      <c r="D6138" s="7" t="n">
        <v>7010</v>
      </c>
      <c r="E6138" s="7" t="s">
        <v>135</v>
      </c>
    </row>
    <row r="6139" spans="1:9">
      <c r="A6139" t="s">
        <v>4</v>
      </c>
      <c r="B6139" s="4" t="s">
        <v>5</v>
      </c>
      <c r="C6139" s="4" t="s">
        <v>10</v>
      </c>
    </row>
    <row r="6140" spans="1:9">
      <c r="A6140" t="n">
        <v>48003</v>
      </c>
      <c r="B6140" s="29" t="n">
        <v>16</v>
      </c>
      <c r="C6140" s="7" t="n">
        <v>0</v>
      </c>
    </row>
    <row r="6141" spans="1:9">
      <c r="A6141" t="s">
        <v>4</v>
      </c>
      <c r="B6141" s="4" t="s">
        <v>5</v>
      </c>
      <c r="C6141" s="4" t="s">
        <v>10</v>
      </c>
      <c r="D6141" s="4" t="s">
        <v>83</v>
      </c>
      <c r="E6141" s="4" t="s">
        <v>14</v>
      </c>
      <c r="F6141" s="4" t="s">
        <v>14</v>
      </c>
    </row>
    <row r="6142" spans="1:9">
      <c r="A6142" t="n">
        <v>48006</v>
      </c>
      <c r="B6142" s="44" t="n">
        <v>26</v>
      </c>
      <c r="C6142" s="7" t="n">
        <v>7010</v>
      </c>
      <c r="D6142" s="7" t="s">
        <v>440</v>
      </c>
      <c r="E6142" s="7" t="n">
        <v>2</v>
      </c>
      <c r="F6142" s="7" t="n">
        <v>0</v>
      </c>
    </row>
    <row r="6143" spans="1:9">
      <c r="A6143" t="s">
        <v>4</v>
      </c>
      <c r="B6143" s="4" t="s">
        <v>5</v>
      </c>
    </row>
    <row r="6144" spans="1:9">
      <c r="A6144" t="n">
        <v>48055</v>
      </c>
      <c r="B6144" s="45" t="n">
        <v>28</v>
      </c>
    </row>
    <row r="6145" spans="1:6">
      <c r="A6145" t="s">
        <v>4</v>
      </c>
      <c r="B6145" s="4" t="s">
        <v>5</v>
      </c>
      <c r="C6145" s="4" t="s">
        <v>10</v>
      </c>
      <c r="D6145" s="4" t="s">
        <v>10</v>
      </c>
      <c r="E6145" s="4" t="s">
        <v>10</v>
      </c>
    </row>
    <row r="6146" spans="1:6">
      <c r="A6146" t="n">
        <v>48056</v>
      </c>
      <c r="B6146" s="51" t="n">
        <v>61</v>
      </c>
      <c r="C6146" s="7" t="n">
        <v>7009</v>
      </c>
      <c r="D6146" s="7" t="n">
        <v>7010</v>
      </c>
      <c r="E6146" s="7" t="n">
        <v>1000</v>
      </c>
    </row>
    <row r="6147" spans="1:6">
      <c r="A6147" t="s">
        <v>4</v>
      </c>
      <c r="B6147" s="4" t="s">
        <v>5</v>
      </c>
      <c r="C6147" s="4" t="s">
        <v>10</v>
      </c>
      <c r="D6147" s="4" t="s">
        <v>10</v>
      </c>
      <c r="E6147" s="4" t="s">
        <v>20</v>
      </c>
      <c r="F6147" s="4" t="s">
        <v>14</v>
      </c>
    </row>
    <row r="6148" spans="1:6">
      <c r="A6148" t="n">
        <v>48063</v>
      </c>
      <c r="B6148" s="64" t="n">
        <v>53</v>
      </c>
      <c r="C6148" s="7" t="n">
        <v>7009</v>
      </c>
      <c r="D6148" s="7" t="n">
        <v>7010</v>
      </c>
      <c r="E6148" s="7" t="n">
        <v>10</v>
      </c>
      <c r="F6148" s="7" t="n">
        <v>0</v>
      </c>
    </row>
    <row r="6149" spans="1:6">
      <c r="A6149" t="s">
        <v>4</v>
      </c>
      <c r="B6149" s="4" t="s">
        <v>5</v>
      </c>
      <c r="C6149" s="4" t="s">
        <v>10</v>
      </c>
    </row>
    <row r="6150" spans="1:6">
      <c r="A6150" t="n">
        <v>48073</v>
      </c>
      <c r="B6150" s="66" t="n">
        <v>54</v>
      </c>
      <c r="C6150" s="7" t="n">
        <v>7009</v>
      </c>
    </row>
    <row r="6151" spans="1:6">
      <c r="A6151" t="s">
        <v>4</v>
      </c>
      <c r="B6151" s="4" t="s">
        <v>5</v>
      </c>
      <c r="C6151" s="4" t="s">
        <v>10</v>
      </c>
      <c r="D6151" s="4" t="s">
        <v>14</v>
      </c>
      <c r="E6151" s="4" t="s">
        <v>6</v>
      </c>
      <c r="F6151" s="4" t="s">
        <v>20</v>
      </c>
      <c r="G6151" s="4" t="s">
        <v>20</v>
      </c>
      <c r="H6151" s="4" t="s">
        <v>20</v>
      </c>
    </row>
    <row r="6152" spans="1:6">
      <c r="A6152" t="n">
        <v>48076</v>
      </c>
      <c r="B6152" s="36" t="n">
        <v>48</v>
      </c>
      <c r="C6152" s="7" t="n">
        <v>7009</v>
      </c>
      <c r="D6152" s="7" t="n">
        <v>0</v>
      </c>
      <c r="E6152" s="7" t="s">
        <v>401</v>
      </c>
      <c r="F6152" s="7" t="n">
        <v>-1</v>
      </c>
      <c r="G6152" s="7" t="n">
        <v>1</v>
      </c>
      <c r="H6152" s="7" t="n">
        <v>0</v>
      </c>
    </row>
    <row r="6153" spans="1:6">
      <c r="A6153" t="s">
        <v>4</v>
      </c>
      <c r="B6153" s="4" t="s">
        <v>5</v>
      </c>
      <c r="C6153" s="4" t="s">
        <v>10</v>
      </c>
    </row>
    <row r="6154" spans="1:6">
      <c r="A6154" t="n">
        <v>48103</v>
      </c>
      <c r="B6154" s="29" t="n">
        <v>16</v>
      </c>
      <c r="C6154" s="7" t="n">
        <v>800</v>
      </c>
    </row>
    <row r="6155" spans="1:6">
      <c r="A6155" t="s">
        <v>4</v>
      </c>
      <c r="B6155" s="4" t="s">
        <v>5</v>
      </c>
      <c r="C6155" s="4" t="s">
        <v>14</v>
      </c>
      <c r="D6155" s="4" t="s">
        <v>10</v>
      </c>
      <c r="E6155" s="4" t="s">
        <v>6</v>
      </c>
    </row>
    <row r="6156" spans="1:6">
      <c r="A6156" t="n">
        <v>48106</v>
      </c>
      <c r="B6156" s="33" t="n">
        <v>51</v>
      </c>
      <c r="C6156" s="7" t="n">
        <v>4</v>
      </c>
      <c r="D6156" s="7" t="n">
        <v>7009</v>
      </c>
      <c r="E6156" s="7" t="s">
        <v>124</v>
      </c>
    </row>
    <row r="6157" spans="1:6">
      <c r="A6157" t="s">
        <v>4</v>
      </c>
      <c r="B6157" s="4" t="s">
        <v>5</v>
      </c>
      <c r="C6157" s="4" t="s">
        <v>10</v>
      </c>
    </row>
    <row r="6158" spans="1:6">
      <c r="A6158" t="n">
        <v>48120</v>
      </c>
      <c r="B6158" s="29" t="n">
        <v>16</v>
      </c>
      <c r="C6158" s="7" t="n">
        <v>0</v>
      </c>
    </row>
    <row r="6159" spans="1:6">
      <c r="A6159" t="s">
        <v>4</v>
      </c>
      <c r="B6159" s="4" t="s">
        <v>5</v>
      </c>
      <c r="C6159" s="4" t="s">
        <v>10</v>
      </c>
      <c r="D6159" s="4" t="s">
        <v>83</v>
      </c>
      <c r="E6159" s="4" t="s">
        <v>14</v>
      </c>
      <c r="F6159" s="4" t="s">
        <v>14</v>
      </c>
    </row>
    <row r="6160" spans="1:6">
      <c r="A6160" t="n">
        <v>48123</v>
      </c>
      <c r="B6160" s="44" t="n">
        <v>26</v>
      </c>
      <c r="C6160" s="7" t="n">
        <v>7009</v>
      </c>
      <c r="D6160" s="7" t="s">
        <v>441</v>
      </c>
      <c r="E6160" s="7" t="n">
        <v>2</v>
      </c>
      <c r="F6160" s="7" t="n">
        <v>0</v>
      </c>
    </row>
    <row r="6161" spans="1:8">
      <c r="A6161" t="s">
        <v>4</v>
      </c>
      <c r="B6161" s="4" t="s">
        <v>5</v>
      </c>
    </row>
    <row r="6162" spans="1:8">
      <c r="A6162" t="n">
        <v>48152</v>
      </c>
      <c r="B6162" s="45" t="n">
        <v>28</v>
      </c>
    </row>
    <row r="6163" spans="1:8">
      <c r="A6163" t="s">
        <v>4</v>
      </c>
      <c r="B6163" s="4" t="s">
        <v>5</v>
      </c>
      <c r="C6163" s="4" t="s">
        <v>10</v>
      </c>
      <c r="D6163" s="4" t="s">
        <v>14</v>
      </c>
    </row>
    <row r="6164" spans="1:8">
      <c r="A6164" t="n">
        <v>48153</v>
      </c>
      <c r="B6164" s="46" t="n">
        <v>89</v>
      </c>
      <c r="C6164" s="7" t="n">
        <v>65533</v>
      </c>
      <c r="D6164" s="7" t="n">
        <v>1</v>
      </c>
    </row>
    <row r="6165" spans="1:8">
      <c r="A6165" t="s">
        <v>4</v>
      </c>
      <c r="B6165" s="4" t="s">
        <v>5</v>
      </c>
      <c r="C6165" s="4" t="s">
        <v>14</v>
      </c>
      <c r="D6165" s="4" t="s">
        <v>10</v>
      </c>
      <c r="E6165" s="4" t="s">
        <v>20</v>
      </c>
    </row>
    <row r="6166" spans="1:8">
      <c r="A6166" t="n">
        <v>48157</v>
      </c>
      <c r="B6166" s="22" t="n">
        <v>58</v>
      </c>
      <c r="C6166" s="7" t="n">
        <v>101</v>
      </c>
      <c r="D6166" s="7" t="n">
        <v>300</v>
      </c>
      <c r="E6166" s="7" t="n">
        <v>1</v>
      </c>
    </row>
    <row r="6167" spans="1:8">
      <c r="A6167" t="s">
        <v>4</v>
      </c>
      <c r="B6167" s="4" t="s">
        <v>5</v>
      </c>
      <c r="C6167" s="4" t="s">
        <v>14</v>
      </c>
      <c r="D6167" s="4" t="s">
        <v>10</v>
      </c>
    </row>
    <row r="6168" spans="1:8">
      <c r="A6168" t="n">
        <v>48165</v>
      </c>
      <c r="B6168" s="22" t="n">
        <v>58</v>
      </c>
      <c r="C6168" s="7" t="n">
        <v>254</v>
      </c>
      <c r="D6168" s="7" t="n">
        <v>0</v>
      </c>
    </row>
    <row r="6169" spans="1:8">
      <c r="A6169" t="s">
        <v>4</v>
      </c>
      <c r="B6169" s="4" t="s">
        <v>5</v>
      </c>
      <c r="C6169" s="4" t="s">
        <v>14</v>
      </c>
      <c r="D6169" s="4" t="s">
        <v>14</v>
      </c>
      <c r="E6169" s="4" t="s">
        <v>20</v>
      </c>
      <c r="F6169" s="4" t="s">
        <v>20</v>
      </c>
      <c r="G6169" s="4" t="s">
        <v>20</v>
      </c>
      <c r="H6169" s="4" t="s">
        <v>10</v>
      </c>
    </row>
    <row r="6170" spans="1:8">
      <c r="A6170" t="n">
        <v>48169</v>
      </c>
      <c r="B6170" s="40" t="n">
        <v>45</v>
      </c>
      <c r="C6170" s="7" t="n">
        <v>2</v>
      </c>
      <c r="D6170" s="7" t="n">
        <v>3</v>
      </c>
      <c r="E6170" s="7" t="n">
        <v>-16.4099998474121</v>
      </c>
      <c r="F6170" s="7" t="n">
        <v>1.60000002384186</v>
      </c>
      <c r="G6170" s="7" t="n">
        <v>-1.73000001907349</v>
      </c>
      <c r="H6170" s="7" t="n">
        <v>0</v>
      </c>
    </row>
    <row r="6171" spans="1:8">
      <c r="A6171" t="s">
        <v>4</v>
      </c>
      <c r="B6171" s="4" t="s">
        <v>5</v>
      </c>
      <c r="C6171" s="4" t="s">
        <v>14</v>
      </c>
      <c r="D6171" s="4" t="s">
        <v>14</v>
      </c>
      <c r="E6171" s="4" t="s">
        <v>20</v>
      </c>
      <c r="F6171" s="4" t="s">
        <v>20</v>
      </c>
      <c r="G6171" s="4" t="s">
        <v>20</v>
      </c>
      <c r="H6171" s="4" t="s">
        <v>10</v>
      </c>
      <c r="I6171" s="4" t="s">
        <v>14</v>
      </c>
    </row>
    <row r="6172" spans="1:8">
      <c r="A6172" t="n">
        <v>48186</v>
      </c>
      <c r="B6172" s="40" t="n">
        <v>45</v>
      </c>
      <c r="C6172" s="7" t="n">
        <v>4</v>
      </c>
      <c r="D6172" s="7" t="n">
        <v>3</v>
      </c>
      <c r="E6172" s="7" t="n">
        <v>8.89000034332275</v>
      </c>
      <c r="F6172" s="7" t="n">
        <v>7.03000020980835</v>
      </c>
      <c r="G6172" s="7" t="n">
        <v>0</v>
      </c>
      <c r="H6172" s="7" t="n">
        <v>0</v>
      </c>
      <c r="I6172" s="7" t="n">
        <v>1</v>
      </c>
    </row>
    <row r="6173" spans="1:8">
      <c r="A6173" t="s">
        <v>4</v>
      </c>
      <c r="B6173" s="4" t="s">
        <v>5</v>
      </c>
      <c r="C6173" s="4" t="s">
        <v>14</v>
      </c>
      <c r="D6173" s="4" t="s">
        <v>14</v>
      </c>
      <c r="E6173" s="4" t="s">
        <v>20</v>
      </c>
      <c r="F6173" s="4" t="s">
        <v>10</v>
      </c>
    </row>
    <row r="6174" spans="1:8">
      <c r="A6174" t="n">
        <v>48204</v>
      </c>
      <c r="B6174" s="40" t="n">
        <v>45</v>
      </c>
      <c r="C6174" s="7" t="n">
        <v>5</v>
      </c>
      <c r="D6174" s="7" t="n">
        <v>3</v>
      </c>
      <c r="E6174" s="7" t="n">
        <v>5</v>
      </c>
      <c r="F6174" s="7" t="n">
        <v>0</v>
      </c>
    </row>
    <row r="6175" spans="1:8">
      <c r="A6175" t="s">
        <v>4</v>
      </c>
      <c r="B6175" s="4" t="s">
        <v>5</v>
      </c>
      <c r="C6175" s="4" t="s">
        <v>14</v>
      </c>
      <c r="D6175" s="4" t="s">
        <v>14</v>
      </c>
      <c r="E6175" s="4" t="s">
        <v>20</v>
      </c>
      <c r="F6175" s="4" t="s">
        <v>10</v>
      </c>
    </row>
    <row r="6176" spans="1:8">
      <c r="A6176" t="n">
        <v>48213</v>
      </c>
      <c r="B6176" s="40" t="n">
        <v>45</v>
      </c>
      <c r="C6176" s="7" t="n">
        <v>11</v>
      </c>
      <c r="D6176" s="7" t="n">
        <v>3</v>
      </c>
      <c r="E6176" s="7" t="n">
        <v>14.6000003814697</v>
      </c>
      <c r="F6176" s="7" t="n">
        <v>0</v>
      </c>
    </row>
    <row r="6177" spans="1:9">
      <c r="A6177" t="s">
        <v>4</v>
      </c>
      <c r="B6177" s="4" t="s">
        <v>5</v>
      </c>
      <c r="C6177" s="4" t="s">
        <v>14</v>
      </c>
      <c r="D6177" s="4" t="s">
        <v>14</v>
      </c>
      <c r="E6177" s="4" t="s">
        <v>20</v>
      </c>
      <c r="F6177" s="4" t="s">
        <v>20</v>
      </c>
      <c r="G6177" s="4" t="s">
        <v>20</v>
      </c>
      <c r="H6177" s="4" t="s">
        <v>10</v>
      </c>
    </row>
    <row r="6178" spans="1:9">
      <c r="A6178" t="n">
        <v>48222</v>
      </c>
      <c r="B6178" s="40" t="n">
        <v>45</v>
      </c>
      <c r="C6178" s="7" t="n">
        <v>2</v>
      </c>
      <c r="D6178" s="7" t="n">
        <v>3</v>
      </c>
      <c r="E6178" s="7" t="n">
        <v>-16.3600006103516</v>
      </c>
      <c r="F6178" s="7" t="n">
        <v>1.60000002384186</v>
      </c>
      <c r="G6178" s="7" t="n">
        <v>-1.74000000953674</v>
      </c>
      <c r="H6178" s="7" t="n">
        <v>15000</v>
      </c>
    </row>
    <row r="6179" spans="1:9">
      <c r="A6179" t="s">
        <v>4</v>
      </c>
      <c r="B6179" s="4" t="s">
        <v>5</v>
      </c>
      <c r="C6179" s="4" t="s">
        <v>14</v>
      </c>
      <c r="D6179" s="4" t="s">
        <v>14</v>
      </c>
      <c r="E6179" s="4" t="s">
        <v>20</v>
      </c>
      <c r="F6179" s="4" t="s">
        <v>20</v>
      </c>
      <c r="G6179" s="4" t="s">
        <v>20</v>
      </c>
      <c r="H6179" s="4" t="s">
        <v>10</v>
      </c>
      <c r="I6179" s="4" t="s">
        <v>14</v>
      </c>
    </row>
    <row r="6180" spans="1:9">
      <c r="A6180" t="n">
        <v>48239</v>
      </c>
      <c r="B6180" s="40" t="n">
        <v>45</v>
      </c>
      <c r="C6180" s="7" t="n">
        <v>4</v>
      </c>
      <c r="D6180" s="7" t="n">
        <v>3</v>
      </c>
      <c r="E6180" s="7" t="n">
        <v>7.25</v>
      </c>
      <c r="F6180" s="7" t="n">
        <v>10.0600004196167</v>
      </c>
      <c r="G6180" s="7" t="n">
        <v>0</v>
      </c>
      <c r="H6180" s="7" t="n">
        <v>15000</v>
      </c>
      <c r="I6180" s="7" t="n">
        <v>1</v>
      </c>
    </row>
    <row r="6181" spans="1:9">
      <c r="A6181" t="s">
        <v>4</v>
      </c>
      <c r="B6181" s="4" t="s">
        <v>5</v>
      </c>
      <c r="C6181" s="4" t="s">
        <v>14</v>
      </c>
      <c r="D6181" s="4" t="s">
        <v>14</v>
      </c>
      <c r="E6181" s="4" t="s">
        <v>20</v>
      </c>
      <c r="F6181" s="4" t="s">
        <v>10</v>
      </c>
    </row>
    <row r="6182" spans="1:9">
      <c r="A6182" t="n">
        <v>48257</v>
      </c>
      <c r="B6182" s="40" t="n">
        <v>45</v>
      </c>
      <c r="C6182" s="7" t="n">
        <v>5</v>
      </c>
      <c r="D6182" s="7" t="n">
        <v>3</v>
      </c>
      <c r="E6182" s="7" t="n">
        <v>4.30000019073486</v>
      </c>
      <c r="F6182" s="7" t="n">
        <v>15000</v>
      </c>
    </row>
    <row r="6183" spans="1:9">
      <c r="A6183" t="s">
        <v>4</v>
      </c>
      <c r="B6183" s="4" t="s">
        <v>5</v>
      </c>
      <c r="C6183" s="4" t="s">
        <v>10</v>
      </c>
      <c r="D6183" s="4" t="s">
        <v>10</v>
      </c>
      <c r="E6183" s="4" t="s">
        <v>10</v>
      </c>
    </row>
    <row r="6184" spans="1:9">
      <c r="A6184" t="n">
        <v>48266</v>
      </c>
      <c r="B6184" s="51" t="n">
        <v>61</v>
      </c>
      <c r="C6184" s="7" t="n">
        <v>7011</v>
      </c>
      <c r="D6184" s="7" t="n">
        <v>65533</v>
      </c>
      <c r="E6184" s="7" t="n">
        <v>0</v>
      </c>
    </row>
    <row r="6185" spans="1:9">
      <c r="A6185" t="s">
        <v>4</v>
      </c>
      <c r="B6185" s="4" t="s">
        <v>5</v>
      </c>
      <c r="C6185" s="4" t="s">
        <v>10</v>
      </c>
      <c r="D6185" s="4" t="s">
        <v>10</v>
      </c>
      <c r="E6185" s="4" t="s">
        <v>10</v>
      </c>
    </row>
    <row r="6186" spans="1:9">
      <c r="A6186" t="n">
        <v>48273</v>
      </c>
      <c r="B6186" s="51" t="n">
        <v>61</v>
      </c>
      <c r="C6186" s="7" t="n">
        <v>7009</v>
      </c>
      <c r="D6186" s="7" t="n">
        <v>65533</v>
      </c>
      <c r="E6186" s="7" t="n">
        <v>0</v>
      </c>
    </row>
    <row r="6187" spans="1:9">
      <c r="A6187" t="s">
        <v>4</v>
      </c>
      <c r="B6187" s="4" t="s">
        <v>5</v>
      </c>
      <c r="C6187" s="4" t="s">
        <v>10</v>
      </c>
      <c r="D6187" s="4" t="s">
        <v>10</v>
      </c>
      <c r="E6187" s="4" t="s">
        <v>10</v>
      </c>
    </row>
    <row r="6188" spans="1:9">
      <c r="A6188" t="n">
        <v>48280</v>
      </c>
      <c r="B6188" s="51" t="n">
        <v>61</v>
      </c>
      <c r="C6188" s="7" t="n">
        <v>7010</v>
      </c>
      <c r="D6188" s="7" t="n">
        <v>65533</v>
      </c>
      <c r="E6188" s="7" t="n">
        <v>0</v>
      </c>
    </row>
    <row r="6189" spans="1:9">
      <c r="A6189" t="s">
        <v>4</v>
      </c>
      <c r="B6189" s="4" t="s">
        <v>5</v>
      </c>
      <c r="C6189" s="4" t="s">
        <v>14</v>
      </c>
      <c r="D6189" s="4" t="s">
        <v>10</v>
      </c>
      <c r="E6189" s="4" t="s">
        <v>6</v>
      </c>
      <c r="F6189" s="4" t="s">
        <v>6</v>
      </c>
      <c r="G6189" s="4" t="s">
        <v>6</v>
      </c>
      <c r="H6189" s="4" t="s">
        <v>6</v>
      </c>
    </row>
    <row r="6190" spans="1:9">
      <c r="A6190" t="n">
        <v>48287</v>
      </c>
      <c r="B6190" s="33" t="n">
        <v>51</v>
      </c>
      <c r="C6190" s="7" t="n">
        <v>3</v>
      </c>
      <c r="D6190" s="7" t="n">
        <v>7009</v>
      </c>
      <c r="E6190" s="7" t="s">
        <v>332</v>
      </c>
      <c r="F6190" s="7" t="s">
        <v>60</v>
      </c>
      <c r="G6190" s="7" t="s">
        <v>61</v>
      </c>
      <c r="H6190" s="7" t="s">
        <v>62</v>
      </c>
    </row>
    <row r="6191" spans="1:9">
      <c r="A6191" t="s">
        <v>4</v>
      </c>
      <c r="B6191" s="4" t="s">
        <v>5</v>
      </c>
      <c r="C6191" s="4" t="s">
        <v>10</v>
      </c>
      <c r="D6191" s="4" t="s">
        <v>14</v>
      </c>
      <c r="E6191" s="4" t="s">
        <v>6</v>
      </c>
      <c r="F6191" s="4" t="s">
        <v>20</v>
      </c>
      <c r="G6191" s="4" t="s">
        <v>20</v>
      </c>
      <c r="H6191" s="4" t="s">
        <v>20</v>
      </c>
    </row>
    <row r="6192" spans="1:9">
      <c r="A6192" t="n">
        <v>48308</v>
      </c>
      <c r="B6192" s="36" t="n">
        <v>48</v>
      </c>
      <c r="C6192" s="7" t="n">
        <v>7009</v>
      </c>
      <c r="D6192" s="7" t="n">
        <v>0</v>
      </c>
      <c r="E6192" s="7" t="s">
        <v>185</v>
      </c>
      <c r="F6192" s="7" t="n">
        <v>0</v>
      </c>
      <c r="G6192" s="7" t="n">
        <v>1</v>
      </c>
      <c r="H6192" s="7" t="n">
        <v>0</v>
      </c>
    </row>
    <row r="6193" spans="1:9">
      <c r="A6193" t="s">
        <v>4</v>
      </c>
      <c r="B6193" s="4" t="s">
        <v>5</v>
      </c>
      <c r="C6193" s="4" t="s">
        <v>10</v>
      </c>
      <c r="D6193" s="4" t="s">
        <v>14</v>
      </c>
      <c r="E6193" s="4" t="s">
        <v>6</v>
      </c>
      <c r="F6193" s="4" t="s">
        <v>20</v>
      </c>
      <c r="G6193" s="4" t="s">
        <v>20</v>
      </c>
      <c r="H6193" s="4" t="s">
        <v>20</v>
      </c>
    </row>
    <row r="6194" spans="1:9">
      <c r="A6194" t="n">
        <v>48334</v>
      </c>
      <c r="B6194" s="36" t="n">
        <v>48</v>
      </c>
      <c r="C6194" s="7" t="n">
        <v>15</v>
      </c>
      <c r="D6194" s="7" t="n">
        <v>0</v>
      </c>
      <c r="E6194" s="7" t="s">
        <v>185</v>
      </c>
      <c r="F6194" s="7" t="n">
        <v>0</v>
      </c>
      <c r="G6194" s="7" t="n">
        <v>1</v>
      </c>
      <c r="H6194" s="7" t="n">
        <v>0</v>
      </c>
    </row>
    <row r="6195" spans="1:9">
      <c r="A6195" t="s">
        <v>4</v>
      </c>
      <c r="B6195" s="4" t="s">
        <v>5</v>
      </c>
      <c r="C6195" s="4" t="s">
        <v>10</v>
      </c>
      <c r="D6195" s="4" t="s">
        <v>20</v>
      </c>
      <c r="E6195" s="4" t="s">
        <v>20</v>
      </c>
      <c r="F6195" s="4" t="s">
        <v>20</v>
      </c>
      <c r="G6195" s="4" t="s">
        <v>20</v>
      </c>
    </row>
    <row r="6196" spans="1:9">
      <c r="A6196" t="n">
        <v>48360</v>
      </c>
      <c r="B6196" s="39" t="n">
        <v>46</v>
      </c>
      <c r="C6196" s="7" t="n">
        <v>1620</v>
      </c>
      <c r="D6196" s="7" t="n">
        <v>-19.2099990844727</v>
      </c>
      <c r="E6196" s="7" t="n">
        <v>0</v>
      </c>
      <c r="F6196" s="7" t="n">
        <v>-4.40000009536743</v>
      </c>
      <c r="G6196" s="7" t="n">
        <v>33.2000007629395</v>
      </c>
    </row>
    <row r="6197" spans="1:9">
      <c r="A6197" t="s">
        <v>4</v>
      </c>
      <c r="B6197" s="4" t="s">
        <v>5</v>
      </c>
      <c r="C6197" s="4" t="s">
        <v>10</v>
      </c>
      <c r="D6197" s="4" t="s">
        <v>20</v>
      </c>
      <c r="E6197" s="4" t="s">
        <v>20</v>
      </c>
      <c r="F6197" s="4" t="s">
        <v>20</v>
      </c>
      <c r="G6197" s="4" t="s">
        <v>20</v>
      </c>
    </row>
    <row r="6198" spans="1:9">
      <c r="A6198" t="n">
        <v>48379</v>
      </c>
      <c r="B6198" s="39" t="n">
        <v>46</v>
      </c>
      <c r="C6198" s="7" t="n">
        <v>1621</v>
      </c>
      <c r="D6198" s="7" t="n">
        <v>-20.1900005340576</v>
      </c>
      <c r="E6198" s="7" t="n">
        <v>0</v>
      </c>
      <c r="F6198" s="7" t="n">
        <v>-3.72000002861023</v>
      </c>
      <c r="G6198" s="7" t="n">
        <v>33.2000007629395</v>
      </c>
    </row>
    <row r="6199" spans="1:9">
      <c r="A6199" t="s">
        <v>4</v>
      </c>
      <c r="B6199" s="4" t="s">
        <v>5</v>
      </c>
      <c r="C6199" s="4" t="s">
        <v>14</v>
      </c>
      <c r="D6199" s="4" t="s">
        <v>10</v>
      </c>
    </row>
    <row r="6200" spans="1:9">
      <c r="A6200" t="n">
        <v>48398</v>
      </c>
      <c r="B6200" s="22" t="n">
        <v>58</v>
      </c>
      <c r="C6200" s="7" t="n">
        <v>255</v>
      </c>
      <c r="D6200" s="7" t="n">
        <v>0</v>
      </c>
    </row>
    <row r="6201" spans="1:9">
      <c r="A6201" t="s">
        <v>4</v>
      </c>
      <c r="B6201" s="4" t="s">
        <v>5</v>
      </c>
      <c r="C6201" s="4" t="s">
        <v>10</v>
      </c>
      <c r="D6201" s="4" t="s">
        <v>14</v>
      </c>
      <c r="E6201" s="4" t="s">
        <v>6</v>
      </c>
      <c r="F6201" s="4" t="s">
        <v>20</v>
      </c>
      <c r="G6201" s="4" t="s">
        <v>20</v>
      </c>
      <c r="H6201" s="4" t="s">
        <v>20</v>
      </c>
    </row>
    <row r="6202" spans="1:9">
      <c r="A6202" t="n">
        <v>48402</v>
      </c>
      <c r="B6202" s="36" t="n">
        <v>48</v>
      </c>
      <c r="C6202" s="7" t="n">
        <v>13</v>
      </c>
      <c r="D6202" s="7" t="n">
        <v>0</v>
      </c>
      <c r="E6202" s="7" t="s">
        <v>64</v>
      </c>
      <c r="F6202" s="7" t="n">
        <v>0</v>
      </c>
      <c r="G6202" s="7" t="n">
        <v>1</v>
      </c>
      <c r="H6202" s="7" t="n">
        <v>0</v>
      </c>
    </row>
    <row r="6203" spans="1:9">
      <c r="A6203" t="s">
        <v>4</v>
      </c>
      <c r="B6203" s="4" t="s">
        <v>5</v>
      </c>
      <c r="C6203" s="4" t="s">
        <v>14</v>
      </c>
      <c r="D6203" s="4" t="s">
        <v>10</v>
      </c>
      <c r="E6203" s="4" t="s">
        <v>6</v>
      </c>
    </row>
    <row r="6204" spans="1:9">
      <c r="A6204" t="n">
        <v>48433</v>
      </c>
      <c r="B6204" s="33" t="n">
        <v>51</v>
      </c>
      <c r="C6204" s="7" t="n">
        <v>4</v>
      </c>
      <c r="D6204" s="7" t="n">
        <v>13</v>
      </c>
      <c r="E6204" s="7" t="s">
        <v>164</v>
      </c>
    </row>
    <row r="6205" spans="1:9">
      <c r="A6205" t="s">
        <v>4</v>
      </c>
      <c r="B6205" s="4" t="s">
        <v>5</v>
      </c>
      <c r="C6205" s="4" t="s">
        <v>10</v>
      </c>
    </row>
    <row r="6206" spans="1:9">
      <c r="A6206" t="n">
        <v>48446</v>
      </c>
      <c r="B6206" s="29" t="n">
        <v>16</v>
      </c>
      <c r="C6206" s="7" t="n">
        <v>0</v>
      </c>
    </row>
    <row r="6207" spans="1:9">
      <c r="A6207" t="s">
        <v>4</v>
      </c>
      <c r="B6207" s="4" t="s">
        <v>5</v>
      </c>
      <c r="C6207" s="4" t="s">
        <v>10</v>
      </c>
      <c r="D6207" s="4" t="s">
        <v>83</v>
      </c>
      <c r="E6207" s="4" t="s">
        <v>14</v>
      </c>
      <c r="F6207" s="4" t="s">
        <v>14</v>
      </c>
    </row>
    <row r="6208" spans="1:9">
      <c r="A6208" t="n">
        <v>48449</v>
      </c>
      <c r="B6208" s="44" t="n">
        <v>26</v>
      </c>
      <c r="C6208" s="7" t="n">
        <v>13</v>
      </c>
      <c r="D6208" s="7" t="s">
        <v>442</v>
      </c>
      <c r="E6208" s="7" t="n">
        <v>2</v>
      </c>
      <c r="F6208" s="7" t="n">
        <v>0</v>
      </c>
    </row>
    <row r="6209" spans="1:8">
      <c r="A6209" t="s">
        <v>4</v>
      </c>
      <c r="B6209" s="4" t="s">
        <v>5</v>
      </c>
    </row>
    <row r="6210" spans="1:8">
      <c r="A6210" t="n">
        <v>48495</v>
      </c>
      <c r="B6210" s="45" t="n">
        <v>28</v>
      </c>
    </row>
    <row r="6211" spans="1:8">
      <c r="A6211" t="s">
        <v>4</v>
      </c>
      <c r="B6211" s="4" t="s">
        <v>5</v>
      </c>
      <c r="C6211" s="4" t="s">
        <v>14</v>
      </c>
      <c r="D6211" s="4" t="s">
        <v>10</v>
      </c>
      <c r="E6211" s="4" t="s">
        <v>6</v>
      </c>
    </row>
    <row r="6212" spans="1:8">
      <c r="A6212" t="n">
        <v>48496</v>
      </c>
      <c r="B6212" s="33" t="n">
        <v>51</v>
      </c>
      <c r="C6212" s="7" t="n">
        <v>4</v>
      </c>
      <c r="D6212" s="7" t="n">
        <v>12</v>
      </c>
      <c r="E6212" s="7" t="s">
        <v>164</v>
      </c>
    </row>
    <row r="6213" spans="1:8">
      <c r="A6213" t="s">
        <v>4</v>
      </c>
      <c r="B6213" s="4" t="s">
        <v>5</v>
      </c>
      <c r="C6213" s="4" t="s">
        <v>10</v>
      </c>
    </row>
    <row r="6214" spans="1:8">
      <c r="A6214" t="n">
        <v>48509</v>
      </c>
      <c r="B6214" s="29" t="n">
        <v>16</v>
      </c>
      <c r="C6214" s="7" t="n">
        <v>0</v>
      </c>
    </row>
    <row r="6215" spans="1:8">
      <c r="A6215" t="s">
        <v>4</v>
      </c>
      <c r="B6215" s="4" t="s">
        <v>5</v>
      </c>
      <c r="C6215" s="4" t="s">
        <v>10</v>
      </c>
      <c r="D6215" s="4" t="s">
        <v>83</v>
      </c>
      <c r="E6215" s="4" t="s">
        <v>14</v>
      </c>
      <c r="F6215" s="4" t="s">
        <v>14</v>
      </c>
    </row>
    <row r="6216" spans="1:8">
      <c r="A6216" t="n">
        <v>48512</v>
      </c>
      <c r="B6216" s="44" t="n">
        <v>26</v>
      </c>
      <c r="C6216" s="7" t="n">
        <v>12</v>
      </c>
      <c r="D6216" s="7" t="s">
        <v>443</v>
      </c>
      <c r="E6216" s="7" t="n">
        <v>2</v>
      </c>
      <c r="F6216" s="7" t="n">
        <v>0</v>
      </c>
    </row>
    <row r="6217" spans="1:8">
      <c r="A6217" t="s">
        <v>4</v>
      </c>
      <c r="B6217" s="4" t="s">
        <v>5</v>
      </c>
    </row>
    <row r="6218" spans="1:8">
      <c r="A6218" t="n">
        <v>48591</v>
      </c>
      <c r="B6218" s="45" t="n">
        <v>28</v>
      </c>
    </row>
    <row r="6219" spans="1:8">
      <c r="A6219" t="s">
        <v>4</v>
      </c>
      <c r="B6219" s="4" t="s">
        <v>5</v>
      </c>
      <c r="C6219" s="4" t="s">
        <v>14</v>
      </c>
      <c r="D6219" s="4" t="s">
        <v>10</v>
      </c>
      <c r="E6219" s="4" t="s">
        <v>6</v>
      </c>
    </row>
    <row r="6220" spans="1:8">
      <c r="A6220" t="n">
        <v>48592</v>
      </c>
      <c r="B6220" s="33" t="n">
        <v>51</v>
      </c>
      <c r="C6220" s="7" t="n">
        <v>4</v>
      </c>
      <c r="D6220" s="7" t="n">
        <v>1</v>
      </c>
      <c r="E6220" s="7" t="s">
        <v>164</v>
      </c>
    </row>
    <row r="6221" spans="1:8">
      <c r="A6221" t="s">
        <v>4</v>
      </c>
      <c r="B6221" s="4" t="s">
        <v>5</v>
      </c>
      <c r="C6221" s="4" t="s">
        <v>10</v>
      </c>
    </row>
    <row r="6222" spans="1:8">
      <c r="A6222" t="n">
        <v>48605</v>
      </c>
      <c r="B6222" s="29" t="n">
        <v>16</v>
      </c>
      <c r="C6222" s="7" t="n">
        <v>0</v>
      </c>
    </row>
    <row r="6223" spans="1:8">
      <c r="A6223" t="s">
        <v>4</v>
      </c>
      <c r="B6223" s="4" t="s">
        <v>5</v>
      </c>
      <c r="C6223" s="4" t="s">
        <v>10</v>
      </c>
      <c r="D6223" s="4" t="s">
        <v>83</v>
      </c>
      <c r="E6223" s="4" t="s">
        <v>14</v>
      </c>
      <c r="F6223" s="4" t="s">
        <v>14</v>
      </c>
    </row>
    <row r="6224" spans="1:8">
      <c r="A6224" t="n">
        <v>48608</v>
      </c>
      <c r="B6224" s="44" t="n">
        <v>26</v>
      </c>
      <c r="C6224" s="7" t="n">
        <v>1</v>
      </c>
      <c r="D6224" s="7" t="s">
        <v>444</v>
      </c>
      <c r="E6224" s="7" t="n">
        <v>2</v>
      </c>
      <c r="F6224" s="7" t="n">
        <v>0</v>
      </c>
    </row>
    <row r="6225" spans="1:6">
      <c r="A6225" t="s">
        <v>4</v>
      </c>
      <c r="B6225" s="4" t="s">
        <v>5</v>
      </c>
    </row>
    <row r="6226" spans="1:6">
      <c r="A6226" t="n">
        <v>48630</v>
      </c>
      <c r="B6226" s="45" t="n">
        <v>28</v>
      </c>
    </row>
    <row r="6227" spans="1:6">
      <c r="A6227" t="s">
        <v>4</v>
      </c>
      <c r="B6227" s="4" t="s">
        <v>5</v>
      </c>
      <c r="C6227" s="4" t="s">
        <v>14</v>
      </c>
      <c r="D6227" s="4" t="s">
        <v>10</v>
      </c>
      <c r="E6227" s="4" t="s">
        <v>6</v>
      </c>
    </row>
    <row r="6228" spans="1:6">
      <c r="A6228" t="n">
        <v>48631</v>
      </c>
      <c r="B6228" s="33" t="n">
        <v>51</v>
      </c>
      <c r="C6228" s="7" t="n">
        <v>4</v>
      </c>
      <c r="D6228" s="7" t="n">
        <v>11</v>
      </c>
      <c r="E6228" s="7" t="s">
        <v>164</v>
      </c>
    </row>
    <row r="6229" spans="1:6">
      <c r="A6229" t="s">
        <v>4</v>
      </c>
      <c r="B6229" s="4" t="s">
        <v>5</v>
      </c>
      <c r="C6229" s="4" t="s">
        <v>10</v>
      </c>
    </row>
    <row r="6230" spans="1:6">
      <c r="A6230" t="n">
        <v>48644</v>
      </c>
      <c r="B6230" s="29" t="n">
        <v>16</v>
      </c>
      <c r="C6230" s="7" t="n">
        <v>0</v>
      </c>
    </row>
    <row r="6231" spans="1:6">
      <c r="A6231" t="s">
        <v>4</v>
      </c>
      <c r="B6231" s="4" t="s">
        <v>5</v>
      </c>
      <c r="C6231" s="4" t="s">
        <v>10</v>
      </c>
      <c r="D6231" s="4" t="s">
        <v>83</v>
      </c>
      <c r="E6231" s="4" t="s">
        <v>14</v>
      </c>
      <c r="F6231" s="4" t="s">
        <v>14</v>
      </c>
    </row>
    <row r="6232" spans="1:6">
      <c r="A6232" t="n">
        <v>48647</v>
      </c>
      <c r="B6232" s="44" t="n">
        <v>26</v>
      </c>
      <c r="C6232" s="7" t="n">
        <v>11</v>
      </c>
      <c r="D6232" s="7" t="s">
        <v>445</v>
      </c>
      <c r="E6232" s="7" t="n">
        <v>2</v>
      </c>
      <c r="F6232" s="7" t="n">
        <v>0</v>
      </c>
    </row>
    <row r="6233" spans="1:6">
      <c r="A6233" t="s">
        <v>4</v>
      </c>
      <c r="B6233" s="4" t="s">
        <v>5</v>
      </c>
    </row>
    <row r="6234" spans="1:6">
      <c r="A6234" t="n">
        <v>48737</v>
      </c>
      <c r="B6234" s="45" t="n">
        <v>28</v>
      </c>
    </row>
    <row r="6235" spans="1:6">
      <c r="A6235" t="s">
        <v>4</v>
      </c>
      <c r="B6235" s="4" t="s">
        <v>5</v>
      </c>
      <c r="C6235" s="4" t="s">
        <v>10</v>
      </c>
      <c r="D6235" s="4" t="s">
        <v>14</v>
      </c>
    </row>
    <row r="6236" spans="1:6">
      <c r="A6236" t="n">
        <v>48738</v>
      </c>
      <c r="B6236" s="46" t="n">
        <v>89</v>
      </c>
      <c r="C6236" s="7" t="n">
        <v>65533</v>
      </c>
      <c r="D6236" s="7" t="n">
        <v>1</v>
      </c>
    </row>
    <row r="6237" spans="1:6">
      <c r="A6237" t="s">
        <v>4</v>
      </c>
      <c r="B6237" s="4" t="s">
        <v>5</v>
      </c>
      <c r="C6237" s="4" t="s">
        <v>14</v>
      </c>
      <c r="D6237" s="4" t="s">
        <v>10</v>
      </c>
      <c r="E6237" s="4" t="s">
        <v>20</v>
      </c>
    </row>
    <row r="6238" spans="1:6">
      <c r="A6238" t="n">
        <v>48742</v>
      </c>
      <c r="B6238" s="22" t="n">
        <v>58</v>
      </c>
      <c r="C6238" s="7" t="n">
        <v>101</v>
      </c>
      <c r="D6238" s="7" t="n">
        <v>300</v>
      </c>
      <c r="E6238" s="7" t="n">
        <v>1</v>
      </c>
    </row>
    <row r="6239" spans="1:6">
      <c r="A6239" t="s">
        <v>4</v>
      </c>
      <c r="B6239" s="4" t="s">
        <v>5</v>
      </c>
      <c r="C6239" s="4" t="s">
        <v>14</v>
      </c>
      <c r="D6239" s="4" t="s">
        <v>10</v>
      </c>
    </row>
    <row r="6240" spans="1:6">
      <c r="A6240" t="n">
        <v>48750</v>
      </c>
      <c r="B6240" s="22" t="n">
        <v>58</v>
      </c>
      <c r="C6240" s="7" t="n">
        <v>254</v>
      </c>
      <c r="D6240" s="7" t="n">
        <v>0</v>
      </c>
    </row>
    <row r="6241" spans="1:6">
      <c r="A6241" t="s">
        <v>4</v>
      </c>
      <c r="B6241" s="4" t="s">
        <v>5</v>
      </c>
      <c r="C6241" s="4" t="s">
        <v>14</v>
      </c>
      <c r="D6241" s="4" t="s">
        <v>14</v>
      </c>
      <c r="E6241" s="4" t="s">
        <v>20</v>
      </c>
      <c r="F6241" s="4" t="s">
        <v>20</v>
      </c>
      <c r="G6241" s="4" t="s">
        <v>20</v>
      </c>
      <c r="H6241" s="4" t="s">
        <v>10</v>
      </c>
    </row>
    <row r="6242" spans="1:6">
      <c r="A6242" t="n">
        <v>48754</v>
      </c>
      <c r="B6242" s="40" t="n">
        <v>45</v>
      </c>
      <c r="C6242" s="7" t="n">
        <v>2</v>
      </c>
      <c r="D6242" s="7" t="n">
        <v>3</v>
      </c>
      <c r="E6242" s="7" t="n">
        <v>-15.8100004196167</v>
      </c>
      <c r="F6242" s="7" t="n">
        <v>1.58000004291534</v>
      </c>
      <c r="G6242" s="7" t="n">
        <v>-1.25</v>
      </c>
      <c r="H6242" s="7" t="n">
        <v>0</v>
      </c>
    </row>
    <row r="6243" spans="1:6">
      <c r="A6243" t="s">
        <v>4</v>
      </c>
      <c r="B6243" s="4" t="s">
        <v>5</v>
      </c>
      <c r="C6243" s="4" t="s">
        <v>14</v>
      </c>
      <c r="D6243" s="4" t="s">
        <v>14</v>
      </c>
      <c r="E6243" s="4" t="s">
        <v>20</v>
      </c>
      <c r="F6243" s="4" t="s">
        <v>20</v>
      </c>
      <c r="G6243" s="4" t="s">
        <v>20</v>
      </c>
      <c r="H6243" s="4" t="s">
        <v>10</v>
      </c>
      <c r="I6243" s="4" t="s">
        <v>14</v>
      </c>
    </row>
    <row r="6244" spans="1:6">
      <c r="A6244" t="n">
        <v>48771</v>
      </c>
      <c r="B6244" s="40" t="n">
        <v>45</v>
      </c>
      <c r="C6244" s="7" t="n">
        <v>4</v>
      </c>
      <c r="D6244" s="7" t="n">
        <v>3</v>
      </c>
      <c r="E6244" s="7" t="n">
        <v>14.3400001525879</v>
      </c>
      <c r="F6244" s="7" t="n">
        <v>153.490005493164</v>
      </c>
      <c r="G6244" s="7" t="n">
        <v>0</v>
      </c>
      <c r="H6244" s="7" t="n">
        <v>0</v>
      </c>
      <c r="I6244" s="7" t="n">
        <v>1</v>
      </c>
    </row>
    <row r="6245" spans="1:6">
      <c r="A6245" t="s">
        <v>4</v>
      </c>
      <c r="B6245" s="4" t="s">
        <v>5</v>
      </c>
      <c r="C6245" s="4" t="s">
        <v>14</v>
      </c>
      <c r="D6245" s="4" t="s">
        <v>14</v>
      </c>
      <c r="E6245" s="4" t="s">
        <v>20</v>
      </c>
      <c r="F6245" s="4" t="s">
        <v>10</v>
      </c>
    </row>
    <row r="6246" spans="1:6">
      <c r="A6246" t="n">
        <v>48789</v>
      </c>
      <c r="B6246" s="40" t="n">
        <v>45</v>
      </c>
      <c r="C6246" s="7" t="n">
        <v>5</v>
      </c>
      <c r="D6246" s="7" t="n">
        <v>3</v>
      </c>
      <c r="E6246" s="7" t="n">
        <v>4.09999990463257</v>
      </c>
      <c r="F6246" s="7" t="n">
        <v>0</v>
      </c>
    </row>
    <row r="6247" spans="1:6">
      <c r="A6247" t="s">
        <v>4</v>
      </c>
      <c r="B6247" s="4" t="s">
        <v>5</v>
      </c>
      <c r="C6247" s="4" t="s">
        <v>14</v>
      </c>
      <c r="D6247" s="4" t="s">
        <v>14</v>
      </c>
      <c r="E6247" s="4" t="s">
        <v>20</v>
      </c>
      <c r="F6247" s="4" t="s">
        <v>10</v>
      </c>
    </row>
    <row r="6248" spans="1:6">
      <c r="A6248" t="n">
        <v>48798</v>
      </c>
      <c r="B6248" s="40" t="n">
        <v>45</v>
      </c>
      <c r="C6248" s="7" t="n">
        <v>11</v>
      </c>
      <c r="D6248" s="7" t="n">
        <v>3</v>
      </c>
      <c r="E6248" s="7" t="n">
        <v>17.5</v>
      </c>
      <c r="F6248" s="7" t="n">
        <v>0</v>
      </c>
    </row>
    <row r="6249" spans="1:6">
      <c r="A6249" t="s">
        <v>4</v>
      </c>
      <c r="B6249" s="4" t="s">
        <v>5</v>
      </c>
      <c r="C6249" s="4" t="s">
        <v>14</v>
      </c>
      <c r="D6249" s="4" t="s">
        <v>14</v>
      </c>
      <c r="E6249" s="4" t="s">
        <v>20</v>
      </c>
      <c r="F6249" s="4" t="s">
        <v>10</v>
      </c>
    </row>
    <row r="6250" spans="1:6">
      <c r="A6250" t="n">
        <v>48807</v>
      </c>
      <c r="B6250" s="40" t="n">
        <v>45</v>
      </c>
      <c r="C6250" s="7" t="n">
        <v>5</v>
      </c>
      <c r="D6250" s="7" t="n">
        <v>3</v>
      </c>
      <c r="E6250" s="7" t="n">
        <v>2.90000009536743</v>
      </c>
      <c r="F6250" s="7" t="n">
        <v>10000</v>
      </c>
    </row>
    <row r="6251" spans="1:6">
      <c r="A6251" t="s">
        <v>4</v>
      </c>
      <c r="B6251" s="4" t="s">
        <v>5</v>
      </c>
      <c r="C6251" s="4" t="s">
        <v>14</v>
      </c>
      <c r="D6251" s="4" t="s">
        <v>10</v>
      </c>
      <c r="E6251" s="4" t="s">
        <v>6</v>
      </c>
      <c r="F6251" s="4" t="s">
        <v>6</v>
      </c>
      <c r="G6251" s="4" t="s">
        <v>6</v>
      </c>
      <c r="H6251" s="4" t="s">
        <v>6</v>
      </c>
    </row>
    <row r="6252" spans="1:6">
      <c r="A6252" t="n">
        <v>48816</v>
      </c>
      <c r="B6252" s="33" t="n">
        <v>51</v>
      </c>
      <c r="C6252" s="7" t="n">
        <v>3</v>
      </c>
      <c r="D6252" s="7" t="n">
        <v>2</v>
      </c>
      <c r="E6252" s="7" t="s">
        <v>146</v>
      </c>
      <c r="F6252" s="7" t="s">
        <v>60</v>
      </c>
      <c r="G6252" s="7" t="s">
        <v>61</v>
      </c>
      <c r="H6252" s="7" t="s">
        <v>62</v>
      </c>
    </row>
    <row r="6253" spans="1:6">
      <c r="A6253" t="s">
        <v>4</v>
      </c>
      <c r="B6253" s="4" t="s">
        <v>5</v>
      </c>
      <c r="C6253" s="4" t="s">
        <v>10</v>
      </c>
      <c r="D6253" s="4" t="s">
        <v>20</v>
      </c>
      <c r="E6253" s="4" t="s">
        <v>20</v>
      </c>
      <c r="F6253" s="4" t="s">
        <v>20</v>
      </c>
      <c r="G6253" s="4" t="s">
        <v>10</v>
      </c>
      <c r="H6253" s="4" t="s">
        <v>10</v>
      </c>
    </row>
    <row r="6254" spans="1:6">
      <c r="A6254" t="n">
        <v>48829</v>
      </c>
      <c r="B6254" s="63" t="n">
        <v>60</v>
      </c>
      <c r="C6254" s="7" t="n">
        <v>0</v>
      </c>
      <c r="D6254" s="7" t="n">
        <v>0</v>
      </c>
      <c r="E6254" s="7" t="n">
        <v>15</v>
      </c>
      <c r="F6254" s="7" t="n">
        <v>0</v>
      </c>
      <c r="G6254" s="7" t="n">
        <v>0</v>
      </c>
      <c r="H6254" s="7" t="n">
        <v>0</v>
      </c>
    </row>
    <row r="6255" spans="1:6">
      <c r="A6255" t="s">
        <v>4</v>
      </c>
      <c r="B6255" s="4" t="s">
        <v>5</v>
      </c>
      <c r="C6255" s="4" t="s">
        <v>14</v>
      </c>
      <c r="D6255" s="4" t="s">
        <v>10</v>
      </c>
    </row>
    <row r="6256" spans="1:6">
      <c r="A6256" t="n">
        <v>48848</v>
      </c>
      <c r="B6256" s="22" t="n">
        <v>58</v>
      </c>
      <c r="C6256" s="7" t="n">
        <v>255</v>
      </c>
      <c r="D6256" s="7" t="n">
        <v>0</v>
      </c>
    </row>
    <row r="6257" spans="1:9">
      <c r="A6257" t="s">
        <v>4</v>
      </c>
      <c r="B6257" s="4" t="s">
        <v>5</v>
      </c>
      <c r="C6257" s="4" t="s">
        <v>14</v>
      </c>
      <c r="D6257" s="4" t="s">
        <v>10</v>
      </c>
      <c r="E6257" s="4" t="s">
        <v>14</v>
      </c>
    </row>
    <row r="6258" spans="1:9">
      <c r="A6258" t="n">
        <v>48852</v>
      </c>
      <c r="B6258" s="17" t="n">
        <v>49</v>
      </c>
      <c r="C6258" s="7" t="n">
        <v>1</v>
      </c>
      <c r="D6258" s="7" t="n">
        <v>4000</v>
      </c>
      <c r="E6258" s="7" t="n">
        <v>0</v>
      </c>
    </row>
    <row r="6259" spans="1:9">
      <c r="A6259" t="s">
        <v>4</v>
      </c>
      <c r="B6259" s="4" t="s">
        <v>5</v>
      </c>
      <c r="C6259" s="4" t="s">
        <v>14</v>
      </c>
      <c r="D6259" s="4" t="s">
        <v>10</v>
      </c>
      <c r="E6259" s="4" t="s">
        <v>6</v>
      </c>
    </row>
    <row r="6260" spans="1:9">
      <c r="A6260" t="n">
        <v>48857</v>
      </c>
      <c r="B6260" s="33" t="n">
        <v>51</v>
      </c>
      <c r="C6260" s="7" t="n">
        <v>4</v>
      </c>
      <c r="D6260" s="7" t="n">
        <v>0</v>
      </c>
      <c r="E6260" s="7" t="s">
        <v>345</v>
      </c>
    </row>
    <row r="6261" spans="1:9">
      <c r="A6261" t="s">
        <v>4</v>
      </c>
      <c r="B6261" s="4" t="s">
        <v>5</v>
      </c>
      <c r="C6261" s="4" t="s">
        <v>10</v>
      </c>
    </row>
    <row r="6262" spans="1:9">
      <c r="A6262" t="n">
        <v>48871</v>
      </c>
      <c r="B6262" s="29" t="n">
        <v>16</v>
      </c>
      <c r="C6262" s="7" t="n">
        <v>0</v>
      </c>
    </row>
    <row r="6263" spans="1:9">
      <c r="A6263" t="s">
        <v>4</v>
      </c>
      <c r="B6263" s="4" t="s">
        <v>5</v>
      </c>
      <c r="C6263" s="4" t="s">
        <v>10</v>
      </c>
      <c r="D6263" s="4" t="s">
        <v>83</v>
      </c>
      <c r="E6263" s="4" t="s">
        <v>14</v>
      </c>
      <c r="F6263" s="4" t="s">
        <v>14</v>
      </c>
    </row>
    <row r="6264" spans="1:9">
      <c r="A6264" t="n">
        <v>48874</v>
      </c>
      <c r="B6264" s="44" t="n">
        <v>26</v>
      </c>
      <c r="C6264" s="7" t="n">
        <v>0</v>
      </c>
      <c r="D6264" s="7" t="s">
        <v>346</v>
      </c>
      <c r="E6264" s="7" t="n">
        <v>2</v>
      </c>
      <c r="F6264" s="7" t="n">
        <v>0</v>
      </c>
    </row>
    <row r="6265" spans="1:9">
      <c r="A6265" t="s">
        <v>4</v>
      </c>
      <c r="B6265" s="4" t="s">
        <v>5</v>
      </c>
    </row>
    <row r="6266" spans="1:9">
      <c r="A6266" t="n">
        <v>48882</v>
      </c>
      <c r="B6266" s="45" t="n">
        <v>28</v>
      </c>
    </row>
    <row r="6267" spans="1:9">
      <c r="A6267" t="s">
        <v>4</v>
      </c>
      <c r="B6267" s="4" t="s">
        <v>5</v>
      </c>
      <c r="C6267" s="4" t="s">
        <v>10</v>
      </c>
      <c r="D6267" s="4" t="s">
        <v>14</v>
      </c>
      <c r="E6267" s="4" t="s">
        <v>20</v>
      </c>
      <c r="F6267" s="4" t="s">
        <v>10</v>
      </c>
    </row>
    <row r="6268" spans="1:9">
      <c r="A6268" t="n">
        <v>48883</v>
      </c>
      <c r="B6268" s="47" t="n">
        <v>59</v>
      </c>
      <c r="C6268" s="7" t="n">
        <v>17</v>
      </c>
      <c r="D6268" s="7" t="n">
        <v>13</v>
      </c>
      <c r="E6268" s="7" t="n">
        <v>0.150000005960464</v>
      </c>
      <c r="F6268" s="7" t="n">
        <v>0</v>
      </c>
    </row>
    <row r="6269" spans="1:9">
      <c r="A6269" t="s">
        <v>4</v>
      </c>
      <c r="B6269" s="4" t="s">
        <v>5</v>
      </c>
      <c r="C6269" s="4" t="s">
        <v>10</v>
      </c>
      <c r="D6269" s="4" t="s">
        <v>10</v>
      </c>
      <c r="E6269" s="4" t="s">
        <v>10</v>
      </c>
    </row>
    <row r="6270" spans="1:9">
      <c r="A6270" t="n">
        <v>48893</v>
      </c>
      <c r="B6270" s="51" t="n">
        <v>61</v>
      </c>
      <c r="C6270" s="7" t="n">
        <v>17</v>
      </c>
      <c r="D6270" s="7" t="n">
        <v>0</v>
      </c>
      <c r="E6270" s="7" t="n">
        <v>1000</v>
      </c>
    </row>
    <row r="6271" spans="1:9">
      <c r="A6271" t="s">
        <v>4</v>
      </c>
      <c r="B6271" s="4" t="s">
        <v>5</v>
      </c>
      <c r="C6271" s="4" t="s">
        <v>10</v>
      </c>
    </row>
    <row r="6272" spans="1:9">
      <c r="A6272" t="n">
        <v>48900</v>
      </c>
      <c r="B6272" s="29" t="n">
        <v>16</v>
      </c>
      <c r="C6272" s="7" t="n">
        <v>200</v>
      </c>
    </row>
    <row r="6273" spans="1:6">
      <c r="A6273" t="s">
        <v>4</v>
      </c>
      <c r="B6273" s="4" t="s">
        <v>5</v>
      </c>
      <c r="C6273" s="4" t="s">
        <v>10</v>
      </c>
      <c r="D6273" s="4" t="s">
        <v>14</v>
      </c>
      <c r="E6273" s="4" t="s">
        <v>20</v>
      </c>
      <c r="F6273" s="4" t="s">
        <v>10</v>
      </c>
    </row>
    <row r="6274" spans="1:6">
      <c r="A6274" t="n">
        <v>48903</v>
      </c>
      <c r="B6274" s="47" t="n">
        <v>59</v>
      </c>
      <c r="C6274" s="7" t="n">
        <v>2</v>
      </c>
      <c r="D6274" s="7" t="n">
        <v>13</v>
      </c>
      <c r="E6274" s="7" t="n">
        <v>0.150000005960464</v>
      </c>
      <c r="F6274" s="7" t="n">
        <v>0</v>
      </c>
    </row>
    <row r="6275" spans="1:6">
      <c r="A6275" t="s">
        <v>4</v>
      </c>
      <c r="B6275" s="4" t="s">
        <v>5</v>
      </c>
      <c r="C6275" s="4" t="s">
        <v>10</v>
      </c>
      <c r="D6275" s="4" t="s">
        <v>10</v>
      </c>
      <c r="E6275" s="4" t="s">
        <v>10</v>
      </c>
    </row>
    <row r="6276" spans="1:6">
      <c r="A6276" t="n">
        <v>48913</v>
      </c>
      <c r="B6276" s="51" t="n">
        <v>61</v>
      </c>
      <c r="C6276" s="7" t="n">
        <v>2</v>
      </c>
      <c r="D6276" s="7" t="n">
        <v>0</v>
      </c>
      <c r="E6276" s="7" t="n">
        <v>1000</v>
      </c>
    </row>
    <row r="6277" spans="1:6">
      <c r="A6277" t="s">
        <v>4</v>
      </c>
      <c r="B6277" s="4" t="s">
        <v>5</v>
      </c>
      <c r="C6277" s="4" t="s">
        <v>10</v>
      </c>
    </row>
    <row r="6278" spans="1:6">
      <c r="A6278" t="n">
        <v>48920</v>
      </c>
      <c r="B6278" s="29" t="n">
        <v>16</v>
      </c>
      <c r="C6278" s="7" t="n">
        <v>500</v>
      </c>
    </row>
    <row r="6279" spans="1:6">
      <c r="A6279" t="s">
        <v>4</v>
      </c>
      <c r="B6279" s="4" t="s">
        <v>5</v>
      </c>
      <c r="C6279" s="4" t="s">
        <v>14</v>
      </c>
      <c r="D6279" s="4" t="s">
        <v>10</v>
      </c>
      <c r="E6279" s="4" t="s">
        <v>6</v>
      </c>
    </row>
    <row r="6280" spans="1:6">
      <c r="A6280" t="n">
        <v>48923</v>
      </c>
      <c r="B6280" s="33" t="n">
        <v>51</v>
      </c>
      <c r="C6280" s="7" t="n">
        <v>4</v>
      </c>
      <c r="D6280" s="7" t="n">
        <v>17</v>
      </c>
      <c r="E6280" s="7" t="s">
        <v>82</v>
      </c>
    </row>
    <row r="6281" spans="1:6">
      <c r="A6281" t="s">
        <v>4</v>
      </c>
      <c r="B6281" s="4" t="s">
        <v>5</v>
      </c>
      <c r="C6281" s="4" t="s">
        <v>10</v>
      </c>
    </row>
    <row r="6282" spans="1:6">
      <c r="A6282" t="n">
        <v>48937</v>
      </c>
      <c r="B6282" s="29" t="n">
        <v>16</v>
      </c>
      <c r="C6282" s="7" t="n">
        <v>0</v>
      </c>
    </row>
    <row r="6283" spans="1:6">
      <c r="A6283" t="s">
        <v>4</v>
      </c>
      <c r="B6283" s="4" t="s">
        <v>5</v>
      </c>
      <c r="C6283" s="4" t="s">
        <v>10</v>
      </c>
      <c r="D6283" s="4" t="s">
        <v>83</v>
      </c>
      <c r="E6283" s="4" t="s">
        <v>14</v>
      </c>
      <c r="F6283" s="4" t="s">
        <v>14</v>
      </c>
    </row>
    <row r="6284" spans="1:6">
      <c r="A6284" t="n">
        <v>48940</v>
      </c>
      <c r="B6284" s="44" t="n">
        <v>26</v>
      </c>
      <c r="C6284" s="7" t="n">
        <v>17</v>
      </c>
      <c r="D6284" s="7" t="s">
        <v>446</v>
      </c>
      <c r="E6284" s="7" t="n">
        <v>2</v>
      </c>
      <c r="F6284" s="7" t="n">
        <v>0</v>
      </c>
    </row>
    <row r="6285" spans="1:6">
      <c r="A6285" t="s">
        <v>4</v>
      </c>
      <c r="B6285" s="4" t="s">
        <v>5</v>
      </c>
    </row>
    <row r="6286" spans="1:6">
      <c r="A6286" t="n">
        <v>48950</v>
      </c>
      <c r="B6286" s="45" t="n">
        <v>28</v>
      </c>
    </row>
    <row r="6287" spans="1:6">
      <c r="A6287" t="s">
        <v>4</v>
      </c>
      <c r="B6287" s="4" t="s">
        <v>5</v>
      </c>
      <c r="C6287" s="4" t="s">
        <v>14</v>
      </c>
      <c r="D6287" s="4" t="s">
        <v>10</v>
      </c>
      <c r="E6287" s="4" t="s">
        <v>6</v>
      </c>
    </row>
    <row r="6288" spans="1:6">
      <c r="A6288" t="n">
        <v>48951</v>
      </c>
      <c r="B6288" s="33" t="n">
        <v>51</v>
      </c>
      <c r="C6288" s="7" t="n">
        <v>4</v>
      </c>
      <c r="D6288" s="7" t="n">
        <v>2</v>
      </c>
      <c r="E6288" s="7" t="s">
        <v>86</v>
      </c>
    </row>
    <row r="6289" spans="1:6">
      <c r="A6289" t="s">
        <v>4</v>
      </c>
      <c r="B6289" s="4" t="s">
        <v>5</v>
      </c>
      <c r="C6289" s="4" t="s">
        <v>10</v>
      </c>
    </row>
    <row r="6290" spans="1:6">
      <c r="A6290" t="n">
        <v>48965</v>
      </c>
      <c r="B6290" s="29" t="n">
        <v>16</v>
      </c>
      <c r="C6290" s="7" t="n">
        <v>0</v>
      </c>
    </row>
    <row r="6291" spans="1:6">
      <c r="A6291" t="s">
        <v>4</v>
      </c>
      <c r="B6291" s="4" t="s">
        <v>5</v>
      </c>
      <c r="C6291" s="4" t="s">
        <v>10</v>
      </c>
      <c r="D6291" s="4" t="s">
        <v>83</v>
      </c>
      <c r="E6291" s="4" t="s">
        <v>14</v>
      </c>
      <c r="F6291" s="4" t="s">
        <v>14</v>
      </c>
    </row>
    <row r="6292" spans="1:6">
      <c r="A6292" t="n">
        <v>48968</v>
      </c>
      <c r="B6292" s="44" t="n">
        <v>26</v>
      </c>
      <c r="C6292" s="7" t="n">
        <v>2</v>
      </c>
      <c r="D6292" s="7" t="s">
        <v>447</v>
      </c>
      <c r="E6292" s="7" t="n">
        <v>2</v>
      </c>
      <c r="F6292" s="7" t="n">
        <v>0</v>
      </c>
    </row>
    <row r="6293" spans="1:6">
      <c r="A6293" t="s">
        <v>4</v>
      </c>
      <c r="B6293" s="4" t="s">
        <v>5</v>
      </c>
    </row>
    <row r="6294" spans="1:6">
      <c r="A6294" t="n">
        <v>48986</v>
      </c>
      <c r="B6294" s="45" t="n">
        <v>28</v>
      </c>
    </row>
    <row r="6295" spans="1:6">
      <c r="A6295" t="s">
        <v>4</v>
      </c>
      <c r="B6295" s="4" t="s">
        <v>5</v>
      </c>
      <c r="C6295" s="4" t="s">
        <v>10</v>
      </c>
      <c r="D6295" s="4" t="s">
        <v>20</v>
      </c>
      <c r="E6295" s="4" t="s">
        <v>20</v>
      </c>
      <c r="F6295" s="4" t="s">
        <v>20</v>
      </c>
      <c r="G6295" s="4" t="s">
        <v>10</v>
      </c>
      <c r="H6295" s="4" t="s">
        <v>10</v>
      </c>
    </row>
    <row r="6296" spans="1:6">
      <c r="A6296" t="n">
        <v>48987</v>
      </c>
      <c r="B6296" s="63" t="n">
        <v>60</v>
      </c>
      <c r="C6296" s="7" t="n">
        <v>0</v>
      </c>
      <c r="D6296" s="7" t="n">
        <v>0</v>
      </c>
      <c r="E6296" s="7" t="n">
        <v>0</v>
      </c>
      <c r="F6296" s="7" t="n">
        <v>0</v>
      </c>
      <c r="G6296" s="7" t="n">
        <v>800</v>
      </c>
      <c r="H6296" s="7" t="n">
        <v>0</v>
      </c>
    </row>
    <row r="6297" spans="1:6">
      <c r="A6297" t="s">
        <v>4</v>
      </c>
      <c r="B6297" s="4" t="s">
        <v>5</v>
      </c>
      <c r="C6297" s="4" t="s">
        <v>10</v>
      </c>
    </row>
    <row r="6298" spans="1:6">
      <c r="A6298" t="n">
        <v>49006</v>
      </c>
      <c r="B6298" s="29" t="n">
        <v>16</v>
      </c>
      <c r="C6298" s="7" t="n">
        <v>800</v>
      </c>
    </row>
    <row r="6299" spans="1:6">
      <c r="A6299" t="s">
        <v>4</v>
      </c>
      <c r="B6299" s="4" t="s">
        <v>5</v>
      </c>
      <c r="C6299" s="4" t="s">
        <v>14</v>
      </c>
      <c r="D6299" s="4" t="s">
        <v>10</v>
      </c>
      <c r="E6299" s="4" t="s">
        <v>6</v>
      </c>
    </row>
    <row r="6300" spans="1:6">
      <c r="A6300" t="n">
        <v>49009</v>
      </c>
      <c r="B6300" s="33" t="n">
        <v>51</v>
      </c>
      <c r="C6300" s="7" t="n">
        <v>4</v>
      </c>
      <c r="D6300" s="7" t="n">
        <v>0</v>
      </c>
      <c r="E6300" s="7" t="s">
        <v>196</v>
      </c>
    </row>
    <row r="6301" spans="1:6">
      <c r="A6301" t="s">
        <v>4</v>
      </c>
      <c r="B6301" s="4" t="s">
        <v>5</v>
      </c>
      <c r="C6301" s="4" t="s">
        <v>10</v>
      </c>
    </row>
    <row r="6302" spans="1:6">
      <c r="A6302" t="n">
        <v>49023</v>
      </c>
      <c r="B6302" s="29" t="n">
        <v>16</v>
      </c>
      <c r="C6302" s="7" t="n">
        <v>0</v>
      </c>
    </row>
    <row r="6303" spans="1:6">
      <c r="A6303" t="s">
        <v>4</v>
      </c>
      <c r="B6303" s="4" t="s">
        <v>5</v>
      </c>
      <c r="C6303" s="4" t="s">
        <v>10</v>
      </c>
      <c r="D6303" s="4" t="s">
        <v>83</v>
      </c>
      <c r="E6303" s="4" t="s">
        <v>14</v>
      </c>
      <c r="F6303" s="4" t="s">
        <v>14</v>
      </c>
    </row>
    <row r="6304" spans="1:6">
      <c r="A6304" t="n">
        <v>49026</v>
      </c>
      <c r="B6304" s="44" t="n">
        <v>26</v>
      </c>
      <c r="C6304" s="7" t="n">
        <v>0</v>
      </c>
      <c r="D6304" s="7" t="s">
        <v>448</v>
      </c>
      <c r="E6304" s="7" t="n">
        <v>2</v>
      </c>
      <c r="F6304" s="7" t="n">
        <v>0</v>
      </c>
    </row>
    <row r="6305" spans="1:8">
      <c r="A6305" t="s">
        <v>4</v>
      </c>
      <c r="B6305" s="4" t="s">
        <v>5</v>
      </c>
    </row>
    <row r="6306" spans="1:8">
      <c r="A6306" t="n">
        <v>49041</v>
      </c>
      <c r="B6306" s="45" t="n">
        <v>28</v>
      </c>
    </row>
    <row r="6307" spans="1:8">
      <c r="A6307" t="s">
        <v>4</v>
      </c>
      <c r="B6307" s="4" t="s">
        <v>5</v>
      </c>
      <c r="C6307" s="4" t="s">
        <v>10</v>
      </c>
      <c r="D6307" s="4" t="s">
        <v>14</v>
      </c>
    </row>
    <row r="6308" spans="1:8">
      <c r="A6308" t="n">
        <v>49042</v>
      </c>
      <c r="B6308" s="46" t="n">
        <v>89</v>
      </c>
      <c r="C6308" s="7" t="n">
        <v>65533</v>
      </c>
      <c r="D6308" s="7" t="n">
        <v>1</v>
      </c>
    </row>
    <row r="6309" spans="1:8">
      <c r="A6309" t="s">
        <v>4</v>
      </c>
      <c r="B6309" s="4" t="s">
        <v>5</v>
      </c>
      <c r="C6309" s="4" t="s">
        <v>10</v>
      </c>
      <c r="D6309" s="4" t="s">
        <v>10</v>
      </c>
      <c r="E6309" s="4" t="s">
        <v>10</v>
      </c>
    </row>
    <row r="6310" spans="1:8">
      <c r="A6310" t="n">
        <v>49046</v>
      </c>
      <c r="B6310" s="51" t="n">
        <v>61</v>
      </c>
      <c r="C6310" s="7" t="n">
        <v>13</v>
      </c>
      <c r="D6310" s="7" t="n">
        <v>0</v>
      </c>
      <c r="E6310" s="7" t="n">
        <v>1000</v>
      </c>
    </row>
    <row r="6311" spans="1:8">
      <c r="A6311" t="s">
        <v>4</v>
      </c>
      <c r="B6311" s="4" t="s">
        <v>5</v>
      </c>
      <c r="C6311" s="4" t="s">
        <v>10</v>
      </c>
      <c r="D6311" s="4" t="s">
        <v>10</v>
      </c>
      <c r="E6311" s="4" t="s">
        <v>10</v>
      </c>
    </row>
    <row r="6312" spans="1:8">
      <c r="A6312" t="n">
        <v>49053</v>
      </c>
      <c r="B6312" s="51" t="n">
        <v>61</v>
      </c>
      <c r="C6312" s="7" t="n">
        <v>12</v>
      </c>
      <c r="D6312" s="7" t="n">
        <v>0</v>
      </c>
      <c r="E6312" s="7" t="n">
        <v>1000</v>
      </c>
    </row>
    <row r="6313" spans="1:8">
      <c r="A6313" t="s">
        <v>4</v>
      </c>
      <c r="B6313" s="4" t="s">
        <v>5</v>
      </c>
      <c r="C6313" s="4" t="s">
        <v>10</v>
      </c>
      <c r="D6313" s="4" t="s">
        <v>10</v>
      </c>
      <c r="E6313" s="4" t="s">
        <v>10</v>
      </c>
    </row>
    <row r="6314" spans="1:8">
      <c r="A6314" t="n">
        <v>49060</v>
      </c>
      <c r="B6314" s="51" t="n">
        <v>61</v>
      </c>
      <c r="C6314" s="7" t="n">
        <v>9</v>
      </c>
      <c r="D6314" s="7" t="n">
        <v>0</v>
      </c>
      <c r="E6314" s="7" t="n">
        <v>1000</v>
      </c>
    </row>
    <row r="6315" spans="1:8">
      <c r="A6315" t="s">
        <v>4</v>
      </c>
      <c r="B6315" s="4" t="s">
        <v>5</v>
      </c>
      <c r="C6315" s="4" t="s">
        <v>10</v>
      </c>
      <c r="D6315" s="4" t="s">
        <v>10</v>
      </c>
      <c r="E6315" s="4" t="s">
        <v>10</v>
      </c>
    </row>
    <row r="6316" spans="1:8">
      <c r="A6316" t="n">
        <v>49067</v>
      </c>
      <c r="B6316" s="51" t="n">
        <v>61</v>
      </c>
      <c r="C6316" s="7" t="n">
        <v>1</v>
      </c>
      <c r="D6316" s="7" t="n">
        <v>0</v>
      </c>
      <c r="E6316" s="7" t="n">
        <v>1000</v>
      </c>
    </row>
    <row r="6317" spans="1:8">
      <c r="A6317" t="s">
        <v>4</v>
      </c>
      <c r="B6317" s="4" t="s">
        <v>5</v>
      </c>
      <c r="C6317" s="4" t="s">
        <v>10</v>
      </c>
      <c r="D6317" s="4" t="s">
        <v>10</v>
      </c>
      <c r="E6317" s="4" t="s">
        <v>10</v>
      </c>
    </row>
    <row r="6318" spans="1:8">
      <c r="A6318" t="n">
        <v>49074</v>
      </c>
      <c r="B6318" s="51" t="n">
        <v>61</v>
      </c>
      <c r="C6318" s="7" t="n">
        <v>11</v>
      </c>
      <c r="D6318" s="7" t="n">
        <v>0</v>
      </c>
      <c r="E6318" s="7" t="n">
        <v>1000</v>
      </c>
    </row>
    <row r="6319" spans="1:8">
      <c r="A6319" t="s">
        <v>4</v>
      </c>
      <c r="B6319" s="4" t="s">
        <v>5</v>
      </c>
      <c r="C6319" s="4" t="s">
        <v>10</v>
      </c>
      <c r="D6319" s="4" t="s">
        <v>10</v>
      </c>
      <c r="E6319" s="4" t="s">
        <v>10</v>
      </c>
    </row>
    <row r="6320" spans="1:8">
      <c r="A6320" t="n">
        <v>49081</v>
      </c>
      <c r="B6320" s="51" t="n">
        <v>61</v>
      </c>
      <c r="C6320" s="7" t="n">
        <v>8</v>
      </c>
      <c r="D6320" s="7" t="n">
        <v>0</v>
      </c>
      <c r="E6320" s="7" t="n">
        <v>1000</v>
      </c>
    </row>
    <row r="6321" spans="1:5">
      <c r="A6321" t="s">
        <v>4</v>
      </c>
      <c r="B6321" s="4" t="s">
        <v>5</v>
      </c>
      <c r="C6321" s="4" t="s">
        <v>10</v>
      </c>
      <c r="D6321" s="4" t="s">
        <v>10</v>
      </c>
      <c r="E6321" s="4" t="s">
        <v>10</v>
      </c>
    </row>
    <row r="6322" spans="1:5">
      <c r="A6322" t="n">
        <v>49088</v>
      </c>
      <c r="B6322" s="51" t="n">
        <v>61</v>
      </c>
      <c r="C6322" s="7" t="n">
        <v>2</v>
      </c>
      <c r="D6322" s="7" t="n">
        <v>0</v>
      </c>
      <c r="E6322" s="7" t="n">
        <v>1000</v>
      </c>
    </row>
    <row r="6323" spans="1:5">
      <c r="A6323" t="s">
        <v>4</v>
      </c>
      <c r="B6323" s="4" t="s">
        <v>5</v>
      </c>
      <c r="C6323" s="4" t="s">
        <v>10</v>
      </c>
      <c r="D6323" s="4" t="s">
        <v>10</v>
      </c>
      <c r="E6323" s="4" t="s">
        <v>10</v>
      </c>
    </row>
    <row r="6324" spans="1:5">
      <c r="A6324" t="n">
        <v>49095</v>
      </c>
      <c r="B6324" s="51" t="n">
        <v>61</v>
      </c>
      <c r="C6324" s="7" t="n">
        <v>6</v>
      </c>
      <c r="D6324" s="7" t="n">
        <v>0</v>
      </c>
      <c r="E6324" s="7" t="n">
        <v>1000</v>
      </c>
    </row>
    <row r="6325" spans="1:5">
      <c r="A6325" t="s">
        <v>4</v>
      </c>
      <c r="B6325" s="4" t="s">
        <v>5</v>
      </c>
      <c r="C6325" s="4" t="s">
        <v>10</v>
      </c>
      <c r="D6325" s="4" t="s">
        <v>10</v>
      </c>
      <c r="E6325" s="4" t="s">
        <v>10</v>
      </c>
    </row>
    <row r="6326" spans="1:5">
      <c r="A6326" t="n">
        <v>49102</v>
      </c>
      <c r="B6326" s="51" t="n">
        <v>61</v>
      </c>
      <c r="C6326" s="7" t="n">
        <v>4</v>
      </c>
      <c r="D6326" s="7" t="n">
        <v>0</v>
      </c>
      <c r="E6326" s="7" t="n">
        <v>1000</v>
      </c>
    </row>
    <row r="6327" spans="1:5">
      <c r="A6327" t="s">
        <v>4</v>
      </c>
      <c r="B6327" s="4" t="s">
        <v>5</v>
      </c>
      <c r="C6327" s="4" t="s">
        <v>10</v>
      </c>
      <c r="D6327" s="4" t="s">
        <v>10</v>
      </c>
      <c r="E6327" s="4" t="s">
        <v>10</v>
      </c>
    </row>
    <row r="6328" spans="1:5">
      <c r="A6328" t="n">
        <v>49109</v>
      </c>
      <c r="B6328" s="51" t="n">
        <v>61</v>
      </c>
      <c r="C6328" s="7" t="n">
        <v>3</v>
      </c>
      <c r="D6328" s="7" t="n">
        <v>0</v>
      </c>
      <c r="E6328" s="7" t="n">
        <v>1000</v>
      </c>
    </row>
    <row r="6329" spans="1:5">
      <c r="A6329" t="s">
        <v>4</v>
      </c>
      <c r="B6329" s="4" t="s">
        <v>5</v>
      </c>
      <c r="C6329" s="4" t="s">
        <v>10</v>
      </c>
      <c r="D6329" s="4" t="s">
        <v>10</v>
      </c>
      <c r="E6329" s="4" t="s">
        <v>10</v>
      </c>
    </row>
    <row r="6330" spans="1:5">
      <c r="A6330" t="n">
        <v>49116</v>
      </c>
      <c r="B6330" s="51" t="n">
        <v>61</v>
      </c>
      <c r="C6330" s="7" t="n">
        <v>5</v>
      </c>
      <c r="D6330" s="7" t="n">
        <v>0</v>
      </c>
      <c r="E6330" s="7" t="n">
        <v>1000</v>
      </c>
    </row>
    <row r="6331" spans="1:5">
      <c r="A6331" t="s">
        <v>4</v>
      </c>
      <c r="B6331" s="4" t="s">
        <v>5</v>
      </c>
      <c r="C6331" s="4" t="s">
        <v>10</v>
      </c>
      <c r="D6331" s="4" t="s">
        <v>10</v>
      </c>
      <c r="E6331" s="4" t="s">
        <v>10</v>
      </c>
    </row>
    <row r="6332" spans="1:5">
      <c r="A6332" t="n">
        <v>49123</v>
      </c>
      <c r="B6332" s="51" t="n">
        <v>61</v>
      </c>
      <c r="C6332" s="7" t="n">
        <v>7</v>
      </c>
      <c r="D6332" s="7" t="n">
        <v>0</v>
      </c>
      <c r="E6332" s="7" t="n">
        <v>1000</v>
      </c>
    </row>
    <row r="6333" spans="1:5">
      <c r="A6333" t="s">
        <v>4</v>
      </c>
      <c r="B6333" s="4" t="s">
        <v>5</v>
      </c>
      <c r="C6333" s="4" t="s">
        <v>10</v>
      </c>
      <c r="D6333" s="4" t="s">
        <v>10</v>
      </c>
      <c r="E6333" s="4" t="s">
        <v>10</v>
      </c>
    </row>
    <row r="6334" spans="1:5">
      <c r="A6334" t="n">
        <v>49130</v>
      </c>
      <c r="B6334" s="51" t="n">
        <v>61</v>
      </c>
      <c r="C6334" s="7" t="n">
        <v>7032</v>
      </c>
      <c r="D6334" s="7" t="n">
        <v>0</v>
      </c>
      <c r="E6334" s="7" t="n">
        <v>1000</v>
      </c>
    </row>
    <row r="6335" spans="1:5">
      <c r="A6335" t="s">
        <v>4</v>
      </c>
      <c r="B6335" s="4" t="s">
        <v>5</v>
      </c>
      <c r="C6335" s="4" t="s">
        <v>14</v>
      </c>
      <c r="D6335" s="4" t="s">
        <v>10</v>
      </c>
      <c r="E6335" s="4" t="s">
        <v>20</v>
      </c>
    </row>
    <row r="6336" spans="1:5">
      <c r="A6336" t="n">
        <v>49137</v>
      </c>
      <c r="B6336" s="22" t="n">
        <v>58</v>
      </c>
      <c r="C6336" s="7" t="n">
        <v>101</v>
      </c>
      <c r="D6336" s="7" t="n">
        <v>300</v>
      </c>
      <c r="E6336" s="7" t="n">
        <v>1</v>
      </c>
    </row>
    <row r="6337" spans="1:5">
      <c r="A6337" t="s">
        <v>4</v>
      </c>
      <c r="B6337" s="4" t="s">
        <v>5</v>
      </c>
      <c r="C6337" s="4" t="s">
        <v>14</v>
      </c>
      <c r="D6337" s="4" t="s">
        <v>10</v>
      </c>
    </row>
    <row r="6338" spans="1:5">
      <c r="A6338" t="n">
        <v>49145</v>
      </c>
      <c r="B6338" s="22" t="n">
        <v>58</v>
      </c>
      <c r="C6338" s="7" t="n">
        <v>254</v>
      </c>
      <c r="D6338" s="7" t="n">
        <v>0</v>
      </c>
    </row>
    <row r="6339" spans="1:5">
      <c r="A6339" t="s">
        <v>4</v>
      </c>
      <c r="B6339" s="4" t="s">
        <v>5</v>
      </c>
      <c r="C6339" s="4" t="s">
        <v>14</v>
      </c>
      <c r="D6339" s="4" t="s">
        <v>14</v>
      </c>
      <c r="E6339" s="4" t="s">
        <v>20</v>
      </c>
      <c r="F6339" s="4" t="s">
        <v>20</v>
      </c>
      <c r="G6339" s="4" t="s">
        <v>20</v>
      </c>
      <c r="H6339" s="4" t="s">
        <v>10</v>
      </c>
    </row>
    <row r="6340" spans="1:5">
      <c r="A6340" t="n">
        <v>49149</v>
      </c>
      <c r="B6340" s="40" t="n">
        <v>45</v>
      </c>
      <c r="C6340" s="7" t="n">
        <v>2</v>
      </c>
      <c r="D6340" s="7" t="n">
        <v>3</v>
      </c>
      <c r="E6340" s="7" t="n">
        <v>-16</v>
      </c>
      <c r="F6340" s="7" t="n">
        <v>1.57000005245209</v>
      </c>
      <c r="G6340" s="7" t="n">
        <v>-1.87000000476837</v>
      </c>
      <c r="H6340" s="7" t="n">
        <v>0</v>
      </c>
    </row>
    <row r="6341" spans="1:5">
      <c r="A6341" t="s">
        <v>4</v>
      </c>
      <c r="B6341" s="4" t="s">
        <v>5</v>
      </c>
      <c r="C6341" s="4" t="s">
        <v>14</v>
      </c>
      <c r="D6341" s="4" t="s">
        <v>14</v>
      </c>
      <c r="E6341" s="4" t="s">
        <v>20</v>
      </c>
      <c r="F6341" s="4" t="s">
        <v>20</v>
      </c>
      <c r="G6341" s="4" t="s">
        <v>20</v>
      </c>
      <c r="H6341" s="4" t="s">
        <v>10</v>
      </c>
      <c r="I6341" s="4" t="s">
        <v>14</v>
      </c>
    </row>
    <row r="6342" spans="1:5">
      <c r="A6342" t="n">
        <v>49166</v>
      </c>
      <c r="B6342" s="40" t="n">
        <v>45</v>
      </c>
      <c r="C6342" s="7" t="n">
        <v>4</v>
      </c>
      <c r="D6342" s="7" t="n">
        <v>3</v>
      </c>
      <c r="E6342" s="7" t="n">
        <v>9.03999996185303</v>
      </c>
      <c r="F6342" s="7" t="n">
        <v>205.350006103516</v>
      </c>
      <c r="G6342" s="7" t="n">
        <v>10</v>
      </c>
      <c r="H6342" s="7" t="n">
        <v>0</v>
      </c>
      <c r="I6342" s="7" t="n">
        <v>1</v>
      </c>
    </row>
    <row r="6343" spans="1:5">
      <c r="A6343" t="s">
        <v>4</v>
      </c>
      <c r="B6343" s="4" t="s">
        <v>5</v>
      </c>
      <c r="C6343" s="4" t="s">
        <v>14</v>
      </c>
      <c r="D6343" s="4" t="s">
        <v>14</v>
      </c>
      <c r="E6343" s="4" t="s">
        <v>20</v>
      </c>
      <c r="F6343" s="4" t="s">
        <v>10</v>
      </c>
    </row>
    <row r="6344" spans="1:5">
      <c r="A6344" t="n">
        <v>49184</v>
      </c>
      <c r="B6344" s="40" t="n">
        <v>45</v>
      </c>
      <c r="C6344" s="7" t="n">
        <v>5</v>
      </c>
      <c r="D6344" s="7" t="n">
        <v>3</v>
      </c>
      <c r="E6344" s="7" t="n">
        <v>2.40000009536743</v>
      </c>
      <c r="F6344" s="7" t="n">
        <v>0</v>
      </c>
    </row>
    <row r="6345" spans="1:5">
      <c r="A6345" t="s">
        <v>4</v>
      </c>
      <c r="B6345" s="4" t="s">
        <v>5</v>
      </c>
      <c r="C6345" s="4" t="s">
        <v>14</v>
      </c>
      <c r="D6345" s="4" t="s">
        <v>14</v>
      </c>
      <c r="E6345" s="4" t="s">
        <v>20</v>
      </c>
      <c r="F6345" s="4" t="s">
        <v>10</v>
      </c>
    </row>
    <row r="6346" spans="1:5">
      <c r="A6346" t="n">
        <v>49193</v>
      </c>
      <c r="B6346" s="40" t="n">
        <v>45</v>
      </c>
      <c r="C6346" s="7" t="n">
        <v>11</v>
      </c>
      <c r="D6346" s="7" t="n">
        <v>3</v>
      </c>
      <c r="E6346" s="7" t="n">
        <v>26.1000003814697</v>
      </c>
      <c r="F6346" s="7" t="n">
        <v>0</v>
      </c>
    </row>
    <row r="6347" spans="1:5">
      <c r="A6347" t="s">
        <v>4</v>
      </c>
      <c r="B6347" s="4" t="s">
        <v>5</v>
      </c>
      <c r="C6347" s="4" t="s">
        <v>14</v>
      </c>
      <c r="D6347" s="4" t="s">
        <v>14</v>
      </c>
      <c r="E6347" s="4" t="s">
        <v>20</v>
      </c>
      <c r="F6347" s="4" t="s">
        <v>20</v>
      </c>
      <c r="G6347" s="4" t="s">
        <v>20</v>
      </c>
      <c r="H6347" s="4" t="s">
        <v>10</v>
      </c>
    </row>
    <row r="6348" spans="1:5">
      <c r="A6348" t="n">
        <v>49202</v>
      </c>
      <c r="B6348" s="40" t="n">
        <v>45</v>
      </c>
      <c r="C6348" s="7" t="n">
        <v>2</v>
      </c>
      <c r="D6348" s="7" t="n">
        <v>3</v>
      </c>
      <c r="E6348" s="7" t="n">
        <v>-16</v>
      </c>
      <c r="F6348" s="7" t="n">
        <v>1.57000005245209</v>
      </c>
      <c r="G6348" s="7" t="n">
        <v>-1.87000000476837</v>
      </c>
      <c r="H6348" s="7" t="n">
        <v>15000</v>
      </c>
    </row>
    <row r="6349" spans="1:5">
      <c r="A6349" t="s">
        <v>4</v>
      </c>
      <c r="B6349" s="4" t="s">
        <v>5</v>
      </c>
      <c r="C6349" s="4" t="s">
        <v>14</v>
      </c>
      <c r="D6349" s="4" t="s">
        <v>14</v>
      </c>
      <c r="E6349" s="4" t="s">
        <v>20</v>
      </c>
      <c r="F6349" s="4" t="s">
        <v>20</v>
      </c>
      <c r="G6349" s="4" t="s">
        <v>20</v>
      </c>
      <c r="H6349" s="4" t="s">
        <v>10</v>
      </c>
      <c r="I6349" s="4" t="s">
        <v>14</v>
      </c>
    </row>
    <row r="6350" spans="1:5">
      <c r="A6350" t="n">
        <v>49219</v>
      </c>
      <c r="B6350" s="40" t="n">
        <v>45</v>
      </c>
      <c r="C6350" s="7" t="n">
        <v>4</v>
      </c>
      <c r="D6350" s="7" t="n">
        <v>3</v>
      </c>
      <c r="E6350" s="7" t="n">
        <v>359.600006103516</v>
      </c>
      <c r="F6350" s="7" t="n">
        <v>205.350006103516</v>
      </c>
      <c r="G6350" s="7" t="n">
        <v>10</v>
      </c>
      <c r="H6350" s="7" t="n">
        <v>15000</v>
      </c>
      <c r="I6350" s="7" t="n">
        <v>1</v>
      </c>
    </row>
    <row r="6351" spans="1:5">
      <c r="A6351" t="s">
        <v>4</v>
      </c>
      <c r="B6351" s="4" t="s">
        <v>5</v>
      </c>
      <c r="C6351" s="4" t="s">
        <v>14</v>
      </c>
      <c r="D6351" s="4" t="s">
        <v>14</v>
      </c>
      <c r="E6351" s="4" t="s">
        <v>20</v>
      </c>
      <c r="F6351" s="4" t="s">
        <v>10</v>
      </c>
    </row>
    <row r="6352" spans="1:5">
      <c r="A6352" t="n">
        <v>49237</v>
      </c>
      <c r="B6352" s="40" t="n">
        <v>45</v>
      </c>
      <c r="C6352" s="7" t="n">
        <v>5</v>
      </c>
      <c r="D6352" s="7" t="n">
        <v>3</v>
      </c>
      <c r="E6352" s="7" t="n">
        <v>1.79999995231628</v>
      </c>
      <c r="F6352" s="7" t="n">
        <v>15000</v>
      </c>
    </row>
    <row r="6353" spans="1:9">
      <c r="A6353" t="s">
        <v>4</v>
      </c>
      <c r="B6353" s="4" t="s">
        <v>5</v>
      </c>
      <c r="C6353" s="4" t="s">
        <v>10</v>
      </c>
      <c r="D6353" s="4" t="s">
        <v>20</v>
      </c>
      <c r="E6353" s="4" t="s">
        <v>20</v>
      </c>
      <c r="F6353" s="4" t="s">
        <v>20</v>
      </c>
      <c r="G6353" s="4" t="s">
        <v>20</v>
      </c>
    </row>
    <row r="6354" spans="1:9">
      <c r="A6354" t="n">
        <v>49246</v>
      </c>
      <c r="B6354" s="39" t="n">
        <v>46</v>
      </c>
      <c r="C6354" s="7" t="n">
        <v>4</v>
      </c>
      <c r="D6354" s="7" t="n">
        <v>-15.8500003814697</v>
      </c>
      <c r="E6354" s="7" t="n">
        <v>0</v>
      </c>
      <c r="F6354" s="7" t="n">
        <v>1.08000004291534</v>
      </c>
      <c r="G6354" s="7" t="n">
        <v>205.699996948242</v>
      </c>
    </row>
    <row r="6355" spans="1:9">
      <c r="A6355" t="s">
        <v>4</v>
      </c>
      <c r="B6355" s="4" t="s">
        <v>5</v>
      </c>
      <c r="C6355" s="4" t="s">
        <v>10</v>
      </c>
      <c r="D6355" s="4" t="s">
        <v>20</v>
      </c>
      <c r="E6355" s="4" t="s">
        <v>20</v>
      </c>
      <c r="F6355" s="4" t="s">
        <v>20</v>
      </c>
      <c r="G6355" s="4" t="s">
        <v>20</v>
      </c>
    </row>
    <row r="6356" spans="1:9">
      <c r="A6356" t="n">
        <v>49265</v>
      </c>
      <c r="B6356" s="39" t="n">
        <v>46</v>
      </c>
      <c r="C6356" s="7" t="n">
        <v>2</v>
      </c>
      <c r="D6356" s="7" t="n">
        <v>-16.3400001525879</v>
      </c>
      <c r="E6356" s="7" t="n">
        <v>0</v>
      </c>
      <c r="F6356" s="7" t="n">
        <v>0.490000009536743</v>
      </c>
      <c r="G6356" s="7" t="n">
        <v>200</v>
      </c>
    </row>
    <row r="6357" spans="1:9">
      <c r="A6357" t="s">
        <v>4</v>
      </c>
      <c r="B6357" s="4" t="s">
        <v>5</v>
      </c>
      <c r="C6357" s="4" t="s">
        <v>10</v>
      </c>
      <c r="D6357" s="4" t="s">
        <v>20</v>
      </c>
      <c r="E6357" s="4" t="s">
        <v>20</v>
      </c>
      <c r="F6357" s="4" t="s">
        <v>20</v>
      </c>
      <c r="G6357" s="4" t="s">
        <v>20</v>
      </c>
    </row>
    <row r="6358" spans="1:9">
      <c r="A6358" t="n">
        <v>49284</v>
      </c>
      <c r="B6358" s="39" t="n">
        <v>46</v>
      </c>
      <c r="C6358" s="7" t="n">
        <v>1</v>
      </c>
      <c r="D6358" s="7" t="n">
        <v>-15.8400001525879</v>
      </c>
      <c r="E6358" s="7" t="n">
        <v>0</v>
      </c>
      <c r="F6358" s="7" t="n">
        <v>-0.150000005960464</v>
      </c>
      <c r="G6358" s="7" t="n">
        <v>200</v>
      </c>
    </row>
    <row r="6359" spans="1:9">
      <c r="A6359" t="s">
        <v>4</v>
      </c>
      <c r="B6359" s="4" t="s">
        <v>5</v>
      </c>
      <c r="C6359" s="4" t="s">
        <v>14</v>
      </c>
      <c r="D6359" s="4" t="s">
        <v>10</v>
      </c>
    </row>
    <row r="6360" spans="1:9">
      <c r="A6360" t="n">
        <v>49303</v>
      </c>
      <c r="B6360" s="22" t="n">
        <v>58</v>
      </c>
      <c r="C6360" s="7" t="n">
        <v>255</v>
      </c>
      <c r="D6360" s="7" t="n">
        <v>0</v>
      </c>
    </row>
    <row r="6361" spans="1:9">
      <c r="A6361" t="s">
        <v>4</v>
      </c>
      <c r="B6361" s="4" t="s">
        <v>5</v>
      </c>
      <c r="C6361" s="4" t="s">
        <v>10</v>
      </c>
      <c r="D6361" s="4" t="s">
        <v>10</v>
      </c>
      <c r="E6361" s="4" t="s">
        <v>20</v>
      </c>
      <c r="F6361" s="4" t="s">
        <v>20</v>
      </c>
      <c r="G6361" s="4" t="s">
        <v>20</v>
      </c>
      <c r="H6361" s="4" t="s">
        <v>20</v>
      </c>
      <c r="I6361" s="4" t="s">
        <v>14</v>
      </c>
      <c r="J6361" s="4" t="s">
        <v>10</v>
      </c>
    </row>
    <row r="6362" spans="1:9">
      <c r="A6362" t="n">
        <v>49307</v>
      </c>
      <c r="B6362" s="41" t="n">
        <v>55</v>
      </c>
      <c r="C6362" s="7" t="n">
        <v>0</v>
      </c>
      <c r="D6362" s="7" t="n">
        <v>65533</v>
      </c>
      <c r="E6362" s="7" t="n">
        <v>-16.0300006866455</v>
      </c>
      <c r="F6362" s="7" t="n">
        <v>0</v>
      </c>
      <c r="G6362" s="7" t="n">
        <v>-1.79999995231628</v>
      </c>
      <c r="H6362" s="7" t="n">
        <v>0.699999988079071</v>
      </c>
      <c r="I6362" s="7" t="n">
        <v>1</v>
      </c>
      <c r="J6362" s="7" t="n">
        <v>0</v>
      </c>
    </row>
    <row r="6363" spans="1:9">
      <c r="A6363" t="s">
        <v>4</v>
      </c>
      <c r="B6363" s="4" t="s">
        <v>5</v>
      </c>
      <c r="C6363" s="4" t="s">
        <v>10</v>
      </c>
      <c r="D6363" s="4" t="s">
        <v>14</v>
      </c>
    </row>
    <row r="6364" spans="1:9">
      <c r="A6364" t="n">
        <v>49331</v>
      </c>
      <c r="B6364" s="52" t="n">
        <v>56</v>
      </c>
      <c r="C6364" s="7" t="n">
        <v>0</v>
      </c>
      <c r="D6364" s="7" t="n">
        <v>0</v>
      </c>
    </row>
    <row r="6365" spans="1:9">
      <c r="A6365" t="s">
        <v>4</v>
      </c>
      <c r="B6365" s="4" t="s">
        <v>5</v>
      </c>
      <c r="C6365" s="4" t="s">
        <v>10</v>
      </c>
    </row>
    <row r="6366" spans="1:9">
      <c r="A6366" t="n">
        <v>49335</v>
      </c>
      <c r="B6366" s="29" t="n">
        <v>16</v>
      </c>
      <c r="C6366" s="7" t="n">
        <v>1000</v>
      </c>
    </row>
    <row r="6367" spans="1:9">
      <c r="A6367" t="s">
        <v>4</v>
      </c>
      <c r="B6367" s="4" t="s">
        <v>5</v>
      </c>
      <c r="C6367" s="4" t="s">
        <v>14</v>
      </c>
      <c r="D6367" s="4" t="s">
        <v>14</v>
      </c>
    </row>
    <row r="6368" spans="1:9">
      <c r="A6368" t="n">
        <v>49338</v>
      </c>
      <c r="B6368" s="17" t="n">
        <v>49</v>
      </c>
      <c r="C6368" s="7" t="n">
        <v>2</v>
      </c>
      <c r="D6368" s="7" t="n">
        <v>0</v>
      </c>
    </row>
    <row r="6369" spans="1:10">
      <c r="A6369" t="s">
        <v>4</v>
      </c>
      <c r="B6369" s="4" t="s">
        <v>5</v>
      </c>
      <c r="C6369" s="4" t="s">
        <v>14</v>
      </c>
      <c r="D6369" s="4" t="s">
        <v>10</v>
      </c>
      <c r="E6369" s="4" t="s">
        <v>9</v>
      </c>
      <c r="F6369" s="4" t="s">
        <v>10</v>
      </c>
      <c r="G6369" s="4" t="s">
        <v>9</v>
      </c>
      <c r="H6369" s="4" t="s">
        <v>14</v>
      </c>
    </row>
    <row r="6370" spans="1:10">
      <c r="A6370" t="n">
        <v>49341</v>
      </c>
      <c r="B6370" s="17" t="n">
        <v>49</v>
      </c>
      <c r="C6370" s="7" t="n">
        <v>0</v>
      </c>
      <c r="D6370" s="7" t="n">
        <v>535</v>
      </c>
      <c r="E6370" s="7" t="n">
        <v>1065353216</v>
      </c>
      <c r="F6370" s="7" t="n">
        <v>0</v>
      </c>
      <c r="G6370" s="7" t="n">
        <v>0</v>
      </c>
      <c r="H6370" s="7" t="n">
        <v>0</v>
      </c>
    </row>
    <row r="6371" spans="1:10">
      <c r="A6371" t="s">
        <v>4</v>
      </c>
      <c r="B6371" s="4" t="s">
        <v>5</v>
      </c>
      <c r="C6371" s="4" t="s">
        <v>14</v>
      </c>
      <c r="D6371" s="4" t="s">
        <v>10</v>
      </c>
      <c r="E6371" s="4" t="s">
        <v>6</v>
      </c>
    </row>
    <row r="6372" spans="1:10">
      <c r="A6372" t="n">
        <v>49356</v>
      </c>
      <c r="B6372" s="33" t="n">
        <v>51</v>
      </c>
      <c r="C6372" s="7" t="n">
        <v>4</v>
      </c>
      <c r="D6372" s="7" t="n">
        <v>0</v>
      </c>
      <c r="E6372" s="7" t="s">
        <v>147</v>
      </c>
    </row>
    <row r="6373" spans="1:10">
      <c r="A6373" t="s">
        <v>4</v>
      </c>
      <c r="B6373" s="4" t="s">
        <v>5</v>
      </c>
      <c r="C6373" s="4" t="s">
        <v>10</v>
      </c>
    </row>
    <row r="6374" spans="1:10">
      <c r="A6374" t="n">
        <v>49370</v>
      </c>
      <c r="B6374" s="29" t="n">
        <v>16</v>
      </c>
      <c r="C6374" s="7" t="n">
        <v>0</v>
      </c>
    </row>
    <row r="6375" spans="1:10">
      <c r="A6375" t="s">
        <v>4</v>
      </c>
      <c r="B6375" s="4" t="s">
        <v>5</v>
      </c>
      <c r="C6375" s="4" t="s">
        <v>10</v>
      </c>
      <c r="D6375" s="4" t="s">
        <v>83</v>
      </c>
      <c r="E6375" s="4" t="s">
        <v>14</v>
      </c>
      <c r="F6375" s="4" t="s">
        <v>14</v>
      </c>
      <c r="G6375" s="4" t="s">
        <v>83</v>
      </c>
      <c r="H6375" s="4" t="s">
        <v>14</v>
      </c>
      <c r="I6375" s="4" t="s">
        <v>14</v>
      </c>
    </row>
    <row r="6376" spans="1:10">
      <c r="A6376" t="n">
        <v>49373</v>
      </c>
      <c r="B6376" s="44" t="n">
        <v>26</v>
      </c>
      <c r="C6376" s="7" t="n">
        <v>0</v>
      </c>
      <c r="D6376" s="7" t="s">
        <v>449</v>
      </c>
      <c r="E6376" s="7" t="n">
        <v>2</v>
      </c>
      <c r="F6376" s="7" t="n">
        <v>3</v>
      </c>
      <c r="G6376" s="7" t="s">
        <v>450</v>
      </c>
      <c r="H6376" s="7" t="n">
        <v>2</v>
      </c>
      <c r="I6376" s="7" t="n">
        <v>0</v>
      </c>
    </row>
    <row r="6377" spans="1:10">
      <c r="A6377" t="s">
        <v>4</v>
      </c>
      <c r="B6377" s="4" t="s">
        <v>5</v>
      </c>
    </row>
    <row r="6378" spans="1:10">
      <c r="A6378" t="n">
        <v>49471</v>
      </c>
      <c r="B6378" s="45" t="n">
        <v>28</v>
      </c>
    </row>
    <row r="6379" spans="1:10">
      <c r="A6379" t="s">
        <v>4</v>
      </c>
      <c r="B6379" s="4" t="s">
        <v>5</v>
      </c>
      <c r="C6379" s="4" t="s">
        <v>10</v>
      </c>
      <c r="D6379" s="4" t="s">
        <v>14</v>
      </c>
      <c r="E6379" s="4" t="s">
        <v>20</v>
      </c>
      <c r="F6379" s="4" t="s">
        <v>10</v>
      </c>
    </row>
    <row r="6380" spans="1:10">
      <c r="A6380" t="n">
        <v>49472</v>
      </c>
      <c r="B6380" s="47" t="n">
        <v>59</v>
      </c>
      <c r="C6380" s="7" t="n">
        <v>13</v>
      </c>
      <c r="D6380" s="7" t="n">
        <v>1</v>
      </c>
      <c r="E6380" s="7" t="n">
        <v>0.150000005960464</v>
      </c>
      <c r="F6380" s="7" t="n">
        <v>0</v>
      </c>
    </row>
    <row r="6381" spans="1:10">
      <c r="A6381" t="s">
        <v>4</v>
      </c>
      <c r="B6381" s="4" t="s">
        <v>5</v>
      </c>
      <c r="C6381" s="4" t="s">
        <v>10</v>
      </c>
      <c r="D6381" s="4" t="s">
        <v>14</v>
      </c>
      <c r="E6381" s="4" t="s">
        <v>20</v>
      </c>
      <c r="F6381" s="4" t="s">
        <v>10</v>
      </c>
    </row>
    <row r="6382" spans="1:10">
      <c r="A6382" t="n">
        <v>49482</v>
      </c>
      <c r="B6382" s="47" t="n">
        <v>59</v>
      </c>
      <c r="C6382" s="7" t="n">
        <v>12</v>
      </c>
      <c r="D6382" s="7" t="n">
        <v>1</v>
      </c>
      <c r="E6382" s="7" t="n">
        <v>0.150000005960464</v>
      </c>
      <c r="F6382" s="7" t="n">
        <v>0</v>
      </c>
    </row>
    <row r="6383" spans="1:10">
      <c r="A6383" t="s">
        <v>4</v>
      </c>
      <c r="B6383" s="4" t="s">
        <v>5</v>
      </c>
      <c r="C6383" s="4" t="s">
        <v>10</v>
      </c>
    </row>
    <row r="6384" spans="1:10">
      <c r="A6384" t="n">
        <v>49492</v>
      </c>
      <c r="B6384" s="29" t="n">
        <v>16</v>
      </c>
      <c r="C6384" s="7" t="n">
        <v>50</v>
      </c>
    </row>
    <row r="6385" spans="1:9">
      <c r="A6385" t="s">
        <v>4</v>
      </c>
      <c r="B6385" s="4" t="s">
        <v>5</v>
      </c>
      <c r="C6385" s="4" t="s">
        <v>10</v>
      </c>
      <c r="D6385" s="4" t="s">
        <v>14</v>
      </c>
      <c r="E6385" s="4" t="s">
        <v>20</v>
      </c>
      <c r="F6385" s="4" t="s">
        <v>10</v>
      </c>
    </row>
    <row r="6386" spans="1:9">
      <c r="A6386" t="n">
        <v>49495</v>
      </c>
      <c r="B6386" s="47" t="n">
        <v>59</v>
      </c>
      <c r="C6386" s="7" t="n">
        <v>9</v>
      </c>
      <c r="D6386" s="7" t="n">
        <v>16</v>
      </c>
      <c r="E6386" s="7" t="n">
        <v>0.150000005960464</v>
      </c>
      <c r="F6386" s="7" t="n">
        <v>0</v>
      </c>
    </row>
    <row r="6387" spans="1:9">
      <c r="A6387" t="s">
        <v>4</v>
      </c>
      <c r="B6387" s="4" t="s">
        <v>5</v>
      </c>
      <c r="C6387" s="4" t="s">
        <v>14</v>
      </c>
      <c r="D6387" s="4" t="s">
        <v>10</v>
      </c>
      <c r="E6387" s="4" t="s">
        <v>6</v>
      </c>
      <c r="F6387" s="4" t="s">
        <v>6</v>
      </c>
      <c r="G6387" s="4" t="s">
        <v>6</v>
      </c>
      <c r="H6387" s="4" t="s">
        <v>6</v>
      </c>
    </row>
    <row r="6388" spans="1:9">
      <c r="A6388" t="n">
        <v>49505</v>
      </c>
      <c r="B6388" s="33" t="n">
        <v>51</v>
      </c>
      <c r="C6388" s="7" t="n">
        <v>3</v>
      </c>
      <c r="D6388" s="7" t="n">
        <v>9</v>
      </c>
      <c r="E6388" s="7" t="s">
        <v>88</v>
      </c>
      <c r="F6388" s="7" t="s">
        <v>60</v>
      </c>
      <c r="G6388" s="7" t="s">
        <v>61</v>
      </c>
      <c r="H6388" s="7" t="s">
        <v>62</v>
      </c>
    </row>
    <row r="6389" spans="1:9">
      <c r="A6389" t="s">
        <v>4</v>
      </c>
      <c r="B6389" s="4" t="s">
        <v>5</v>
      </c>
      <c r="C6389" s="4" t="s">
        <v>10</v>
      </c>
      <c r="D6389" s="4" t="s">
        <v>14</v>
      </c>
      <c r="E6389" s="4" t="s">
        <v>20</v>
      </c>
      <c r="F6389" s="4" t="s">
        <v>10</v>
      </c>
    </row>
    <row r="6390" spans="1:9">
      <c r="A6390" t="n">
        <v>49518</v>
      </c>
      <c r="B6390" s="47" t="n">
        <v>59</v>
      </c>
      <c r="C6390" s="7" t="n">
        <v>1</v>
      </c>
      <c r="D6390" s="7" t="n">
        <v>16</v>
      </c>
      <c r="E6390" s="7" t="n">
        <v>0.150000005960464</v>
      </c>
      <c r="F6390" s="7" t="n">
        <v>0</v>
      </c>
    </row>
    <row r="6391" spans="1:9">
      <c r="A6391" t="s">
        <v>4</v>
      </c>
      <c r="B6391" s="4" t="s">
        <v>5</v>
      </c>
      <c r="C6391" s="4" t="s">
        <v>14</v>
      </c>
      <c r="D6391" s="4" t="s">
        <v>10</v>
      </c>
      <c r="E6391" s="4" t="s">
        <v>6</v>
      </c>
      <c r="F6391" s="4" t="s">
        <v>6</v>
      </c>
      <c r="G6391" s="4" t="s">
        <v>6</v>
      </c>
      <c r="H6391" s="4" t="s">
        <v>6</v>
      </c>
    </row>
    <row r="6392" spans="1:9">
      <c r="A6392" t="n">
        <v>49528</v>
      </c>
      <c r="B6392" s="33" t="n">
        <v>51</v>
      </c>
      <c r="C6392" s="7" t="n">
        <v>3</v>
      </c>
      <c r="D6392" s="7" t="n">
        <v>1</v>
      </c>
      <c r="E6392" s="7" t="s">
        <v>88</v>
      </c>
      <c r="F6392" s="7" t="s">
        <v>60</v>
      </c>
      <c r="G6392" s="7" t="s">
        <v>61</v>
      </c>
      <c r="H6392" s="7" t="s">
        <v>62</v>
      </c>
    </row>
    <row r="6393" spans="1:9">
      <c r="A6393" t="s">
        <v>4</v>
      </c>
      <c r="B6393" s="4" t="s">
        <v>5</v>
      </c>
      <c r="C6393" s="4" t="s">
        <v>10</v>
      </c>
    </row>
    <row r="6394" spans="1:9">
      <c r="A6394" t="n">
        <v>49541</v>
      </c>
      <c r="B6394" s="29" t="n">
        <v>16</v>
      </c>
      <c r="C6394" s="7" t="n">
        <v>50</v>
      </c>
    </row>
    <row r="6395" spans="1:9">
      <c r="A6395" t="s">
        <v>4</v>
      </c>
      <c r="B6395" s="4" t="s">
        <v>5</v>
      </c>
      <c r="C6395" s="4" t="s">
        <v>10</v>
      </c>
      <c r="D6395" s="4" t="s">
        <v>14</v>
      </c>
      <c r="E6395" s="4" t="s">
        <v>20</v>
      </c>
      <c r="F6395" s="4" t="s">
        <v>10</v>
      </c>
    </row>
    <row r="6396" spans="1:9">
      <c r="A6396" t="n">
        <v>49544</v>
      </c>
      <c r="B6396" s="47" t="n">
        <v>59</v>
      </c>
      <c r="C6396" s="7" t="n">
        <v>11</v>
      </c>
      <c r="D6396" s="7" t="n">
        <v>16</v>
      </c>
      <c r="E6396" s="7" t="n">
        <v>0.150000005960464</v>
      </c>
      <c r="F6396" s="7" t="n">
        <v>0</v>
      </c>
    </row>
    <row r="6397" spans="1:9">
      <c r="A6397" t="s">
        <v>4</v>
      </c>
      <c r="B6397" s="4" t="s">
        <v>5</v>
      </c>
      <c r="C6397" s="4" t="s">
        <v>14</v>
      </c>
      <c r="D6397" s="4" t="s">
        <v>10</v>
      </c>
      <c r="E6397" s="4" t="s">
        <v>6</v>
      </c>
      <c r="F6397" s="4" t="s">
        <v>6</v>
      </c>
      <c r="G6397" s="4" t="s">
        <v>6</v>
      </c>
      <c r="H6397" s="4" t="s">
        <v>6</v>
      </c>
    </row>
    <row r="6398" spans="1:9">
      <c r="A6398" t="n">
        <v>49554</v>
      </c>
      <c r="B6398" s="33" t="n">
        <v>51</v>
      </c>
      <c r="C6398" s="7" t="n">
        <v>3</v>
      </c>
      <c r="D6398" s="7" t="n">
        <v>11</v>
      </c>
      <c r="E6398" s="7" t="s">
        <v>88</v>
      </c>
      <c r="F6398" s="7" t="s">
        <v>60</v>
      </c>
      <c r="G6398" s="7" t="s">
        <v>61</v>
      </c>
      <c r="H6398" s="7" t="s">
        <v>62</v>
      </c>
    </row>
    <row r="6399" spans="1:9">
      <c r="A6399" t="s">
        <v>4</v>
      </c>
      <c r="B6399" s="4" t="s">
        <v>5</v>
      </c>
      <c r="C6399" s="4" t="s">
        <v>10</v>
      </c>
      <c r="D6399" s="4" t="s">
        <v>14</v>
      </c>
      <c r="E6399" s="4" t="s">
        <v>20</v>
      </c>
      <c r="F6399" s="4" t="s">
        <v>10</v>
      </c>
    </row>
    <row r="6400" spans="1:9">
      <c r="A6400" t="n">
        <v>49567</v>
      </c>
      <c r="B6400" s="47" t="n">
        <v>59</v>
      </c>
      <c r="C6400" s="7" t="n">
        <v>8</v>
      </c>
      <c r="D6400" s="7" t="n">
        <v>16</v>
      </c>
      <c r="E6400" s="7" t="n">
        <v>0.150000005960464</v>
      </c>
      <c r="F6400" s="7" t="n">
        <v>0</v>
      </c>
    </row>
    <row r="6401" spans="1:8">
      <c r="A6401" t="s">
        <v>4</v>
      </c>
      <c r="B6401" s="4" t="s">
        <v>5</v>
      </c>
      <c r="C6401" s="4" t="s">
        <v>14</v>
      </c>
      <c r="D6401" s="4" t="s">
        <v>10</v>
      </c>
      <c r="E6401" s="4" t="s">
        <v>6</v>
      </c>
      <c r="F6401" s="4" t="s">
        <v>6</v>
      </c>
      <c r="G6401" s="4" t="s">
        <v>6</v>
      </c>
      <c r="H6401" s="4" t="s">
        <v>6</v>
      </c>
    </row>
    <row r="6402" spans="1:8">
      <c r="A6402" t="n">
        <v>49577</v>
      </c>
      <c r="B6402" s="33" t="n">
        <v>51</v>
      </c>
      <c r="C6402" s="7" t="n">
        <v>3</v>
      </c>
      <c r="D6402" s="7" t="n">
        <v>8</v>
      </c>
      <c r="E6402" s="7" t="s">
        <v>88</v>
      </c>
      <c r="F6402" s="7" t="s">
        <v>60</v>
      </c>
      <c r="G6402" s="7" t="s">
        <v>61</v>
      </c>
      <c r="H6402" s="7" t="s">
        <v>62</v>
      </c>
    </row>
    <row r="6403" spans="1:8">
      <c r="A6403" t="s">
        <v>4</v>
      </c>
      <c r="B6403" s="4" t="s">
        <v>5</v>
      </c>
      <c r="C6403" s="4" t="s">
        <v>10</v>
      </c>
    </row>
    <row r="6404" spans="1:8">
      <c r="A6404" t="n">
        <v>49590</v>
      </c>
      <c r="B6404" s="29" t="n">
        <v>16</v>
      </c>
      <c r="C6404" s="7" t="n">
        <v>50</v>
      </c>
    </row>
    <row r="6405" spans="1:8">
      <c r="A6405" t="s">
        <v>4</v>
      </c>
      <c r="B6405" s="4" t="s">
        <v>5</v>
      </c>
      <c r="C6405" s="4" t="s">
        <v>10</v>
      </c>
      <c r="D6405" s="4" t="s">
        <v>14</v>
      </c>
      <c r="E6405" s="4" t="s">
        <v>20</v>
      </c>
      <c r="F6405" s="4" t="s">
        <v>10</v>
      </c>
    </row>
    <row r="6406" spans="1:8">
      <c r="A6406" t="n">
        <v>49593</v>
      </c>
      <c r="B6406" s="47" t="n">
        <v>59</v>
      </c>
      <c r="C6406" s="7" t="n">
        <v>2</v>
      </c>
      <c r="D6406" s="7" t="n">
        <v>16</v>
      </c>
      <c r="E6406" s="7" t="n">
        <v>0.150000005960464</v>
      </c>
      <c r="F6406" s="7" t="n">
        <v>0</v>
      </c>
    </row>
    <row r="6407" spans="1:8">
      <c r="A6407" t="s">
        <v>4</v>
      </c>
      <c r="B6407" s="4" t="s">
        <v>5</v>
      </c>
      <c r="C6407" s="4" t="s">
        <v>14</v>
      </c>
      <c r="D6407" s="4" t="s">
        <v>10</v>
      </c>
      <c r="E6407" s="4" t="s">
        <v>6</v>
      </c>
      <c r="F6407" s="4" t="s">
        <v>6</v>
      </c>
      <c r="G6407" s="4" t="s">
        <v>6</v>
      </c>
      <c r="H6407" s="4" t="s">
        <v>6</v>
      </c>
    </row>
    <row r="6408" spans="1:8">
      <c r="A6408" t="n">
        <v>49603</v>
      </c>
      <c r="B6408" s="33" t="n">
        <v>51</v>
      </c>
      <c r="C6408" s="7" t="n">
        <v>3</v>
      </c>
      <c r="D6408" s="7" t="n">
        <v>2</v>
      </c>
      <c r="E6408" s="7" t="s">
        <v>88</v>
      </c>
      <c r="F6408" s="7" t="s">
        <v>60</v>
      </c>
      <c r="G6408" s="7" t="s">
        <v>61</v>
      </c>
      <c r="H6408" s="7" t="s">
        <v>62</v>
      </c>
    </row>
    <row r="6409" spans="1:8">
      <c r="A6409" t="s">
        <v>4</v>
      </c>
      <c r="B6409" s="4" t="s">
        <v>5</v>
      </c>
      <c r="C6409" s="4" t="s">
        <v>10</v>
      </c>
      <c r="D6409" s="4" t="s">
        <v>14</v>
      </c>
      <c r="E6409" s="4" t="s">
        <v>20</v>
      </c>
      <c r="F6409" s="4" t="s">
        <v>10</v>
      </c>
    </row>
    <row r="6410" spans="1:8">
      <c r="A6410" t="n">
        <v>49616</v>
      </c>
      <c r="B6410" s="47" t="n">
        <v>59</v>
      </c>
      <c r="C6410" s="7" t="n">
        <v>6</v>
      </c>
      <c r="D6410" s="7" t="n">
        <v>16</v>
      </c>
      <c r="E6410" s="7" t="n">
        <v>0.150000005960464</v>
      </c>
      <c r="F6410" s="7" t="n">
        <v>0</v>
      </c>
    </row>
    <row r="6411" spans="1:8">
      <c r="A6411" t="s">
        <v>4</v>
      </c>
      <c r="B6411" s="4" t="s">
        <v>5</v>
      </c>
      <c r="C6411" s="4" t="s">
        <v>14</v>
      </c>
      <c r="D6411" s="4" t="s">
        <v>10</v>
      </c>
      <c r="E6411" s="4" t="s">
        <v>6</v>
      </c>
      <c r="F6411" s="4" t="s">
        <v>6</v>
      </c>
      <c r="G6411" s="4" t="s">
        <v>6</v>
      </c>
      <c r="H6411" s="4" t="s">
        <v>6</v>
      </c>
    </row>
    <row r="6412" spans="1:8">
      <c r="A6412" t="n">
        <v>49626</v>
      </c>
      <c r="B6412" s="33" t="n">
        <v>51</v>
      </c>
      <c r="C6412" s="7" t="n">
        <v>3</v>
      </c>
      <c r="D6412" s="7" t="n">
        <v>6</v>
      </c>
      <c r="E6412" s="7" t="s">
        <v>88</v>
      </c>
      <c r="F6412" s="7" t="s">
        <v>60</v>
      </c>
      <c r="G6412" s="7" t="s">
        <v>61</v>
      </c>
      <c r="H6412" s="7" t="s">
        <v>62</v>
      </c>
    </row>
    <row r="6413" spans="1:8">
      <c r="A6413" t="s">
        <v>4</v>
      </c>
      <c r="B6413" s="4" t="s">
        <v>5</v>
      </c>
      <c r="C6413" s="4" t="s">
        <v>10</v>
      </c>
    </row>
    <row r="6414" spans="1:8">
      <c r="A6414" t="n">
        <v>49639</v>
      </c>
      <c r="B6414" s="29" t="n">
        <v>16</v>
      </c>
      <c r="C6414" s="7" t="n">
        <v>50</v>
      </c>
    </row>
    <row r="6415" spans="1:8">
      <c r="A6415" t="s">
        <v>4</v>
      </c>
      <c r="B6415" s="4" t="s">
        <v>5</v>
      </c>
      <c r="C6415" s="4" t="s">
        <v>10</v>
      </c>
      <c r="D6415" s="4" t="s">
        <v>14</v>
      </c>
      <c r="E6415" s="4" t="s">
        <v>20</v>
      </c>
      <c r="F6415" s="4" t="s">
        <v>10</v>
      </c>
    </row>
    <row r="6416" spans="1:8">
      <c r="A6416" t="n">
        <v>49642</v>
      </c>
      <c r="B6416" s="47" t="n">
        <v>59</v>
      </c>
      <c r="C6416" s="7" t="n">
        <v>4</v>
      </c>
      <c r="D6416" s="7" t="n">
        <v>16</v>
      </c>
      <c r="E6416" s="7" t="n">
        <v>0.150000005960464</v>
      </c>
      <c r="F6416" s="7" t="n">
        <v>0</v>
      </c>
    </row>
    <row r="6417" spans="1:8">
      <c r="A6417" t="s">
        <v>4</v>
      </c>
      <c r="B6417" s="4" t="s">
        <v>5</v>
      </c>
      <c r="C6417" s="4" t="s">
        <v>14</v>
      </c>
      <c r="D6417" s="4" t="s">
        <v>10</v>
      </c>
      <c r="E6417" s="4" t="s">
        <v>6</v>
      </c>
      <c r="F6417" s="4" t="s">
        <v>6</v>
      </c>
      <c r="G6417" s="4" t="s">
        <v>6</v>
      </c>
      <c r="H6417" s="4" t="s">
        <v>6</v>
      </c>
    </row>
    <row r="6418" spans="1:8">
      <c r="A6418" t="n">
        <v>49652</v>
      </c>
      <c r="B6418" s="33" t="n">
        <v>51</v>
      </c>
      <c r="C6418" s="7" t="n">
        <v>3</v>
      </c>
      <c r="D6418" s="7" t="n">
        <v>4</v>
      </c>
      <c r="E6418" s="7" t="s">
        <v>88</v>
      </c>
      <c r="F6418" s="7" t="s">
        <v>60</v>
      </c>
      <c r="G6418" s="7" t="s">
        <v>61</v>
      </c>
      <c r="H6418" s="7" t="s">
        <v>62</v>
      </c>
    </row>
    <row r="6419" spans="1:8">
      <c r="A6419" t="s">
        <v>4</v>
      </c>
      <c r="B6419" s="4" t="s">
        <v>5</v>
      </c>
      <c r="C6419" s="4" t="s">
        <v>10</v>
      </c>
      <c r="D6419" s="4" t="s">
        <v>14</v>
      </c>
      <c r="E6419" s="4" t="s">
        <v>20</v>
      </c>
      <c r="F6419" s="4" t="s">
        <v>10</v>
      </c>
    </row>
    <row r="6420" spans="1:8">
      <c r="A6420" t="n">
        <v>49665</v>
      </c>
      <c r="B6420" s="47" t="n">
        <v>59</v>
      </c>
      <c r="C6420" s="7" t="n">
        <v>3</v>
      </c>
      <c r="D6420" s="7" t="n">
        <v>16</v>
      </c>
      <c r="E6420" s="7" t="n">
        <v>0.150000005960464</v>
      </c>
      <c r="F6420" s="7" t="n">
        <v>0</v>
      </c>
    </row>
    <row r="6421" spans="1:8">
      <c r="A6421" t="s">
        <v>4</v>
      </c>
      <c r="B6421" s="4" t="s">
        <v>5</v>
      </c>
      <c r="C6421" s="4" t="s">
        <v>14</v>
      </c>
      <c r="D6421" s="4" t="s">
        <v>10</v>
      </c>
      <c r="E6421" s="4" t="s">
        <v>6</v>
      </c>
      <c r="F6421" s="4" t="s">
        <v>6</v>
      </c>
      <c r="G6421" s="4" t="s">
        <v>6</v>
      </c>
      <c r="H6421" s="4" t="s">
        <v>6</v>
      </c>
    </row>
    <row r="6422" spans="1:8">
      <c r="A6422" t="n">
        <v>49675</v>
      </c>
      <c r="B6422" s="33" t="n">
        <v>51</v>
      </c>
      <c r="C6422" s="7" t="n">
        <v>3</v>
      </c>
      <c r="D6422" s="7" t="n">
        <v>3</v>
      </c>
      <c r="E6422" s="7" t="s">
        <v>88</v>
      </c>
      <c r="F6422" s="7" t="s">
        <v>60</v>
      </c>
      <c r="G6422" s="7" t="s">
        <v>61</v>
      </c>
      <c r="H6422" s="7" t="s">
        <v>62</v>
      </c>
    </row>
    <row r="6423" spans="1:8">
      <c r="A6423" t="s">
        <v>4</v>
      </c>
      <c r="B6423" s="4" t="s">
        <v>5</v>
      </c>
      <c r="C6423" s="4" t="s">
        <v>10</v>
      </c>
    </row>
    <row r="6424" spans="1:8">
      <c r="A6424" t="n">
        <v>49688</v>
      </c>
      <c r="B6424" s="29" t="n">
        <v>16</v>
      </c>
      <c r="C6424" s="7" t="n">
        <v>50</v>
      </c>
    </row>
    <row r="6425" spans="1:8">
      <c r="A6425" t="s">
        <v>4</v>
      </c>
      <c r="B6425" s="4" t="s">
        <v>5</v>
      </c>
      <c r="C6425" s="4" t="s">
        <v>10</v>
      </c>
      <c r="D6425" s="4" t="s">
        <v>14</v>
      </c>
      <c r="E6425" s="4" t="s">
        <v>20</v>
      </c>
      <c r="F6425" s="4" t="s">
        <v>10</v>
      </c>
    </row>
    <row r="6426" spans="1:8">
      <c r="A6426" t="n">
        <v>49691</v>
      </c>
      <c r="B6426" s="47" t="n">
        <v>59</v>
      </c>
      <c r="C6426" s="7" t="n">
        <v>5</v>
      </c>
      <c r="D6426" s="7" t="n">
        <v>16</v>
      </c>
      <c r="E6426" s="7" t="n">
        <v>0.150000005960464</v>
      </c>
      <c r="F6426" s="7" t="n">
        <v>0</v>
      </c>
    </row>
    <row r="6427" spans="1:8">
      <c r="A6427" t="s">
        <v>4</v>
      </c>
      <c r="B6427" s="4" t="s">
        <v>5</v>
      </c>
      <c r="C6427" s="4" t="s">
        <v>14</v>
      </c>
      <c r="D6427" s="4" t="s">
        <v>10</v>
      </c>
      <c r="E6427" s="4" t="s">
        <v>6</v>
      </c>
      <c r="F6427" s="4" t="s">
        <v>6</v>
      </c>
      <c r="G6427" s="4" t="s">
        <v>6</v>
      </c>
      <c r="H6427" s="4" t="s">
        <v>6</v>
      </c>
    </row>
    <row r="6428" spans="1:8">
      <c r="A6428" t="n">
        <v>49701</v>
      </c>
      <c r="B6428" s="33" t="n">
        <v>51</v>
      </c>
      <c r="C6428" s="7" t="n">
        <v>3</v>
      </c>
      <c r="D6428" s="7" t="n">
        <v>5</v>
      </c>
      <c r="E6428" s="7" t="s">
        <v>88</v>
      </c>
      <c r="F6428" s="7" t="s">
        <v>60</v>
      </c>
      <c r="G6428" s="7" t="s">
        <v>61</v>
      </c>
      <c r="H6428" s="7" t="s">
        <v>62</v>
      </c>
    </row>
    <row r="6429" spans="1:8">
      <c r="A6429" t="s">
        <v>4</v>
      </c>
      <c r="B6429" s="4" t="s">
        <v>5</v>
      </c>
      <c r="C6429" s="4" t="s">
        <v>10</v>
      </c>
      <c r="D6429" s="4" t="s">
        <v>14</v>
      </c>
      <c r="E6429" s="4" t="s">
        <v>20</v>
      </c>
      <c r="F6429" s="4" t="s">
        <v>10</v>
      </c>
    </row>
    <row r="6430" spans="1:8">
      <c r="A6430" t="n">
        <v>49714</v>
      </c>
      <c r="B6430" s="47" t="n">
        <v>59</v>
      </c>
      <c r="C6430" s="7" t="n">
        <v>7</v>
      </c>
      <c r="D6430" s="7" t="n">
        <v>16</v>
      </c>
      <c r="E6430" s="7" t="n">
        <v>0.150000005960464</v>
      </c>
      <c r="F6430" s="7" t="n">
        <v>0</v>
      </c>
    </row>
    <row r="6431" spans="1:8">
      <c r="A6431" t="s">
        <v>4</v>
      </c>
      <c r="B6431" s="4" t="s">
        <v>5</v>
      </c>
      <c r="C6431" s="4" t="s">
        <v>14</v>
      </c>
      <c r="D6431" s="4" t="s">
        <v>10</v>
      </c>
      <c r="E6431" s="4" t="s">
        <v>6</v>
      </c>
      <c r="F6431" s="4" t="s">
        <v>6</v>
      </c>
      <c r="G6431" s="4" t="s">
        <v>6</v>
      </c>
      <c r="H6431" s="4" t="s">
        <v>6</v>
      </c>
    </row>
    <row r="6432" spans="1:8">
      <c r="A6432" t="n">
        <v>49724</v>
      </c>
      <c r="B6432" s="33" t="n">
        <v>51</v>
      </c>
      <c r="C6432" s="7" t="n">
        <v>3</v>
      </c>
      <c r="D6432" s="7" t="n">
        <v>7</v>
      </c>
      <c r="E6432" s="7" t="s">
        <v>88</v>
      </c>
      <c r="F6432" s="7" t="s">
        <v>60</v>
      </c>
      <c r="G6432" s="7" t="s">
        <v>61</v>
      </c>
      <c r="H6432" s="7" t="s">
        <v>62</v>
      </c>
    </row>
    <row r="6433" spans="1:8">
      <c r="A6433" t="s">
        <v>4</v>
      </c>
      <c r="B6433" s="4" t="s">
        <v>5</v>
      </c>
      <c r="C6433" s="4" t="s">
        <v>10</v>
      </c>
    </row>
    <row r="6434" spans="1:8">
      <c r="A6434" t="n">
        <v>49737</v>
      </c>
      <c r="B6434" s="29" t="n">
        <v>16</v>
      </c>
      <c r="C6434" s="7" t="n">
        <v>1300</v>
      </c>
    </row>
    <row r="6435" spans="1:8">
      <c r="A6435" t="s">
        <v>4</v>
      </c>
      <c r="B6435" s="4" t="s">
        <v>5</v>
      </c>
      <c r="C6435" s="4" t="s">
        <v>14</v>
      </c>
      <c r="D6435" s="4" t="s">
        <v>10</v>
      </c>
      <c r="E6435" s="4" t="s">
        <v>6</v>
      </c>
    </row>
    <row r="6436" spans="1:8">
      <c r="A6436" t="n">
        <v>49740</v>
      </c>
      <c r="B6436" s="33" t="n">
        <v>51</v>
      </c>
      <c r="C6436" s="7" t="n">
        <v>4</v>
      </c>
      <c r="D6436" s="7" t="n">
        <v>1</v>
      </c>
      <c r="E6436" s="7" t="s">
        <v>86</v>
      </c>
    </row>
    <row r="6437" spans="1:8">
      <c r="A6437" t="s">
        <v>4</v>
      </c>
      <c r="B6437" s="4" t="s">
        <v>5</v>
      </c>
      <c r="C6437" s="4" t="s">
        <v>10</v>
      </c>
    </row>
    <row r="6438" spans="1:8">
      <c r="A6438" t="n">
        <v>49754</v>
      </c>
      <c r="B6438" s="29" t="n">
        <v>16</v>
      </c>
      <c r="C6438" s="7" t="n">
        <v>0</v>
      </c>
    </row>
    <row r="6439" spans="1:8">
      <c r="A6439" t="s">
        <v>4</v>
      </c>
      <c r="B6439" s="4" t="s">
        <v>5</v>
      </c>
      <c r="C6439" s="4" t="s">
        <v>10</v>
      </c>
      <c r="D6439" s="4" t="s">
        <v>83</v>
      </c>
      <c r="E6439" s="4" t="s">
        <v>14</v>
      </c>
      <c r="F6439" s="4" t="s">
        <v>14</v>
      </c>
    </row>
    <row r="6440" spans="1:8">
      <c r="A6440" t="n">
        <v>49757</v>
      </c>
      <c r="B6440" s="44" t="n">
        <v>26</v>
      </c>
      <c r="C6440" s="7" t="n">
        <v>1</v>
      </c>
      <c r="D6440" s="7" t="s">
        <v>451</v>
      </c>
      <c r="E6440" s="7" t="n">
        <v>2</v>
      </c>
      <c r="F6440" s="7" t="n">
        <v>0</v>
      </c>
    </row>
    <row r="6441" spans="1:8">
      <c r="A6441" t="s">
        <v>4</v>
      </c>
      <c r="B6441" s="4" t="s">
        <v>5</v>
      </c>
    </row>
    <row r="6442" spans="1:8">
      <c r="A6442" t="n">
        <v>49768</v>
      </c>
      <c r="B6442" s="45" t="n">
        <v>28</v>
      </c>
    </row>
    <row r="6443" spans="1:8">
      <c r="A6443" t="s">
        <v>4</v>
      </c>
      <c r="B6443" s="4" t="s">
        <v>5</v>
      </c>
      <c r="C6443" s="4" t="s">
        <v>14</v>
      </c>
      <c r="D6443" s="4" t="s">
        <v>10</v>
      </c>
      <c r="E6443" s="4" t="s">
        <v>6</v>
      </c>
    </row>
    <row r="6444" spans="1:8">
      <c r="A6444" t="n">
        <v>49769</v>
      </c>
      <c r="B6444" s="33" t="n">
        <v>51</v>
      </c>
      <c r="C6444" s="7" t="n">
        <v>4</v>
      </c>
      <c r="D6444" s="7" t="n">
        <v>2</v>
      </c>
      <c r="E6444" s="7" t="s">
        <v>86</v>
      </c>
    </row>
    <row r="6445" spans="1:8">
      <c r="A6445" t="s">
        <v>4</v>
      </c>
      <c r="B6445" s="4" t="s">
        <v>5</v>
      </c>
      <c r="C6445" s="4" t="s">
        <v>10</v>
      </c>
    </row>
    <row r="6446" spans="1:8">
      <c r="A6446" t="n">
        <v>49783</v>
      </c>
      <c r="B6446" s="29" t="n">
        <v>16</v>
      </c>
      <c r="C6446" s="7" t="n">
        <v>0</v>
      </c>
    </row>
    <row r="6447" spans="1:8">
      <c r="A6447" t="s">
        <v>4</v>
      </c>
      <c r="B6447" s="4" t="s">
        <v>5</v>
      </c>
      <c r="C6447" s="4" t="s">
        <v>10</v>
      </c>
      <c r="D6447" s="4" t="s">
        <v>83</v>
      </c>
      <c r="E6447" s="4" t="s">
        <v>14</v>
      </c>
      <c r="F6447" s="4" t="s">
        <v>14</v>
      </c>
    </row>
    <row r="6448" spans="1:8">
      <c r="A6448" t="n">
        <v>49786</v>
      </c>
      <c r="B6448" s="44" t="n">
        <v>26</v>
      </c>
      <c r="C6448" s="7" t="n">
        <v>2</v>
      </c>
      <c r="D6448" s="7" t="s">
        <v>452</v>
      </c>
      <c r="E6448" s="7" t="n">
        <v>2</v>
      </c>
      <c r="F6448" s="7" t="n">
        <v>0</v>
      </c>
    </row>
    <row r="6449" spans="1:6">
      <c r="A6449" t="s">
        <v>4</v>
      </c>
      <c r="B6449" s="4" t="s">
        <v>5</v>
      </c>
    </row>
    <row r="6450" spans="1:6">
      <c r="A6450" t="n">
        <v>49804</v>
      </c>
      <c r="B6450" s="45" t="n">
        <v>28</v>
      </c>
    </row>
    <row r="6451" spans="1:6">
      <c r="A6451" t="s">
        <v>4</v>
      </c>
      <c r="B6451" s="4" t="s">
        <v>5</v>
      </c>
      <c r="C6451" s="4" t="s">
        <v>14</v>
      </c>
      <c r="D6451" s="4" t="s">
        <v>10</v>
      </c>
      <c r="E6451" s="4" t="s">
        <v>6</v>
      </c>
    </row>
    <row r="6452" spans="1:6">
      <c r="A6452" t="n">
        <v>49805</v>
      </c>
      <c r="B6452" s="33" t="n">
        <v>51</v>
      </c>
      <c r="C6452" s="7" t="n">
        <v>4</v>
      </c>
      <c r="D6452" s="7" t="n">
        <v>5</v>
      </c>
      <c r="E6452" s="7" t="s">
        <v>196</v>
      </c>
    </row>
    <row r="6453" spans="1:6">
      <c r="A6453" t="s">
        <v>4</v>
      </c>
      <c r="B6453" s="4" t="s">
        <v>5</v>
      </c>
      <c r="C6453" s="4" t="s">
        <v>10</v>
      </c>
    </row>
    <row r="6454" spans="1:6">
      <c r="A6454" t="n">
        <v>49819</v>
      </c>
      <c r="B6454" s="29" t="n">
        <v>16</v>
      </c>
      <c r="C6454" s="7" t="n">
        <v>0</v>
      </c>
    </row>
    <row r="6455" spans="1:6">
      <c r="A6455" t="s">
        <v>4</v>
      </c>
      <c r="B6455" s="4" t="s">
        <v>5</v>
      </c>
      <c r="C6455" s="4" t="s">
        <v>10</v>
      </c>
      <c r="D6455" s="4" t="s">
        <v>83</v>
      </c>
      <c r="E6455" s="4" t="s">
        <v>14</v>
      </c>
      <c r="F6455" s="4" t="s">
        <v>14</v>
      </c>
      <c r="G6455" s="4" t="s">
        <v>83</v>
      </c>
      <c r="H6455" s="4" t="s">
        <v>14</v>
      </c>
      <c r="I6455" s="4" t="s">
        <v>14</v>
      </c>
    </row>
    <row r="6456" spans="1:6">
      <c r="A6456" t="n">
        <v>49822</v>
      </c>
      <c r="B6456" s="44" t="n">
        <v>26</v>
      </c>
      <c r="C6456" s="7" t="n">
        <v>5</v>
      </c>
      <c r="D6456" s="7" t="s">
        <v>453</v>
      </c>
      <c r="E6456" s="7" t="n">
        <v>2</v>
      </c>
      <c r="F6456" s="7" t="n">
        <v>3</v>
      </c>
      <c r="G6456" s="7" t="s">
        <v>454</v>
      </c>
      <c r="H6456" s="7" t="n">
        <v>2</v>
      </c>
      <c r="I6456" s="7" t="n">
        <v>0</v>
      </c>
    </row>
    <row r="6457" spans="1:6">
      <c r="A6457" t="s">
        <v>4</v>
      </c>
      <c r="B6457" s="4" t="s">
        <v>5</v>
      </c>
    </row>
    <row r="6458" spans="1:6">
      <c r="A6458" t="n">
        <v>49901</v>
      </c>
      <c r="B6458" s="45" t="n">
        <v>28</v>
      </c>
    </row>
    <row r="6459" spans="1:6">
      <c r="A6459" t="s">
        <v>4</v>
      </c>
      <c r="B6459" s="4" t="s">
        <v>5</v>
      </c>
      <c r="C6459" s="4" t="s">
        <v>14</v>
      </c>
      <c r="D6459" s="4" t="s">
        <v>10</v>
      </c>
      <c r="E6459" s="4" t="s">
        <v>6</v>
      </c>
    </row>
    <row r="6460" spans="1:6">
      <c r="A6460" t="n">
        <v>49902</v>
      </c>
      <c r="B6460" s="33" t="n">
        <v>51</v>
      </c>
      <c r="C6460" s="7" t="n">
        <v>4</v>
      </c>
      <c r="D6460" s="7" t="n">
        <v>1</v>
      </c>
      <c r="E6460" s="7" t="s">
        <v>101</v>
      </c>
    </row>
    <row r="6461" spans="1:6">
      <c r="A6461" t="s">
        <v>4</v>
      </c>
      <c r="B6461" s="4" t="s">
        <v>5</v>
      </c>
      <c r="C6461" s="4" t="s">
        <v>10</v>
      </c>
    </row>
    <row r="6462" spans="1:6">
      <c r="A6462" t="n">
        <v>49915</v>
      </c>
      <c r="B6462" s="29" t="n">
        <v>16</v>
      </c>
      <c r="C6462" s="7" t="n">
        <v>0</v>
      </c>
    </row>
    <row r="6463" spans="1:6">
      <c r="A6463" t="s">
        <v>4</v>
      </c>
      <c r="B6463" s="4" t="s">
        <v>5</v>
      </c>
      <c r="C6463" s="4" t="s">
        <v>10</v>
      </c>
      <c r="D6463" s="4" t="s">
        <v>83</v>
      </c>
      <c r="E6463" s="4" t="s">
        <v>14</v>
      </c>
      <c r="F6463" s="4" t="s">
        <v>14</v>
      </c>
    </row>
    <row r="6464" spans="1:6">
      <c r="A6464" t="n">
        <v>49918</v>
      </c>
      <c r="B6464" s="44" t="n">
        <v>26</v>
      </c>
      <c r="C6464" s="7" t="n">
        <v>1</v>
      </c>
      <c r="D6464" s="7" t="s">
        <v>455</v>
      </c>
      <c r="E6464" s="7" t="n">
        <v>2</v>
      </c>
      <c r="F6464" s="7" t="n">
        <v>0</v>
      </c>
    </row>
    <row r="6465" spans="1:9">
      <c r="A6465" t="s">
        <v>4</v>
      </c>
      <c r="B6465" s="4" t="s">
        <v>5</v>
      </c>
    </row>
    <row r="6466" spans="1:9">
      <c r="A6466" t="n">
        <v>49928</v>
      </c>
      <c r="B6466" s="45" t="n">
        <v>28</v>
      </c>
    </row>
    <row r="6467" spans="1:9">
      <c r="A6467" t="s">
        <v>4</v>
      </c>
      <c r="B6467" s="4" t="s">
        <v>5</v>
      </c>
      <c r="C6467" s="4" t="s">
        <v>14</v>
      </c>
      <c r="D6467" s="4" t="s">
        <v>10</v>
      </c>
      <c r="E6467" s="4" t="s">
        <v>6</v>
      </c>
    </row>
    <row r="6468" spans="1:9">
      <c r="A6468" t="n">
        <v>49929</v>
      </c>
      <c r="B6468" s="33" t="n">
        <v>51</v>
      </c>
      <c r="C6468" s="7" t="n">
        <v>4</v>
      </c>
      <c r="D6468" s="7" t="n">
        <v>3</v>
      </c>
      <c r="E6468" s="7" t="s">
        <v>180</v>
      </c>
    </row>
    <row r="6469" spans="1:9">
      <c r="A6469" t="s">
        <v>4</v>
      </c>
      <c r="B6469" s="4" t="s">
        <v>5</v>
      </c>
      <c r="C6469" s="4" t="s">
        <v>10</v>
      </c>
    </row>
    <row r="6470" spans="1:9">
      <c r="A6470" t="n">
        <v>49942</v>
      </c>
      <c r="B6470" s="29" t="n">
        <v>16</v>
      </c>
      <c r="C6470" s="7" t="n">
        <v>0</v>
      </c>
    </row>
    <row r="6471" spans="1:9">
      <c r="A6471" t="s">
        <v>4</v>
      </c>
      <c r="B6471" s="4" t="s">
        <v>5</v>
      </c>
      <c r="C6471" s="4" t="s">
        <v>10</v>
      </c>
      <c r="D6471" s="4" t="s">
        <v>83</v>
      </c>
      <c r="E6471" s="4" t="s">
        <v>14</v>
      </c>
      <c r="F6471" s="4" t="s">
        <v>14</v>
      </c>
    </row>
    <row r="6472" spans="1:9">
      <c r="A6472" t="n">
        <v>49945</v>
      </c>
      <c r="B6472" s="44" t="n">
        <v>26</v>
      </c>
      <c r="C6472" s="7" t="n">
        <v>3</v>
      </c>
      <c r="D6472" s="7" t="s">
        <v>456</v>
      </c>
      <c r="E6472" s="7" t="n">
        <v>2</v>
      </c>
      <c r="F6472" s="7" t="n">
        <v>0</v>
      </c>
    </row>
    <row r="6473" spans="1:9">
      <c r="A6473" t="s">
        <v>4</v>
      </c>
      <c r="B6473" s="4" t="s">
        <v>5</v>
      </c>
    </row>
    <row r="6474" spans="1:9">
      <c r="A6474" t="n">
        <v>49959</v>
      </c>
      <c r="B6474" s="45" t="n">
        <v>28</v>
      </c>
    </row>
    <row r="6475" spans="1:9">
      <c r="A6475" t="s">
        <v>4</v>
      </c>
      <c r="B6475" s="4" t="s">
        <v>5</v>
      </c>
      <c r="C6475" s="4" t="s">
        <v>10</v>
      </c>
      <c r="D6475" s="4" t="s">
        <v>14</v>
      </c>
    </row>
    <row r="6476" spans="1:9">
      <c r="A6476" t="n">
        <v>49960</v>
      </c>
      <c r="B6476" s="46" t="n">
        <v>89</v>
      </c>
      <c r="C6476" s="7" t="n">
        <v>65533</v>
      </c>
      <c r="D6476" s="7" t="n">
        <v>1</v>
      </c>
    </row>
    <row r="6477" spans="1:9">
      <c r="A6477" t="s">
        <v>4</v>
      </c>
      <c r="B6477" s="4" t="s">
        <v>5</v>
      </c>
      <c r="C6477" s="4" t="s">
        <v>14</v>
      </c>
      <c r="D6477" s="4" t="s">
        <v>10</v>
      </c>
      <c r="E6477" s="4" t="s">
        <v>20</v>
      </c>
    </row>
    <row r="6478" spans="1:9">
      <c r="A6478" t="n">
        <v>49964</v>
      </c>
      <c r="B6478" s="22" t="n">
        <v>58</v>
      </c>
      <c r="C6478" s="7" t="n">
        <v>101</v>
      </c>
      <c r="D6478" s="7" t="n">
        <v>500</v>
      </c>
      <c r="E6478" s="7" t="n">
        <v>1</v>
      </c>
    </row>
    <row r="6479" spans="1:9">
      <c r="A6479" t="s">
        <v>4</v>
      </c>
      <c r="B6479" s="4" t="s">
        <v>5</v>
      </c>
      <c r="C6479" s="4" t="s">
        <v>14</v>
      </c>
      <c r="D6479" s="4" t="s">
        <v>10</v>
      </c>
    </row>
    <row r="6480" spans="1:9">
      <c r="A6480" t="n">
        <v>49972</v>
      </c>
      <c r="B6480" s="22" t="n">
        <v>58</v>
      </c>
      <c r="C6480" s="7" t="n">
        <v>254</v>
      </c>
      <c r="D6480" s="7" t="n">
        <v>0</v>
      </c>
    </row>
    <row r="6481" spans="1:6">
      <c r="A6481" t="s">
        <v>4</v>
      </c>
      <c r="B6481" s="4" t="s">
        <v>5</v>
      </c>
      <c r="C6481" s="4" t="s">
        <v>14</v>
      </c>
      <c r="D6481" s="4" t="s">
        <v>14</v>
      </c>
      <c r="E6481" s="4" t="s">
        <v>20</v>
      </c>
      <c r="F6481" s="4" t="s">
        <v>20</v>
      </c>
      <c r="G6481" s="4" t="s">
        <v>20</v>
      </c>
      <c r="H6481" s="4" t="s">
        <v>10</v>
      </c>
    </row>
    <row r="6482" spans="1:6">
      <c r="A6482" t="n">
        <v>49976</v>
      </c>
      <c r="B6482" s="40" t="n">
        <v>45</v>
      </c>
      <c r="C6482" s="7" t="n">
        <v>2</v>
      </c>
      <c r="D6482" s="7" t="n">
        <v>3</v>
      </c>
      <c r="E6482" s="7" t="n">
        <v>-16</v>
      </c>
      <c r="F6482" s="7" t="n">
        <v>1.54999995231628</v>
      </c>
      <c r="G6482" s="7" t="n">
        <v>-1.87000000476837</v>
      </c>
      <c r="H6482" s="7" t="n">
        <v>0</v>
      </c>
    </row>
    <row r="6483" spans="1:6">
      <c r="A6483" t="s">
        <v>4</v>
      </c>
      <c r="B6483" s="4" t="s">
        <v>5</v>
      </c>
      <c r="C6483" s="4" t="s">
        <v>14</v>
      </c>
      <c r="D6483" s="4" t="s">
        <v>14</v>
      </c>
      <c r="E6483" s="4" t="s">
        <v>20</v>
      </c>
      <c r="F6483" s="4" t="s">
        <v>20</v>
      </c>
      <c r="G6483" s="4" t="s">
        <v>20</v>
      </c>
      <c r="H6483" s="4" t="s">
        <v>10</v>
      </c>
      <c r="I6483" s="4" t="s">
        <v>14</v>
      </c>
    </row>
    <row r="6484" spans="1:6">
      <c r="A6484" t="n">
        <v>49993</v>
      </c>
      <c r="B6484" s="40" t="n">
        <v>45</v>
      </c>
      <c r="C6484" s="7" t="n">
        <v>4</v>
      </c>
      <c r="D6484" s="7" t="n">
        <v>3</v>
      </c>
      <c r="E6484" s="7" t="n">
        <v>340.920013427734</v>
      </c>
      <c r="F6484" s="7" t="n">
        <v>189.830001831055</v>
      </c>
      <c r="G6484" s="7" t="n">
        <v>0</v>
      </c>
      <c r="H6484" s="7" t="n">
        <v>0</v>
      </c>
      <c r="I6484" s="7" t="n">
        <v>1</v>
      </c>
    </row>
    <row r="6485" spans="1:6">
      <c r="A6485" t="s">
        <v>4</v>
      </c>
      <c r="B6485" s="4" t="s">
        <v>5</v>
      </c>
      <c r="C6485" s="4" t="s">
        <v>14</v>
      </c>
      <c r="D6485" s="4" t="s">
        <v>14</v>
      </c>
      <c r="E6485" s="4" t="s">
        <v>20</v>
      </c>
      <c r="F6485" s="4" t="s">
        <v>10</v>
      </c>
    </row>
    <row r="6486" spans="1:6">
      <c r="A6486" t="n">
        <v>50011</v>
      </c>
      <c r="B6486" s="40" t="n">
        <v>45</v>
      </c>
      <c r="C6486" s="7" t="n">
        <v>5</v>
      </c>
      <c r="D6486" s="7" t="n">
        <v>3</v>
      </c>
      <c r="E6486" s="7" t="n">
        <v>1.79999995231628</v>
      </c>
      <c r="F6486" s="7" t="n">
        <v>0</v>
      </c>
    </row>
    <row r="6487" spans="1:6">
      <c r="A6487" t="s">
        <v>4</v>
      </c>
      <c r="B6487" s="4" t="s">
        <v>5</v>
      </c>
      <c r="C6487" s="4" t="s">
        <v>14</v>
      </c>
      <c r="D6487" s="4" t="s">
        <v>14</v>
      </c>
      <c r="E6487" s="4" t="s">
        <v>20</v>
      </c>
      <c r="F6487" s="4" t="s">
        <v>10</v>
      </c>
    </row>
    <row r="6488" spans="1:6">
      <c r="A6488" t="n">
        <v>50020</v>
      </c>
      <c r="B6488" s="40" t="n">
        <v>45</v>
      </c>
      <c r="C6488" s="7" t="n">
        <v>11</v>
      </c>
      <c r="D6488" s="7" t="n">
        <v>3</v>
      </c>
      <c r="E6488" s="7" t="n">
        <v>26.1000003814697</v>
      </c>
      <c r="F6488" s="7" t="n">
        <v>0</v>
      </c>
    </row>
    <row r="6489" spans="1:6">
      <c r="A6489" t="s">
        <v>4</v>
      </c>
      <c r="B6489" s="4" t="s">
        <v>5</v>
      </c>
      <c r="C6489" s="4" t="s">
        <v>14</v>
      </c>
      <c r="D6489" s="4" t="s">
        <v>14</v>
      </c>
      <c r="E6489" s="4" t="s">
        <v>20</v>
      </c>
      <c r="F6489" s="4" t="s">
        <v>20</v>
      </c>
      <c r="G6489" s="4" t="s">
        <v>20</v>
      </c>
      <c r="H6489" s="4" t="s">
        <v>10</v>
      </c>
    </row>
    <row r="6490" spans="1:6">
      <c r="A6490" t="n">
        <v>50029</v>
      </c>
      <c r="B6490" s="40" t="n">
        <v>45</v>
      </c>
      <c r="C6490" s="7" t="n">
        <v>2</v>
      </c>
      <c r="D6490" s="7" t="n">
        <v>3</v>
      </c>
      <c r="E6490" s="7" t="n">
        <v>-16</v>
      </c>
      <c r="F6490" s="7" t="n">
        <v>1.54999995231628</v>
      </c>
      <c r="G6490" s="7" t="n">
        <v>-1.87000000476837</v>
      </c>
      <c r="H6490" s="7" t="n">
        <v>10000</v>
      </c>
    </row>
    <row r="6491" spans="1:6">
      <c r="A6491" t="s">
        <v>4</v>
      </c>
      <c r="B6491" s="4" t="s">
        <v>5</v>
      </c>
      <c r="C6491" s="4" t="s">
        <v>14</v>
      </c>
      <c r="D6491" s="4" t="s">
        <v>14</v>
      </c>
      <c r="E6491" s="4" t="s">
        <v>20</v>
      </c>
      <c r="F6491" s="4" t="s">
        <v>20</v>
      </c>
      <c r="G6491" s="4" t="s">
        <v>20</v>
      </c>
      <c r="H6491" s="4" t="s">
        <v>10</v>
      </c>
      <c r="I6491" s="4" t="s">
        <v>14</v>
      </c>
    </row>
    <row r="6492" spans="1:6">
      <c r="A6492" t="n">
        <v>50046</v>
      </c>
      <c r="B6492" s="40" t="n">
        <v>45</v>
      </c>
      <c r="C6492" s="7" t="n">
        <v>4</v>
      </c>
      <c r="D6492" s="7" t="n">
        <v>3</v>
      </c>
      <c r="E6492" s="7" t="n">
        <v>339</v>
      </c>
      <c r="F6492" s="7" t="n">
        <v>183.960006713867</v>
      </c>
      <c r="G6492" s="7" t="n">
        <v>0</v>
      </c>
      <c r="H6492" s="7" t="n">
        <v>10000</v>
      </c>
      <c r="I6492" s="7" t="n">
        <v>1</v>
      </c>
    </row>
    <row r="6493" spans="1:6">
      <c r="A6493" t="s">
        <v>4</v>
      </c>
      <c r="B6493" s="4" t="s">
        <v>5</v>
      </c>
      <c r="C6493" s="4" t="s">
        <v>14</v>
      </c>
      <c r="D6493" s="4" t="s">
        <v>14</v>
      </c>
      <c r="E6493" s="4" t="s">
        <v>20</v>
      </c>
      <c r="F6493" s="4" t="s">
        <v>10</v>
      </c>
    </row>
    <row r="6494" spans="1:6">
      <c r="A6494" t="n">
        <v>50064</v>
      </c>
      <c r="B6494" s="40" t="n">
        <v>45</v>
      </c>
      <c r="C6494" s="7" t="n">
        <v>5</v>
      </c>
      <c r="D6494" s="7" t="n">
        <v>3</v>
      </c>
      <c r="E6494" s="7" t="n">
        <v>1.79999995231628</v>
      </c>
      <c r="F6494" s="7" t="n">
        <v>10000</v>
      </c>
    </row>
    <row r="6495" spans="1:6">
      <c r="A6495" t="s">
        <v>4</v>
      </c>
      <c r="B6495" s="4" t="s">
        <v>5</v>
      </c>
      <c r="C6495" s="4" t="s">
        <v>14</v>
      </c>
      <c r="D6495" s="4" t="s">
        <v>14</v>
      </c>
      <c r="E6495" s="4" t="s">
        <v>20</v>
      </c>
      <c r="F6495" s="4" t="s">
        <v>10</v>
      </c>
    </row>
    <row r="6496" spans="1:6">
      <c r="A6496" t="n">
        <v>50073</v>
      </c>
      <c r="B6496" s="40" t="n">
        <v>45</v>
      </c>
      <c r="C6496" s="7" t="n">
        <v>11</v>
      </c>
      <c r="D6496" s="7" t="n">
        <v>3</v>
      </c>
      <c r="E6496" s="7" t="n">
        <v>22.7000007629395</v>
      </c>
      <c r="F6496" s="7" t="n">
        <v>10000</v>
      </c>
    </row>
    <row r="6497" spans="1:9">
      <c r="A6497" t="s">
        <v>4</v>
      </c>
      <c r="B6497" s="4" t="s">
        <v>5</v>
      </c>
      <c r="C6497" s="4" t="s">
        <v>14</v>
      </c>
      <c r="D6497" s="4" t="s">
        <v>10</v>
      </c>
    </row>
    <row r="6498" spans="1:9">
      <c r="A6498" t="n">
        <v>50082</v>
      </c>
      <c r="B6498" s="22" t="n">
        <v>58</v>
      </c>
      <c r="C6498" s="7" t="n">
        <v>255</v>
      </c>
      <c r="D6498" s="7" t="n">
        <v>0</v>
      </c>
    </row>
    <row r="6499" spans="1:9">
      <c r="A6499" t="s">
        <v>4</v>
      </c>
      <c r="B6499" s="4" t="s">
        <v>5</v>
      </c>
      <c r="C6499" s="4" t="s">
        <v>10</v>
      </c>
    </row>
    <row r="6500" spans="1:9">
      <c r="A6500" t="n">
        <v>50086</v>
      </c>
      <c r="B6500" s="29" t="n">
        <v>16</v>
      </c>
      <c r="C6500" s="7" t="n">
        <v>300</v>
      </c>
    </row>
    <row r="6501" spans="1:9">
      <c r="A6501" t="s">
        <v>4</v>
      </c>
      <c r="B6501" s="4" t="s">
        <v>5</v>
      </c>
      <c r="C6501" s="4" t="s">
        <v>14</v>
      </c>
      <c r="D6501" s="4" t="s">
        <v>10</v>
      </c>
      <c r="E6501" s="4" t="s">
        <v>6</v>
      </c>
    </row>
    <row r="6502" spans="1:9">
      <c r="A6502" t="n">
        <v>50089</v>
      </c>
      <c r="B6502" s="33" t="n">
        <v>51</v>
      </c>
      <c r="C6502" s="7" t="n">
        <v>4</v>
      </c>
      <c r="D6502" s="7" t="n">
        <v>0</v>
      </c>
      <c r="E6502" s="7" t="s">
        <v>196</v>
      </c>
    </row>
    <row r="6503" spans="1:9">
      <c r="A6503" t="s">
        <v>4</v>
      </c>
      <c r="B6503" s="4" t="s">
        <v>5</v>
      </c>
      <c r="C6503" s="4" t="s">
        <v>10</v>
      </c>
    </row>
    <row r="6504" spans="1:9">
      <c r="A6504" t="n">
        <v>50103</v>
      </c>
      <c r="B6504" s="29" t="n">
        <v>16</v>
      </c>
      <c r="C6504" s="7" t="n">
        <v>0</v>
      </c>
    </row>
    <row r="6505" spans="1:9">
      <c r="A6505" t="s">
        <v>4</v>
      </c>
      <c r="B6505" s="4" t="s">
        <v>5</v>
      </c>
      <c r="C6505" s="4" t="s">
        <v>10</v>
      </c>
      <c r="D6505" s="4" t="s">
        <v>83</v>
      </c>
      <c r="E6505" s="4" t="s">
        <v>14</v>
      </c>
      <c r="F6505" s="4" t="s">
        <v>14</v>
      </c>
      <c r="G6505" s="4" t="s">
        <v>83</v>
      </c>
      <c r="H6505" s="4" t="s">
        <v>14</v>
      </c>
      <c r="I6505" s="4" t="s">
        <v>14</v>
      </c>
      <c r="J6505" s="4" t="s">
        <v>83</v>
      </c>
      <c r="K6505" s="4" t="s">
        <v>14</v>
      </c>
      <c r="L6505" s="4" t="s">
        <v>14</v>
      </c>
    </row>
    <row r="6506" spans="1:9">
      <c r="A6506" t="n">
        <v>50106</v>
      </c>
      <c r="B6506" s="44" t="n">
        <v>26</v>
      </c>
      <c r="C6506" s="7" t="n">
        <v>0</v>
      </c>
      <c r="D6506" s="7" t="s">
        <v>457</v>
      </c>
      <c r="E6506" s="7" t="n">
        <v>2</v>
      </c>
      <c r="F6506" s="7" t="n">
        <v>3</v>
      </c>
      <c r="G6506" s="7" t="s">
        <v>458</v>
      </c>
      <c r="H6506" s="7" t="n">
        <v>2</v>
      </c>
      <c r="I6506" s="7" t="n">
        <v>3</v>
      </c>
      <c r="J6506" s="7" t="s">
        <v>459</v>
      </c>
      <c r="K6506" s="7" t="n">
        <v>2</v>
      </c>
      <c r="L6506" s="7" t="n">
        <v>0</v>
      </c>
    </row>
    <row r="6507" spans="1:9">
      <c r="A6507" t="s">
        <v>4</v>
      </c>
      <c r="B6507" s="4" t="s">
        <v>5</v>
      </c>
    </row>
    <row r="6508" spans="1:9">
      <c r="A6508" t="n">
        <v>50386</v>
      </c>
      <c r="B6508" s="45" t="n">
        <v>28</v>
      </c>
    </row>
    <row r="6509" spans="1:9">
      <c r="A6509" t="s">
        <v>4</v>
      </c>
      <c r="B6509" s="4" t="s">
        <v>5</v>
      </c>
      <c r="C6509" s="4" t="s">
        <v>10</v>
      </c>
      <c r="D6509" s="4" t="s">
        <v>14</v>
      </c>
    </row>
    <row r="6510" spans="1:9">
      <c r="A6510" t="n">
        <v>50387</v>
      </c>
      <c r="B6510" s="46" t="n">
        <v>89</v>
      </c>
      <c r="C6510" s="7" t="n">
        <v>65533</v>
      </c>
      <c r="D6510" s="7" t="n">
        <v>1</v>
      </c>
    </row>
    <row r="6511" spans="1:9">
      <c r="A6511" t="s">
        <v>4</v>
      </c>
      <c r="B6511" s="4" t="s">
        <v>5</v>
      </c>
      <c r="C6511" s="4" t="s">
        <v>14</v>
      </c>
      <c r="D6511" s="4" t="s">
        <v>10</v>
      </c>
      <c r="E6511" s="4" t="s">
        <v>10</v>
      </c>
      <c r="F6511" s="4" t="s">
        <v>14</v>
      </c>
    </row>
    <row r="6512" spans="1:9">
      <c r="A6512" t="n">
        <v>50391</v>
      </c>
      <c r="B6512" s="42" t="n">
        <v>25</v>
      </c>
      <c r="C6512" s="7" t="n">
        <v>1</v>
      </c>
      <c r="D6512" s="7" t="n">
        <v>60</v>
      </c>
      <c r="E6512" s="7" t="n">
        <v>640</v>
      </c>
      <c r="F6512" s="7" t="n">
        <v>1</v>
      </c>
    </row>
    <row r="6513" spans="1:12">
      <c r="A6513" t="s">
        <v>4</v>
      </c>
      <c r="B6513" s="4" t="s">
        <v>5</v>
      </c>
      <c r="C6513" s="4" t="s">
        <v>14</v>
      </c>
      <c r="D6513" s="4" t="s">
        <v>10</v>
      </c>
      <c r="E6513" s="4" t="s">
        <v>6</v>
      </c>
    </row>
    <row r="6514" spans="1:12">
      <c r="A6514" t="n">
        <v>50398</v>
      </c>
      <c r="B6514" s="33" t="n">
        <v>51</v>
      </c>
      <c r="C6514" s="7" t="n">
        <v>4</v>
      </c>
      <c r="D6514" s="7" t="n">
        <v>7032</v>
      </c>
      <c r="E6514" s="7" t="s">
        <v>180</v>
      </c>
    </row>
    <row r="6515" spans="1:12">
      <c r="A6515" t="s">
        <v>4</v>
      </c>
      <c r="B6515" s="4" t="s">
        <v>5</v>
      </c>
      <c r="C6515" s="4" t="s">
        <v>10</v>
      </c>
    </row>
    <row r="6516" spans="1:12">
      <c r="A6516" t="n">
        <v>50411</v>
      </c>
      <c r="B6516" s="29" t="n">
        <v>16</v>
      </c>
      <c r="C6516" s="7" t="n">
        <v>0</v>
      </c>
    </row>
    <row r="6517" spans="1:12">
      <c r="A6517" t="s">
        <v>4</v>
      </c>
      <c r="B6517" s="4" t="s">
        <v>5</v>
      </c>
      <c r="C6517" s="4" t="s">
        <v>10</v>
      </c>
      <c r="D6517" s="4" t="s">
        <v>83</v>
      </c>
      <c r="E6517" s="4" t="s">
        <v>14</v>
      </c>
      <c r="F6517" s="4" t="s">
        <v>14</v>
      </c>
    </row>
    <row r="6518" spans="1:12">
      <c r="A6518" t="n">
        <v>50414</v>
      </c>
      <c r="B6518" s="44" t="n">
        <v>26</v>
      </c>
      <c r="C6518" s="7" t="n">
        <v>7032</v>
      </c>
      <c r="D6518" s="7" t="s">
        <v>460</v>
      </c>
      <c r="E6518" s="7" t="n">
        <v>2</v>
      </c>
      <c r="F6518" s="7" t="n">
        <v>0</v>
      </c>
    </row>
    <row r="6519" spans="1:12">
      <c r="A6519" t="s">
        <v>4</v>
      </c>
      <c r="B6519" s="4" t="s">
        <v>5</v>
      </c>
    </row>
    <row r="6520" spans="1:12">
      <c r="A6520" t="n">
        <v>50458</v>
      </c>
      <c r="B6520" s="45" t="n">
        <v>28</v>
      </c>
    </row>
    <row r="6521" spans="1:12">
      <c r="A6521" t="s">
        <v>4</v>
      </c>
      <c r="B6521" s="4" t="s">
        <v>5</v>
      </c>
      <c r="C6521" s="4" t="s">
        <v>10</v>
      </c>
      <c r="D6521" s="4" t="s">
        <v>14</v>
      </c>
    </row>
    <row r="6522" spans="1:12">
      <c r="A6522" t="n">
        <v>50459</v>
      </c>
      <c r="B6522" s="46" t="n">
        <v>89</v>
      </c>
      <c r="C6522" s="7" t="n">
        <v>65533</v>
      </c>
      <c r="D6522" s="7" t="n">
        <v>1</v>
      </c>
    </row>
    <row r="6523" spans="1:12">
      <c r="A6523" t="s">
        <v>4</v>
      </c>
      <c r="B6523" s="4" t="s">
        <v>5</v>
      </c>
      <c r="C6523" s="4" t="s">
        <v>14</v>
      </c>
      <c r="D6523" s="4" t="s">
        <v>10</v>
      </c>
      <c r="E6523" s="4" t="s">
        <v>10</v>
      </c>
      <c r="F6523" s="4" t="s">
        <v>14</v>
      </c>
    </row>
    <row r="6524" spans="1:12">
      <c r="A6524" t="n">
        <v>50463</v>
      </c>
      <c r="B6524" s="42" t="n">
        <v>25</v>
      </c>
      <c r="C6524" s="7" t="n">
        <v>1</v>
      </c>
      <c r="D6524" s="7" t="n">
        <v>65535</v>
      </c>
      <c r="E6524" s="7" t="n">
        <v>65535</v>
      </c>
      <c r="F6524" s="7" t="n">
        <v>0</v>
      </c>
    </row>
    <row r="6525" spans="1:12">
      <c r="A6525" t="s">
        <v>4</v>
      </c>
      <c r="B6525" s="4" t="s">
        <v>5</v>
      </c>
      <c r="C6525" s="4" t="s">
        <v>14</v>
      </c>
      <c r="D6525" s="4" t="s">
        <v>10</v>
      </c>
      <c r="E6525" s="4" t="s">
        <v>20</v>
      </c>
    </row>
    <row r="6526" spans="1:12">
      <c r="A6526" t="n">
        <v>50470</v>
      </c>
      <c r="B6526" s="22" t="n">
        <v>58</v>
      </c>
      <c r="C6526" s="7" t="n">
        <v>101</v>
      </c>
      <c r="D6526" s="7" t="n">
        <v>300</v>
      </c>
      <c r="E6526" s="7" t="n">
        <v>1</v>
      </c>
    </row>
    <row r="6527" spans="1:12">
      <c r="A6527" t="s">
        <v>4</v>
      </c>
      <c r="B6527" s="4" t="s">
        <v>5</v>
      </c>
      <c r="C6527" s="4" t="s">
        <v>14</v>
      </c>
      <c r="D6527" s="4" t="s">
        <v>10</v>
      </c>
    </row>
    <row r="6528" spans="1:12">
      <c r="A6528" t="n">
        <v>50478</v>
      </c>
      <c r="B6528" s="22" t="n">
        <v>58</v>
      </c>
      <c r="C6528" s="7" t="n">
        <v>254</v>
      </c>
      <c r="D6528" s="7" t="n">
        <v>0</v>
      </c>
    </row>
    <row r="6529" spans="1:6">
      <c r="A6529" t="s">
        <v>4</v>
      </c>
      <c r="B6529" s="4" t="s">
        <v>5</v>
      </c>
      <c r="C6529" s="4" t="s">
        <v>14</v>
      </c>
      <c r="D6529" s="4" t="s">
        <v>14</v>
      </c>
      <c r="E6529" s="4" t="s">
        <v>20</v>
      </c>
      <c r="F6529" s="4" t="s">
        <v>20</v>
      </c>
      <c r="G6529" s="4" t="s">
        <v>20</v>
      </c>
      <c r="H6529" s="4" t="s">
        <v>10</v>
      </c>
    </row>
    <row r="6530" spans="1:6">
      <c r="A6530" t="n">
        <v>50482</v>
      </c>
      <c r="B6530" s="40" t="n">
        <v>45</v>
      </c>
      <c r="C6530" s="7" t="n">
        <v>2</v>
      </c>
      <c r="D6530" s="7" t="n">
        <v>3</v>
      </c>
      <c r="E6530" s="7" t="n">
        <v>-16.0799999237061</v>
      </c>
      <c r="F6530" s="7" t="n">
        <v>1.72000002861023</v>
      </c>
      <c r="G6530" s="7" t="n">
        <v>-1.91999995708466</v>
      </c>
      <c r="H6530" s="7" t="n">
        <v>0</v>
      </c>
    </row>
    <row r="6531" spans="1:6">
      <c r="A6531" t="s">
        <v>4</v>
      </c>
      <c r="B6531" s="4" t="s">
        <v>5</v>
      </c>
      <c r="C6531" s="4" t="s">
        <v>14</v>
      </c>
      <c r="D6531" s="4" t="s">
        <v>14</v>
      </c>
      <c r="E6531" s="4" t="s">
        <v>20</v>
      </c>
      <c r="F6531" s="4" t="s">
        <v>20</v>
      </c>
      <c r="G6531" s="4" t="s">
        <v>20</v>
      </c>
      <c r="H6531" s="4" t="s">
        <v>10</v>
      </c>
      <c r="I6531" s="4" t="s">
        <v>14</v>
      </c>
    </row>
    <row r="6532" spans="1:6">
      <c r="A6532" t="n">
        <v>50499</v>
      </c>
      <c r="B6532" s="40" t="n">
        <v>45</v>
      </c>
      <c r="C6532" s="7" t="n">
        <v>4</v>
      </c>
      <c r="D6532" s="7" t="n">
        <v>3</v>
      </c>
      <c r="E6532" s="7" t="n">
        <v>18.7600002288818</v>
      </c>
      <c r="F6532" s="7" t="n">
        <v>22.5699996948242</v>
      </c>
      <c r="G6532" s="7" t="n">
        <v>0</v>
      </c>
      <c r="H6532" s="7" t="n">
        <v>0</v>
      </c>
      <c r="I6532" s="7" t="n">
        <v>1</v>
      </c>
    </row>
    <row r="6533" spans="1:6">
      <c r="A6533" t="s">
        <v>4</v>
      </c>
      <c r="B6533" s="4" t="s">
        <v>5</v>
      </c>
      <c r="C6533" s="4" t="s">
        <v>14</v>
      </c>
      <c r="D6533" s="4" t="s">
        <v>14</v>
      </c>
      <c r="E6533" s="4" t="s">
        <v>20</v>
      </c>
      <c r="F6533" s="4" t="s">
        <v>10</v>
      </c>
    </row>
    <row r="6534" spans="1:6">
      <c r="A6534" t="n">
        <v>50517</v>
      </c>
      <c r="B6534" s="40" t="n">
        <v>45</v>
      </c>
      <c r="C6534" s="7" t="n">
        <v>5</v>
      </c>
      <c r="D6534" s="7" t="n">
        <v>3</v>
      </c>
      <c r="E6534" s="7" t="n">
        <v>3.5</v>
      </c>
      <c r="F6534" s="7" t="n">
        <v>0</v>
      </c>
    </row>
    <row r="6535" spans="1:6">
      <c r="A6535" t="s">
        <v>4</v>
      </c>
      <c r="B6535" s="4" t="s">
        <v>5</v>
      </c>
      <c r="C6535" s="4" t="s">
        <v>14</v>
      </c>
      <c r="D6535" s="4" t="s">
        <v>14</v>
      </c>
      <c r="E6535" s="4" t="s">
        <v>20</v>
      </c>
      <c r="F6535" s="4" t="s">
        <v>10</v>
      </c>
    </row>
    <row r="6536" spans="1:6">
      <c r="A6536" t="n">
        <v>50526</v>
      </c>
      <c r="B6536" s="40" t="n">
        <v>45</v>
      </c>
      <c r="C6536" s="7" t="n">
        <v>11</v>
      </c>
      <c r="D6536" s="7" t="n">
        <v>3</v>
      </c>
      <c r="E6536" s="7" t="n">
        <v>15.6999998092651</v>
      </c>
      <c r="F6536" s="7" t="n">
        <v>0</v>
      </c>
    </row>
    <row r="6537" spans="1:6">
      <c r="A6537" t="s">
        <v>4</v>
      </c>
      <c r="B6537" s="4" t="s">
        <v>5</v>
      </c>
      <c r="C6537" s="4" t="s">
        <v>14</v>
      </c>
      <c r="D6537" s="4" t="s">
        <v>14</v>
      </c>
      <c r="E6537" s="4" t="s">
        <v>20</v>
      </c>
      <c r="F6537" s="4" t="s">
        <v>20</v>
      </c>
      <c r="G6537" s="4" t="s">
        <v>20</v>
      </c>
      <c r="H6537" s="4" t="s">
        <v>10</v>
      </c>
      <c r="I6537" s="4" t="s">
        <v>14</v>
      </c>
    </row>
    <row r="6538" spans="1:6">
      <c r="A6538" t="n">
        <v>50535</v>
      </c>
      <c r="B6538" s="40" t="n">
        <v>45</v>
      </c>
      <c r="C6538" s="7" t="n">
        <v>4</v>
      </c>
      <c r="D6538" s="7" t="n">
        <v>3</v>
      </c>
      <c r="E6538" s="7" t="n">
        <v>17.3500003814697</v>
      </c>
      <c r="F6538" s="7" t="n">
        <v>22.5699996948242</v>
      </c>
      <c r="G6538" s="7" t="n">
        <v>0</v>
      </c>
      <c r="H6538" s="7" t="n">
        <v>15000</v>
      </c>
      <c r="I6538" s="7" t="n">
        <v>1</v>
      </c>
    </row>
    <row r="6539" spans="1:6">
      <c r="A6539" t="s">
        <v>4</v>
      </c>
      <c r="B6539" s="4" t="s">
        <v>5</v>
      </c>
      <c r="C6539" s="4" t="s">
        <v>14</v>
      </c>
      <c r="D6539" s="4" t="s">
        <v>14</v>
      </c>
      <c r="E6539" s="4" t="s">
        <v>20</v>
      </c>
      <c r="F6539" s="4" t="s">
        <v>10</v>
      </c>
    </row>
    <row r="6540" spans="1:6">
      <c r="A6540" t="n">
        <v>50553</v>
      </c>
      <c r="B6540" s="40" t="n">
        <v>45</v>
      </c>
      <c r="C6540" s="7" t="n">
        <v>5</v>
      </c>
      <c r="D6540" s="7" t="n">
        <v>3</v>
      </c>
      <c r="E6540" s="7" t="n">
        <v>2.90000009536743</v>
      </c>
      <c r="F6540" s="7" t="n">
        <v>15000</v>
      </c>
    </row>
    <row r="6541" spans="1:6">
      <c r="A6541" t="s">
        <v>4</v>
      </c>
      <c r="B6541" s="4" t="s">
        <v>5</v>
      </c>
      <c r="C6541" s="4" t="s">
        <v>14</v>
      </c>
      <c r="D6541" s="4" t="s">
        <v>14</v>
      </c>
      <c r="E6541" s="4" t="s">
        <v>20</v>
      </c>
      <c r="F6541" s="4" t="s">
        <v>10</v>
      </c>
    </row>
    <row r="6542" spans="1:6">
      <c r="A6542" t="n">
        <v>50562</v>
      </c>
      <c r="B6542" s="40" t="n">
        <v>45</v>
      </c>
      <c r="C6542" s="7" t="n">
        <v>11</v>
      </c>
      <c r="D6542" s="7" t="n">
        <v>3</v>
      </c>
      <c r="E6542" s="7" t="n">
        <v>15.6999998092651</v>
      </c>
      <c r="F6542" s="7" t="n">
        <v>15000</v>
      </c>
    </row>
    <row r="6543" spans="1:6">
      <c r="A6543" t="s">
        <v>4</v>
      </c>
      <c r="B6543" s="4" t="s">
        <v>5</v>
      </c>
      <c r="C6543" s="4" t="s">
        <v>10</v>
      </c>
      <c r="D6543" s="4" t="s">
        <v>10</v>
      </c>
      <c r="E6543" s="4" t="s">
        <v>20</v>
      </c>
      <c r="F6543" s="4" t="s">
        <v>14</v>
      </c>
    </row>
    <row r="6544" spans="1:6">
      <c r="A6544" t="n">
        <v>50571</v>
      </c>
      <c r="B6544" s="64" t="n">
        <v>53</v>
      </c>
      <c r="C6544" s="7" t="n">
        <v>13</v>
      </c>
      <c r="D6544" s="7" t="n">
        <v>0</v>
      </c>
      <c r="E6544" s="7" t="n">
        <v>0</v>
      </c>
      <c r="F6544" s="7" t="n">
        <v>0</v>
      </c>
    </row>
    <row r="6545" spans="1:9">
      <c r="A6545" t="s">
        <v>4</v>
      </c>
      <c r="B6545" s="4" t="s">
        <v>5</v>
      </c>
      <c r="C6545" s="4" t="s">
        <v>10</v>
      </c>
      <c r="D6545" s="4" t="s">
        <v>10</v>
      </c>
      <c r="E6545" s="4" t="s">
        <v>10</v>
      </c>
    </row>
    <row r="6546" spans="1:9">
      <c r="A6546" t="n">
        <v>50581</v>
      </c>
      <c r="B6546" s="51" t="n">
        <v>61</v>
      </c>
      <c r="C6546" s="7" t="n">
        <v>13</v>
      </c>
      <c r="D6546" s="7" t="n">
        <v>0</v>
      </c>
      <c r="E6546" s="7" t="n">
        <v>0</v>
      </c>
    </row>
    <row r="6547" spans="1:9">
      <c r="A6547" t="s">
        <v>4</v>
      </c>
      <c r="B6547" s="4" t="s">
        <v>5</v>
      </c>
      <c r="C6547" s="4" t="s">
        <v>14</v>
      </c>
      <c r="D6547" s="4" t="s">
        <v>10</v>
      </c>
    </row>
    <row r="6548" spans="1:9">
      <c r="A6548" t="n">
        <v>50588</v>
      </c>
      <c r="B6548" s="22" t="n">
        <v>58</v>
      </c>
      <c r="C6548" s="7" t="n">
        <v>255</v>
      </c>
      <c r="D6548" s="7" t="n">
        <v>0</v>
      </c>
    </row>
    <row r="6549" spans="1:9">
      <c r="A6549" t="s">
        <v>4</v>
      </c>
      <c r="B6549" s="4" t="s">
        <v>5</v>
      </c>
      <c r="C6549" s="4" t="s">
        <v>14</v>
      </c>
      <c r="D6549" s="4" t="s">
        <v>10</v>
      </c>
      <c r="E6549" s="4" t="s">
        <v>6</v>
      </c>
    </row>
    <row r="6550" spans="1:9">
      <c r="A6550" t="n">
        <v>50592</v>
      </c>
      <c r="B6550" s="33" t="n">
        <v>51</v>
      </c>
      <c r="C6550" s="7" t="n">
        <v>4</v>
      </c>
      <c r="D6550" s="7" t="n">
        <v>13</v>
      </c>
      <c r="E6550" s="7" t="s">
        <v>113</v>
      </c>
    </row>
    <row r="6551" spans="1:9">
      <c r="A6551" t="s">
        <v>4</v>
      </c>
      <c r="B6551" s="4" t="s">
        <v>5</v>
      </c>
      <c r="C6551" s="4" t="s">
        <v>10</v>
      </c>
    </row>
    <row r="6552" spans="1:9">
      <c r="A6552" t="n">
        <v>50605</v>
      </c>
      <c r="B6552" s="29" t="n">
        <v>16</v>
      </c>
      <c r="C6552" s="7" t="n">
        <v>0</v>
      </c>
    </row>
    <row r="6553" spans="1:9">
      <c r="A6553" t="s">
        <v>4</v>
      </c>
      <c r="B6553" s="4" t="s">
        <v>5</v>
      </c>
      <c r="C6553" s="4" t="s">
        <v>10</v>
      </c>
      <c r="D6553" s="4" t="s">
        <v>83</v>
      </c>
      <c r="E6553" s="4" t="s">
        <v>14</v>
      </c>
      <c r="F6553" s="4" t="s">
        <v>14</v>
      </c>
    </row>
    <row r="6554" spans="1:9">
      <c r="A6554" t="n">
        <v>50608</v>
      </c>
      <c r="B6554" s="44" t="n">
        <v>26</v>
      </c>
      <c r="C6554" s="7" t="n">
        <v>13</v>
      </c>
      <c r="D6554" s="7" t="s">
        <v>461</v>
      </c>
      <c r="E6554" s="7" t="n">
        <v>2</v>
      </c>
      <c r="F6554" s="7" t="n">
        <v>0</v>
      </c>
    </row>
    <row r="6555" spans="1:9">
      <c r="A6555" t="s">
        <v>4</v>
      </c>
      <c r="B6555" s="4" t="s">
        <v>5</v>
      </c>
    </row>
    <row r="6556" spans="1:9">
      <c r="A6556" t="n">
        <v>50639</v>
      </c>
      <c r="B6556" s="45" t="n">
        <v>28</v>
      </c>
    </row>
    <row r="6557" spans="1:9">
      <c r="A6557" t="s">
        <v>4</v>
      </c>
      <c r="B6557" s="4" t="s">
        <v>5</v>
      </c>
      <c r="C6557" s="4" t="s">
        <v>14</v>
      </c>
      <c r="D6557" s="4" t="s">
        <v>10</v>
      </c>
      <c r="E6557" s="4" t="s">
        <v>6</v>
      </c>
      <c r="F6557" s="4" t="s">
        <v>6</v>
      </c>
      <c r="G6557" s="4" t="s">
        <v>6</v>
      </c>
      <c r="H6557" s="4" t="s">
        <v>6</v>
      </c>
    </row>
    <row r="6558" spans="1:9">
      <c r="A6558" t="n">
        <v>50640</v>
      </c>
      <c r="B6558" s="33" t="n">
        <v>51</v>
      </c>
      <c r="C6558" s="7" t="n">
        <v>3</v>
      </c>
      <c r="D6558" s="7" t="n">
        <v>13</v>
      </c>
      <c r="E6558" s="7" t="s">
        <v>120</v>
      </c>
      <c r="F6558" s="7" t="s">
        <v>60</v>
      </c>
      <c r="G6558" s="7" t="s">
        <v>61</v>
      </c>
      <c r="H6558" s="7" t="s">
        <v>62</v>
      </c>
    </row>
    <row r="6559" spans="1:9">
      <c r="A6559" t="s">
        <v>4</v>
      </c>
      <c r="B6559" s="4" t="s">
        <v>5</v>
      </c>
      <c r="C6559" s="4" t="s">
        <v>10</v>
      </c>
      <c r="D6559" s="4" t="s">
        <v>14</v>
      </c>
      <c r="E6559" s="4" t="s">
        <v>20</v>
      </c>
      <c r="F6559" s="4" t="s">
        <v>10</v>
      </c>
    </row>
    <row r="6560" spans="1:9">
      <c r="A6560" t="n">
        <v>50653</v>
      </c>
      <c r="B6560" s="47" t="n">
        <v>59</v>
      </c>
      <c r="C6560" s="7" t="n">
        <v>13</v>
      </c>
      <c r="D6560" s="7" t="n">
        <v>9</v>
      </c>
      <c r="E6560" s="7" t="n">
        <v>0.150000005960464</v>
      </c>
      <c r="F6560" s="7" t="n">
        <v>0</v>
      </c>
    </row>
    <row r="6561" spans="1:8">
      <c r="A6561" t="s">
        <v>4</v>
      </c>
      <c r="B6561" s="4" t="s">
        <v>5</v>
      </c>
      <c r="C6561" s="4" t="s">
        <v>10</v>
      </c>
    </row>
    <row r="6562" spans="1:8">
      <c r="A6562" t="n">
        <v>50663</v>
      </c>
      <c r="B6562" s="29" t="n">
        <v>16</v>
      </c>
      <c r="C6562" s="7" t="n">
        <v>2000</v>
      </c>
    </row>
    <row r="6563" spans="1:8">
      <c r="A6563" t="s">
        <v>4</v>
      </c>
      <c r="B6563" s="4" t="s">
        <v>5</v>
      </c>
      <c r="C6563" s="4" t="s">
        <v>10</v>
      </c>
      <c r="D6563" s="4" t="s">
        <v>14</v>
      </c>
      <c r="E6563" s="4" t="s">
        <v>6</v>
      </c>
      <c r="F6563" s="4" t="s">
        <v>20</v>
      </c>
      <c r="G6563" s="4" t="s">
        <v>20</v>
      </c>
      <c r="H6563" s="4" t="s">
        <v>20</v>
      </c>
    </row>
    <row r="6564" spans="1:8">
      <c r="A6564" t="n">
        <v>50666</v>
      </c>
      <c r="B6564" s="36" t="n">
        <v>48</v>
      </c>
      <c r="C6564" s="7" t="n">
        <v>13</v>
      </c>
      <c r="D6564" s="7" t="n">
        <v>0</v>
      </c>
      <c r="E6564" s="7" t="s">
        <v>404</v>
      </c>
      <c r="F6564" s="7" t="n">
        <v>-1</v>
      </c>
      <c r="G6564" s="7" t="n">
        <v>1</v>
      </c>
      <c r="H6564" s="7" t="n">
        <v>0</v>
      </c>
    </row>
    <row r="6565" spans="1:8">
      <c r="A6565" t="s">
        <v>4</v>
      </c>
      <c r="B6565" s="4" t="s">
        <v>5</v>
      </c>
      <c r="C6565" s="4" t="s">
        <v>10</v>
      </c>
    </row>
    <row r="6566" spans="1:8">
      <c r="A6566" t="n">
        <v>50696</v>
      </c>
      <c r="B6566" s="29" t="n">
        <v>16</v>
      </c>
      <c r="C6566" s="7" t="n">
        <v>500</v>
      </c>
    </row>
    <row r="6567" spans="1:8">
      <c r="A6567" t="s">
        <v>4</v>
      </c>
      <c r="B6567" s="4" t="s">
        <v>5</v>
      </c>
      <c r="C6567" s="4" t="s">
        <v>14</v>
      </c>
      <c r="D6567" s="4" t="s">
        <v>10</v>
      </c>
      <c r="E6567" s="4" t="s">
        <v>6</v>
      </c>
    </row>
    <row r="6568" spans="1:8">
      <c r="A6568" t="n">
        <v>50699</v>
      </c>
      <c r="B6568" s="33" t="n">
        <v>51</v>
      </c>
      <c r="C6568" s="7" t="n">
        <v>4</v>
      </c>
      <c r="D6568" s="7" t="n">
        <v>13</v>
      </c>
      <c r="E6568" s="7" t="s">
        <v>138</v>
      </c>
    </row>
    <row r="6569" spans="1:8">
      <c r="A6569" t="s">
        <v>4</v>
      </c>
      <c r="B6569" s="4" t="s">
        <v>5</v>
      </c>
      <c r="C6569" s="4" t="s">
        <v>10</v>
      </c>
    </row>
    <row r="6570" spans="1:8">
      <c r="A6570" t="n">
        <v>50713</v>
      </c>
      <c r="B6570" s="29" t="n">
        <v>16</v>
      </c>
      <c r="C6570" s="7" t="n">
        <v>0</v>
      </c>
    </row>
    <row r="6571" spans="1:8">
      <c r="A6571" t="s">
        <v>4</v>
      </c>
      <c r="B6571" s="4" t="s">
        <v>5</v>
      </c>
      <c r="C6571" s="4" t="s">
        <v>10</v>
      </c>
      <c r="D6571" s="4" t="s">
        <v>83</v>
      </c>
      <c r="E6571" s="4" t="s">
        <v>14</v>
      </c>
      <c r="F6571" s="4" t="s">
        <v>14</v>
      </c>
      <c r="G6571" s="4" t="s">
        <v>83</v>
      </c>
      <c r="H6571" s="4" t="s">
        <v>14</v>
      </c>
      <c r="I6571" s="4" t="s">
        <v>14</v>
      </c>
    </row>
    <row r="6572" spans="1:8">
      <c r="A6572" t="n">
        <v>50716</v>
      </c>
      <c r="B6572" s="44" t="n">
        <v>26</v>
      </c>
      <c r="C6572" s="7" t="n">
        <v>13</v>
      </c>
      <c r="D6572" s="7" t="s">
        <v>462</v>
      </c>
      <c r="E6572" s="7" t="n">
        <v>2</v>
      </c>
      <c r="F6572" s="7" t="n">
        <v>3</v>
      </c>
      <c r="G6572" s="7" t="s">
        <v>463</v>
      </c>
      <c r="H6572" s="7" t="n">
        <v>2</v>
      </c>
      <c r="I6572" s="7" t="n">
        <v>0</v>
      </c>
    </row>
    <row r="6573" spans="1:8">
      <c r="A6573" t="s">
        <v>4</v>
      </c>
      <c r="B6573" s="4" t="s">
        <v>5</v>
      </c>
    </row>
    <row r="6574" spans="1:8">
      <c r="A6574" t="n">
        <v>50822</v>
      </c>
      <c r="B6574" s="45" t="n">
        <v>28</v>
      </c>
    </row>
    <row r="6575" spans="1:8">
      <c r="A6575" t="s">
        <v>4</v>
      </c>
      <c r="B6575" s="4" t="s">
        <v>5</v>
      </c>
      <c r="C6575" s="4" t="s">
        <v>10</v>
      </c>
      <c r="D6575" s="4" t="s">
        <v>14</v>
      </c>
      <c r="E6575" s="4" t="s">
        <v>20</v>
      </c>
      <c r="F6575" s="4" t="s">
        <v>10</v>
      </c>
    </row>
    <row r="6576" spans="1:8">
      <c r="A6576" t="n">
        <v>50823</v>
      </c>
      <c r="B6576" s="47" t="n">
        <v>59</v>
      </c>
      <c r="C6576" s="7" t="n">
        <v>0</v>
      </c>
      <c r="D6576" s="7" t="n">
        <v>1</v>
      </c>
      <c r="E6576" s="7" t="n">
        <v>0.150000005960464</v>
      </c>
      <c r="F6576" s="7" t="n">
        <v>0</v>
      </c>
    </row>
    <row r="6577" spans="1:9">
      <c r="A6577" t="s">
        <v>4</v>
      </c>
      <c r="B6577" s="4" t="s">
        <v>5</v>
      </c>
      <c r="C6577" s="4" t="s">
        <v>10</v>
      </c>
    </row>
    <row r="6578" spans="1:9">
      <c r="A6578" t="n">
        <v>50833</v>
      </c>
      <c r="B6578" s="29" t="n">
        <v>16</v>
      </c>
      <c r="C6578" s="7" t="n">
        <v>1300</v>
      </c>
    </row>
    <row r="6579" spans="1:9">
      <c r="A6579" t="s">
        <v>4</v>
      </c>
      <c r="B6579" s="4" t="s">
        <v>5</v>
      </c>
      <c r="C6579" s="4" t="s">
        <v>14</v>
      </c>
      <c r="D6579" s="4" t="s">
        <v>10</v>
      </c>
      <c r="E6579" s="4" t="s">
        <v>6</v>
      </c>
    </row>
    <row r="6580" spans="1:9">
      <c r="A6580" t="n">
        <v>50836</v>
      </c>
      <c r="B6580" s="33" t="n">
        <v>51</v>
      </c>
      <c r="C6580" s="7" t="n">
        <v>4</v>
      </c>
      <c r="D6580" s="7" t="n">
        <v>0</v>
      </c>
      <c r="E6580" s="7" t="s">
        <v>101</v>
      </c>
    </row>
    <row r="6581" spans="1:9">
      <c r="A6581" t="s">
        <v>4</v>
      </c>
      <c r="B6581" s="4" t="s">
        <v>5</v>
      </c>
      <c r="C6581" s="4" t="s">
        <v>10</v>
      </c>
    </row>
    <row r="6582" spans="1:9">
      <c r="A6582" t="n">
        <v>50849</v>
      </c>
      <c r="B6582" s="29" t="n">
        <v>16</v>
      </c>
      <c r="C6582" s="7" t="n">
        <v>0</v>
      </c>
    </row>
    <row r="6583" spans="1:9">
      <c r="A6583" t="s">
        <v>4</v>
      </c>
      <c r="B6583" s="4" t="s">
        <v>5</v>
      </c>
      <c r="C6583" s="4" t="s">
        <v>10</v>
      </c>
      <c r="D6583" s="4" t="s">
        <v>83</v>
      </c>
      <c r="E6583" s="4" t="s">
        <v>14</v>
      </c>
      <c r="F6583" s="4" t="s">
        <v>14</v>
      </c>
    </row>
    <row r="6584" spans="1:9">
      <c r="A6584" t="n">
        <v>50852</v>
      </c>
      <c r="B6584" s="44" t="n">
        <v>26</v>
      </c>
      <c r="C6584" s="7" t="n">
        <v>0</v>
      </c>
      <c r="D6584" s="7" t="s">
        <v>464</v>
      </c>
      <c r="E6584" s="7" t="n">
        <v>2</v>
      </c>
      <c r="F6584" s="7" t="n">
        <v>0</v>
      </c>
    </row>
    <row r="6585" spans="1:9">
      <c r="A6585" t="s">
        <v>4</v>
      </c>
      <c r="B6585" s="4" t="s">
        <v>5</v>
      </c>
    </row>
    <row r="6586" spans="1:9">
      <c r="A6586" t="n">
        <v>50873</v>
      </c>
      <c r="B6586" s="45" t="n">
        <v>28</v>
      </c>
    </row>
    <row r="6587" spans="1:9">
      <c r="A6587" t="s">
        <v>4</v>
      </c>
      <c r="B6587" s="4" t="s">
        <v>5</v>
      </c>
      <c r="C6587" s="4" t="s">
        <v>14</v>
      </c>
      <c r="D6587" s="4" t="s">
        <v>10</v>
      </c>
      <c r="E6587" s="4" t="s">
        <v>6</v>
      </c>
    </row>
    <row r="6588" spans="1:9">
      <c r="A6588" t="n">
        <v>50874</v>
      </c>
      <c r="B6588" s="33" t="n">
        <v>51</v>
      </c>
      <c r="C6588" s="7" t="n">
        <v>4</v>
      </c>
      <c r="D6588" s="7" t="n">
        <v>12</v>
      </c>
      <c r="E6588" s="7" t="s">
        <v>138</v>
      </c>
    </row>
    <row r="6589" spans="1:9">
      <c r="A6589" t="s">
        <v>4</v>
      </c>
      <c r="B6589" s="4" t="s">
        <v>5</v>
      </c>
      <c r="C6589" s="4" t="s">
        <v>10</v>
      </c>
    </row>
    <row r="6590" spans="1:9">
      <c r="A6590" t="n">
        <v>50888</v>
      </c>
      <c r="B6590" s="29" t="n">
        <v>16</v>
      </c>
      <c r="C6590" s="7" t="n">
        <v>0</v>
      </c>
    </row>
    <row r="6591" spans="1:9">
      <c r="A6591" t="s">
        <v>4</v>
      </c>
      <c r="B6591" s="4" t="s">
        <v>5</v>
      </c>
      <c r="C6591" s="4" t="s">
        <v>10</v>
      </c>
      <c r="D6591" s="4" t="s">
        <v>83</v>
      </c>
      <c r="E6591" s="4" t="s">
        <v>14</v>
      </c>
      <c r="F6591" s="4" t="s">
        <v>14</v>
      </c>
      <c r="G6591" s="4" t="s">
        <v>83</v>
      </c>
      <c r="H6591" s="4" t="s">
        <v>14</v>
      </c>
      <c r="I6591" s="4" t="s">
        <v>14</v>
      </c>
    </row>
    <row r="6592" spans="1:9">
      <c r="A6592" t="n">
        <v>50891</v>
      </c>
      <c r="B6592" s="44" t="n">
        <v>26</v>
      </c>
      <c r="C6592" s="7" t="n">
        <v>12</v>
      </c>
      <c r="D6592" s="7" t="s">
        <v>465</v>
      </c>
      <c r="E6592" s="7" t="n">
        <v>2</v>
      </c>
      <c r="F6592" s="7" t="n">
        <v>3</v>
      </c>
      <c r="G6592" s="7" t="s">
        <v>466</v>
      </c>
      <c r="H6592" s="7" t="n">
        <v>2</v>
      </c>
      <c r="I6592" s="7" t="n">
        <v>0</v>
      </c>
    </row>
    <row r="6593" spans="1:9">
      <c r="A6593" t="s">
        <v>4</v>
      </c>
      <c r="B6593" s="4" t="s">
        <v>5</v>
      </c>
    </row>
    <row r="6594" spans="1:9">
      <c r="A6594" t="n">
        <v>51024</v>
      </c>
      <c r="B6594" s="45" t="n">
        <v>28</v>
      </c>
    </row>
    <row r="6595" spans="1:9">
      <c r="A6595" t="s">
        <v>4</v>
      </c>
      <c r="B6595" s="4" t="s">
        <v>5</v>
      </c>
      <c r="C6595" s="4" t="s">
        <v>10</v>
      </c>
      <c r="D6595" s="4" t="s">
        <v>14</v>
      </c>
    </row>
    <row r="6596" spans="1:9">
      <c r="A6596" t="n">
        <v>51025</v>
      </c>
      <c r="B6596" s="46" t="n">
        <v>89</v>
      </c>
      <c r="C6596" s="7" t="n">
        <v>65533</v>
      </c>
      <c r="D6596" s="7" t="n">
        <v>1</v>
      </c>
    </row>
    <row r="6597" spans="1:9">
      <c r="A6597" t="s">
        <v>4</v>
      </c>
      <c r="B6597" s="4" t="s">
        <v>5</v>
      </c>
      <c r="C6597" s="4" t="s">
        <v>14</v>
      </c>
      <c r="D6597" s="4" t="s">
        <v>10</v>
      </c>
      <c r="E6597" s="4" t="s">
        <v>20</v>
      </c>
    </row>
    <row r="6598" spans="1:9">
      <c r="A6598" t="n">
        <v>51029</v>
      </c>
      <c r="B6598" s="22" t="n">
        <v>58</v>
      </c>
      <c r="C6598" s="7" t="n">
        <v>101</v>
      </c>
      <c r="D6598" s="7" t="n">
        <v>300</v>
      </c>
      <c r="E6598" s="7" t="n">
        <v>1</v>
      </c>
    </row>
    <row r="6599" spans="1:9">
      <c r="A6599" t="s">
        <v>4</v>
      </c>
      <c r="B6599" s="4" t="s">
        <v>5</v>
      </c>
      <c r="C6599" s="4" t="s">
        <v>14</v>
      </c>
      <c r="D6599" s="4" t="s">
        <v>10</v>
      </c>
    </row>
    <row r="6600" spans="1:9">
      <c r="A6600" t="n">
        <v>51037</v>
      </c>
      <c r="B6600" s="22" t="n">
        <v>58</v>
      </c>
      <c r="C6600" s="7" t="n">
        <v>254</v>
      </c>
      <c r="D6600" s="7" t="n">
        <v>0</v>
      </c>
    </row>
    <row r="6601" spans="1:9">
      <c r="A6601" t="s">
        <v>4</v>
      </c>
      <c r="B6601" s="4" t="s">
        <v>5</v>
      </c>
      <c r="C6601" s="4" t="s">
        <v>14</v>
      </c>
      <c r="D6601" s="4" t="s">
        <v>14</v>
      </c>
      <c r="E6601" s="4" t="s">
        <v>20</v>
      </c>
      <c r="F6601" s="4" t="s">
        <v>20</v>
      </c>
      <c r="G6601" s="4" t="s">
        <v>20</v>
      </c>
      <c r="H6601" s="4" t="s">
        <v>10</v>
      </c>
    </row>
    <row r="6602" spans="1:9">
      <c r="A6602" t="n">
        <v>51041</v>
      </c>
      <c r="B6602" s="40" t="n">
        <v>45</v>
      </c>
      <c r="C6602" s="7" t="n">
        <v>2</v>
      </c>
      <c r="D6602" s="7" t="n">
        <v>3</v>
      </c>
      <c r="E6602" s="7" t="n">
        <v>-15.8400001525879</v>
      </c>
      <c r="F6602" s="7" t="n">
        <v>1.73000001907349</v>
      </c>
      <c r="G6602" s="7" t="n">
        <v>-1.49000000953674</v>
      </c>
      <c r="H6602" s="7" t="n">
        <v>0</v>
      </c>
    </row>
    <row r="6603" spans="1:9">
      <c r="A6603" t="s">
        <v>4</v>
      </c>
      <c r="B6603" s="4" t="s">
        <v>5</v>
      </c>
      <c r="C6603" s="4" t="s">
        <v>14</v>
      </c>
      <c r="D6603" s="4" t="s">
        <v>14</v>
      </c>
      <c r="E6603" s="4" t="s">
        <v>20</v>
      </c>
      <c r="F6603" s="4" t="s">
        <v>20</v>
      </c>
      <c r="G6603" s="4" t="s">
        <v>20</v>
      </c>
      <c r="H6603" s="4" t="s">
        <v>10</v>
      </c>
      <c r="I6603" s="4" t="s">
        <v>14</v>
      </c>
    </row>
    <row r="6604" spans="1:9">
      <c r="A6604" t="n">
        <v>51058</v>
      </c>
      <c r="B6604" s="40" t="n">
        <v>45</v>
      </c>
      <c r="C6604" s="7" t="n">
        <v>4</v>
      </c>
      <c r="D6604" s="7" t="n">
        <v>3</v>
      </c>
      <c r="E6604" s="7" t="n">
        <v>23.8700008392334</v>
      </c>
      <c r="F6604" s="7" t="n">
        <v>205.320007324219</v>
      </c>
      <c r="G6604" s="7" t="n">
        <v>0</v>
      </c>
      <c r="H6604" s="7" t="n">
        <v>0</v>
      </c>
      <c r="I6604" s="7" t="n">
        <v>1</v>
      </c>
    </row>
    <row r="6605" spans="1:9">
      <c r="A6605" t="s">
        <v>4</v>
      </c>
      <c r="B6605" s="4" t="s">
        <v>5</v>
      </c>
      <c r="C6605" s="4" t="s">
        <v>14</v>
      </c>
      <c r="D6605" s="4" t="s">
        <v>14</v>
      </c>
      <c r="E6605" s="4" t="s">
        <v>20</v>
      </c>
      <c r="F6605" s="4" t="s">
        <v>10</v>
      </c>
    </row>
    <row r="6606" spans="1:9">
      <c r="A6606" t="n">
        <v>51076</v>
      </c>
      <c r="B6606" s="40" t="n">
        <v>45</v>
      </c>
      <c r="C6606" s="7" t="n">
        <v>5</v>
      </c>
      <c r="D6606" s="7" t="n">
        <v>3</v>
      </c>
      <c r="E6606" s="7" t="n">
        <v>3.59999990463257</v>
      </c>
      <c r="F6606" s="7" t="n">
        <v>0</v>
      </c>
    </row>
    <row r="6607" spans="1:9">
      <c r="A6607" t="s">
        <v>4</v>
      </c>
      <c r="B6607" s="4" t="s">
        <v>5</v>
      </c>
      <c r="C6607" s="4" t="s">
        <v>14</v>
      </c>
      <c r="D6607" s="4" t="s">
        <v>14</v>
      </c>
      <c r="E6607" s="4" t="s">
        <v>20</v>
      </c>
      <c r="F6607" s="4" t="s">
        <v>10</v>
      </c>
    </row>
    <row r="6608" spans="1:9">
      <c r="A6608" t="n">
        <v>51085</v>
      </c>
      <c r="B6608" s="40" t="n">
        <v>45</v>
      </c>
      <c r="C6608" s="7" t="n">
        <v>11</v>
      </c>
      <c r="D6608" s="7" t="n">
        <v>3</v>
      </c>
      <c r="E6608" s="7" t="n">
        <v>25.5</v>
      </c>
      <c r="F6608" s="7" t="n">
        <v>0</v>
      </c>
    </row>
    <row r="6609" spans="1:9">
      <c r="A6609" t="s">
        <v>4</v>
      </c>
      <c r="B6609" s="4" t="s">
        <v>5</v>
      </c>
      <c r="C6609" s="4" t="s">
        <v>14</v>
      </c>
      <c r="D6609" s="4" t="s">
        <v>14</v>
      </c>
      <c r="E6609" s="4" t="s">
        <v>20</v>
      </c>
      <c r="F6609" s="4" t="s">
        <v>20</v>
      </c>
      <c r="G6609" s="4" t="s">
        <v>20</v>
      </c>
      <c r="H6609" s="4" t="s">
        <v>10</v>
      </c>
    </row>
    <row r="6610" spans="1:9">
      <c r="A6610" t="n">
        <v>51094</v>
      </c>
      <c r="B6610" s="40" t="n">
        <v>45</v>
      </c>
      <c r="C6610" s="7" t="n">
        <v>2</v>
      </c>
      <c r="D6610" s="7" t="n">
        <v>3</v>
      </c>
      <c r="E6610" s="7" t="n">
        <v>-15.8400001525879</v>
      </c>
      <c r="F6610" s="7" t="n">
        <v>1.69000005722046</v>
      </c>
      <c r="G6610" s="7" t="n">
        <v>-1.49000000953674</v>
      </c>
      <c r="H6610" s="7" t="n">
        <v>20000</v>
      </c>
    </row>
    <row r="6611" spans="1:9">
      <c r="A6611" t="s">
        <v>4</v>
      </c>
      <c r="B6611" s="4" t="s">
        <v>5</v>
      </c>
      <c r="C6611" s="4" t="s">
        <v>14</v>
      </c>
      <c r="D6611" s="4" t="s">
        <v>14</v>
      </c>
      <c r="E6611" s="4" t="s">
        <v>20</v>
      </c>
      <c r="F6611" s="4" t="s">
        <v>20</v>
      </c>
      <c r="G6611" s="4" t="s">
        <v>20</v>
      </c>
      <c r="H6611" s="4" t="s">
        <v>10</v>
      </c>
      <c r="I6611" s="4" t="s">
        <v>14</v>
      </c>
    </row>
    <row r="6612" spans="1:9">
      <c r="A6612" t="n">
        <v>51111</v>
      </c>
      <c r="B6612" s="40" t="n">
        <v>45</v>
      </c>
      <c r="C6612" s="7" t="n">
        <v>4</v>
      </c>
      <c r="D6612" s="7" t="n">
        <v>3</v>
      </c>
      <c r="E6612" s="7" t="n">
        <v>14.25</v>
      </c>
      <c r="F6612" s="7" t="n">
        <v>205.320007324219</v>
      </c>
      <c r="G6612" s="7" t="n">
        <v>0</v>
      </c>
      <c r="H6612" s="7" t="n">
        <v>20000</v>
      </c>
      <c r="I6612" s="7" t="n">
        <v>1</v>
      </c>
    </row>
    <row r="6613" spans="1:9">
      <c r="A6613" t="s">
        <v>4</v>
      </c>
      <c r="B6613" s="4" t="s">
        <v>5</v>
      </c>
      <c r="C6613" s="4" t="s">
        <v>14</v>
      </c>
      <c r="D6613" s="4" t="s">
        <v>14</v>
      </c>
      <c r="E6613" s="4" t="s">
        <v>20</v>
      </c>
      <c r="F6613" s="4" t="s">
        <v>10</v>
      </c>
    </row>
    <row r="6614" spans="1:9">
      <c r="A6614" t="n">
        <v>51129</v>
      </c>
      <c r="B6614" s="40" t="n">
        <v>45</v>
      </c>
      <c r="C6614" s="7" t="n">
        <v>5</v>
      </c>
      <c r="D6614" s="7" t="n">
        <v>3</v>
      </c>
      <c r="E6614" s="7" t="n">
        <v>4.09999990463257</v>
      </c>
      <c r="F6614" s="7" t="n">
        <v>20000</v>
      </c>
    </row>
    <row r="6615" spans="1:9">
      <c r="A6615" t="s">
        <v>4</v>
      </c>
      <c r="B6615" s="4" t="s">
        <v>5</v>
      </c>
      <c r="C6615" s="4" t="s">
        <v>14</v>
      </c>
      <c r="D6615" s="4" t="s">
        <v>14</v>
      </c>
      <c r="E6615" s="4" t="s">
        <v>20</v>
      </c>
      <c r="F6615" s="4" t="s">
        <v>10</v>
      </c>
    </row>
    <row r="6616" spans="1:9">
      <c r="A6616" t="n">
        <v>51138</v>
      </c>
      <c r="B6616" s="40" t="n">
        <v>45</v>
      </c>
      <c r="C6616" s="7" t="n">
        <v>11</v>
      </c>
      <c r="D6616" s="7" t="n">
        <v>3</v>
      </c>
      <c r="E6616" s="7" t="n">
        <v>23.2000007629395</v>
      </c>
      <c r="F6616" s="7" t="n">
        <v>20000</v>
      </c>
    </row>
    <row r="6617" spans="1:9">
      <c r="A6617" t="s">
        <v>4</v>
      </c>
      <c r="B6617" s="4" t="s">
        <v>5</v>
      </c>
      <c r="C6617" s="4" t="s">
        <v>14</v>
      </c>
      <c r="D6617" s="4" t="s">
        <v>10</v>
      </c>
    </row>
    <row r="6618" spans="1:9">
      <c r="A6618" t="n">
        <v>51147</v>
      </c>
      <c r="B6618" s="22" t="n">
        <v>58</v>
      </c>
      <c r="C6618" s="7" t="n">
        <v>255</v>
      </c>
      <c r="D6618" s="7" t="n">
        <v>0</v>
      </c>
    </row>
    <row r="6619" spans="1:9">
      <c r="A6619" t="s">
        <v>4</v>
      </c>
      <c r="B6619" s="4" t="s">
        <v>5</v>
      </c>
      <c r="C6619" s="4" t="s">
        <v>10</v>
      </c>
      <c r="D6619" s="4" t="s">
        <v>14</v>
      </c>
      <c r="E6619" s="4" t="s">
        <v>6</v>
      </c>
      <c r="F6619" s="4" t="s">
        <v>20</v>
      </c>
      <c r="G6619" s="4" t="s">
        <v>20</v>
      </c>
      <c r="H6619" s="4" t="s">
        <v>20</v>
      </c>
    </row>
    <row r="6620" spans="1:9">
      <c r="A6620" t="n">
        <v>51151</v>
      </c>
      <c r="B6620" s="36" t="n">
        <v>48</v>
      </c>
      <c r="C6620" s="7" t="n">
        <v>1</v>
      </c>
      <c r="D6620" s="7" t="n">
        <v>0</v>
      </c>
      <c r="E6620" s="7" t="s">
        <v>234</v>
      </c>
      <c r="F6620" s="7" t="n">
        <v>-1</v>
      </c>
      <c r="G6620" s="7" t="n">
        <v>1</v>
      </c>
      <c r="H6620" s="7" t="n">
        <v>0</v>
      </c>
    </row>
    <row r="6621" spans="1:9">
      <c r="A6621" t="s">
        <v>4</v>
      </c>
      <c r="B6621" s="4" t="s">
        <v>5</v>
      </c>
      <c r="C6621" s="4" t="s">
        <v>10</v>
      </c>
    </row>
    <row r="6622" spans="1:9">
      <c r="A6622" t="n">
        <v>51179</v>
      </c>
      <c r="B6622" s="29" t="n">
        <v>16</v>
      </c>
      <c r="C6622" s="7" t="n">
        <v>500</v>
      </c>
    </row>
    <row r="6623" spans="1:9">
      <c r="A6623" t="s">
        <v>4</v>
      </c>
      <c r="B6623" s="4" t="s">
        <v>5</v>
      </c>
      <c r="C6623" s="4" t="s">
        <v>14</v>
      </c>
      <c r="D6623" s="4" t="s">
        <v>10</v>
      </c>
      <c r="E6623" s="4" t="s">
        <v>6</v>
      </c>
    </row>
    <row r="6624" spans="1:9">
      <c r="A6624" t="n">
        <v>51182</v>
      </c>
      <c r="B6624" s="33" t="n">
        <v>51</v>
      </c>
      <c r="C6624" s="7" t="n">
        <v>4</v>
      </c>
      <c r="D6624" s="7" t="n">
        <v>1</v>
      </c>
      <c r="E6624" s="7" t="s">
        <v>115</v>
      </c>
    </row>
    <row r="6625" spans="1:9">
      <c r="A6625" t="s">
        <v>4</v>
      </c>
      <c r="B6625" s="4" t="s">
        <v>5</v>
      </c>
      <c r="C6625" s="4" t="s">
        <v>10</v>
      </c>
    </row>
    <row r="6626" spans="1:9">
      <c r="A6626" t="n">
        <v>51196</v>
      </c>
      <c r="B6626" s="29" t="n">
        <v>16</v>
      </c>
      <c r="C6626" s="7" t="n">
        <v>0</v>
      </c>
    </row>
    <row r="6627" spans="1:9">
      <c r="A6627" t="s">
        <v>4</v>
      </c>
      <c r="B6627" s="4" t="s">
        <v>5</v>
      </c>
      <c r="C6627" s="4" t="s">
        <v>10</v>
      </c>
      <c r="D6627" s="4" t="s">
        <v>83</v>
      </c>
      <c r="E6627" s="4" t="s">
        <v>14</v>
      </c>
      <c r="F6627" s="4" t="s">
        <v>14</v>
      </c>
    </row>
    <row r="6628" spans="1:9">
      <c r="A6628" t="n">
        <v>51199</v>
      </c>
      <c r="B6628" s="44" t="n">
        <v>26</v>
      </c>
      <c r="C6628" s="7" t="n">
        <v>1</v>
      </c>
      <c r="D6628" s="7" t="s">
        <v>467</v>
      </c>
      <c r="E6628" s="7" t="n">
        <v>2</v>
      </c>
      <c r="F6628" s="7" t="n">
        <v>0</v>
      </c>
    </row>
    <row r="6629" spans="1:9">
      <c r="A6629" t="s">
        <v>4</v>
      </c>
      <c r="B6629" s="4" t="s">
        <v>5</v>
      </c>
      <c r="C6629" s="4" t="s">
        <v>10</v>
      </c>
    </row>
    <row r="6630" spans="1:9">
      <c r="A6630" t="n">
        <v>51241</v>
      </c>
      <c r="B6630" s="29" t="n">
        <v>16</v>
      </c>
      <c r="C6630" s="7" t="n">
        <v>500</v>
      </c>
    </row>
    <row r="6631" spans="1:9">
      <c r="A6631" t="s">
        <v>4</v>
      </c>
      <c r="B6631" s="4" t="s">
        <v>5</v>
      </c>
      <c r="C6631" s="4" t="s">
        <v>10</v>
      </c>
      <c r="D6631" s="4" t="s">
        <v>20</v>
      </c>
      <c r="E6631" s="4" t="s">
        <v>20</v>
      </c>
      <c r="F6631" s="4" t="s">
        <v>14</v>
      </c>
    </row>
    <row r="6632" spans="1:9">
      <c r="A6632" t="n">
        <v>51244</v>
      </c>
      <c r="B6632" s="62" t="n">
        <v>52</v>
      </c>
      <c r="C6632" s="7" t="n">
        <v>0</v>
      </c>
      <c r="D6632" s="7" t="n">
        <v>24</v>
      </c>
      <c r="E6632" s="7" t="n">
        <v>4</v>
      </c>
      <c r="F6632" s="7" t="n">
        <v>0</v>
      </c>
    </row>
    <row r="6633" spans="1:9">
      <c r="A6633" t="s">
        <v>4</v>
      </c>
      <c r="B6633" s="4" t="s">
        <v>5</v>
      </c>
    </row>
    <row r="6634" spans="1:9">
      <c r="A6634" t="n">
        <v>51256</v>
      </c>
      <c r="B6634" s="45" t="n">
        <v>28</v>
      </c>
    </row>
    <row r="6635" spans="1:9">
      <c r="A6635" t="s">
        <v>4</v>
      </c>
      <c r="B6635" s="4" t="s">
        <v>5</v>
      </c>
      <c r="C6635" s="4" t="s">
        <v>10</v>
      </c>
    </row>
    <row r="6636" spans="1:9">
      <c r="A6636" t="n">
        <v>51257</v>
      </c>
      <c r="B6636" s="29" t="n">
        <v>16</v>
      </c>
      <c r="C6636" s="7" t="n">
        <v>500</v>
      </c>
    </row>
    <row r="6637" spans="1:9">
      <c r="A6637" t="s">
        <v>4</v>
      </c>
      <c r="B6637" s="4" t="s">
        <v>5</v>
      </c>
      <c r="C6637" s="4" t="s">
        <v>14</v>
      </c>
      <c r="D6637" s="4" t="s">
        <v>10</v>
      </c>
      <c r="E6637" s="4" t="s">
        <v>6</v>
      </c>
    </row>
    <row r="6638" spans="1:9">
      <c r="A6638" t="n">
        <v>51260</v>
      </c>
      <c r="B6638" s="33" t="n">
        <v>51</v>
      </c>
      <c r="C6638" s="7" t="n">
        <v>4</v>
      </c>
      <c r="D6638" s="7" t="n">
        <v>1</v>
      </c>
      <c r="E6638" s="7" t="s">
        <v>315</v>
      </c>
    </row>
    <row r="6639" spans="1:9">
      <c r="A6639" t="s">
        <v>4</v>
      </c>
      <c r="B6639" s="4" t="s">
        <v>5</v>
      </c>
      <c r="C6639" s="4" t="s">
        <v>10</v>
      </c>
    </row>
    <row r="6640" spans="1:9">
      <c r="A6640" t="n">
        <v>51273</v>
      </c>
      <c r="B6640" s="29" t="n">
        <v>16</v>
      </c>
      <c r="C6640" s="7" t="n">
        <v>0</v>
      </c>
    </row>
    <row r="6641" spans="1:6">
      <c r="A6641" t="s">
        <v>4</v>
      </c>
      <c r="B6641" s="4" t="s">
        <v>5</v>
      </c>
      <c r="C6641" s="4" t="s">
        <v>10</v>
      </c>
      <c r="D6641" s="4" t="s">
        <v>83</v>
      </c>
      <c r="E6641" s="4" t="s">
        <v>14</v>
      </c>
      <c r="F6641" s="4" t="s">
        <v>14</v>
      </c>
    </row>
    <row r="6642" spans="1:6">
      <c r="A6642" t="n">
        <v>51276</v>
      </c>
      <c r="B6642" s="44" t="n">
        <v>26</v>
      </c>
      <c r="C6642" s="7" t="n">
        <v>1</v>
      </c>
      <c r="D6642" s="7" t="s">
        <v>468</v>
      </c>
      <c r="E6642" s="7" t="n">
        <v>2</v>
      </c>
      <c r="F6642" s="7" t="n">
        <v>0</v>
      </c>
    </row>
    <row r="6643" spans="1:6">
      <c r="A6643" t="s">
        <v>4</v>
      </c>
      <c r="B6643" s="4" t="s">
        <v>5</v>
      </c>
    </row>
    <row r="6644" spans="1:6">
      <c r="A6644" t="n">
        <v>51326</v>
      </c>
      <c r="B6644" s="45" t="n">
        <v>28</v>
      </c>
    </row>
    <row r="6645" spans="1:6">
      <c r="A6645" t="s">
        <v>4</v>
      </c>
      <c r="B6645" s="4" t="s">
        <v>5</v>
      </c>
      <c r="C6645" s="4" t="s">
        <v>14</v>
      </c>
      <c r="D6645" s="4" t="s">
        <v>10</v>
      </c>
      <c r="E6645" s="4" t="s">
        <v>6</v>
      </c>
    </row>
    <row r="6646" spans="1:6">
      <c r="A6646" t="n">
        <v>51327</v>
      </c>
      <c r="B6646" s="33" t="n">
        <v>51</v>
      </c>
      <c r="C6646" s="7" t="n">
        <v>4</v>
      </c>
      <c r="D6646" s="7" t="n">
        <v>3</v>
      </c>
      <c r="E6646" s="7" t="s">
        <v>315</v>
      </c>
    </row>
    <row r="6647" spans="1:6">
      <c r="A6647" t="s">
        <v>4</v>
      </c>
      <c r="B6647" s="4" t="s">
        <v>5</v>
      </c>
      <c r="C6647" s="4" t="s">
        <v>10</v>
      </c>
    </row>
    <row r="6648" spans="1:6">
      <c r="A6648" t="n">
        <v>51340</v>
      </c>
      <c r="B6648" s="29" t="n">
        <v>16</v>
      </c>
      <c r="C6648" s="7" t="n">
        <v>0</v>
      </c>
    </row>
    <row r="6649" spans="1:6">
      <c r="A6649" t="s">
        <v>4</v>
      </c>
      <c r="B6649" s="4" t="s">
        <v>5</v>
      </c>
      <c r="C6649" s="4" t="s">
        <v>10</v>
      </c>
      <c r="D6649" s="4" t="s">
        <v>83</v>
      </c>
      <c r="E6649" s="4" t="s">
        <v>14</v>
      </c>
      <c r="F6649" s="4" t="s">
        <v>14</v>
      </c>
    </row>
    <row r="6650" spans="1:6">
      <c r="A6650" t="n">
        <v>51343</v>
      </c>
      <c r="B6650" s="44" t="n">
        <v>26</v>
      </c>
      <c r="C6650" s="7" t="n">
        <v>3</v>
      </c>
      <c r="D6650" s="7" t="s">
        <v>469</v>
      </c>
      <c r="E6650" s="7" t="n">
        <v>2</v>
      </c>
      <c r="F6650" s="7" t="n">
        <v>0</v>
      </c>
    </row>
    <row r="6651" spans="1:6">
      <c r="A6651" t="s">
        <v>4</v>
      </c>
      <c r="B6651" s="4" t="s">
        <v>5</v>
      </c>
    </row>
    <row r="6652" spans="1:6">
      <c r="A6652" t="n">
        <v>51456</v>
      </c>
      <c r="B6652" s="45" t="n">
        <v>28</v>
      </c>
    </row>
    <row r="6653" spans="1:6">
      <c r="A6653" t="s">
        <v>4</v>
      </c>
      <c r="B6653" s="4" t="s">
        <v>5</v>
      </c>
      <c r="C6653" s="4" t="s">
        <v>10</v>
      </c>
      <c r="D6653" s="4" t="s">
        <v>14</v>
      </c>
      <c r="E6653" s="4" t="s">
        <v>6</v>
      </c>
      <c r="F6653" s="4" t="s">
        <v>20</v>
      </c>
      <c r="G6653" s="4" t="s">
        <v>20</v>
      </c>
      <c r="H6653" s="4" t="s">
        <v>20</v>
      </c>
    </row>
    <row r="6654" spans="1:6">
      <c r="A6654" t="n">
        <v>51457</v>
      </c>
      <c r="B6654" s="36" t="n">
        <v>48</v>
      </c>
      <c r="C6654" s="7" t="n">
        <v>8</v>
      </c>
      <c r="D6654" s="7" t="n">
        <v>0</v>
      </c>
      <c r="E6654" s="7" t="s">
        <v>67</v>
      </c>
      <c r="F6654" s="7" t="n">
        <v>-1</v>
      </c>
      <c r="G6654" s="7" t="n">
        <v>1</v>
      </c>
      <c r="H6654" s="7" t="n">
        <v>0</v>
      </c>
    </row>
    <row r="6655" spans="1:6">
      <c r="A6655" t="s">
        <v>4</v>
      </c>
      <c r="B6655" s="4" t="s">
        <v>5</v>
      </c>
      <c r="C6655" s="4" t="s">
        <v>10</v>
      </c>
    </row>
    <row r="6656" spans="1:6">
      <c r="A6656" t="n">
        <v>51486</v>
      </c>
      <c r="B6656" s="29" t="n">
        <v>16</v>
      </c>
      <c r="C6656" s="7" t="n">
        <v>500</v>
      </c>
    </row>
    <row r="6657" spans="1:8">
      <c r="A6657" t="s">
        <v>4</v>
      </c>
      <c r="B6657" s="4" t="s">
        <v>5</v>
      </c>
      <c r="C6657" s="4" t="s">
        <v>14</v>
      </c>
      <c r="D6657" s="4" t="s">
        <v>10</v>
      </c>
      <c r="E6657" s="4" t="s">
        <v>6</v>
      </c>
    </row>
    <row r="6658" spans="1:8">
      <c r="A6658" t="n">
        <v>51489</v>
      </c>
      <c r="B6658" s="33" t="n">
        <v>51</v>
      </c>
      <c r="C6658" s="7" t="n">
        <v>4</v>
      </c>
      <c r="D6658" s="7" t="n">
        <v>8</v>
      </c>
      <c r="E6658" s="7" t="s">
        <v>303</v>
      </c>
    </row>
    <row r="6659" spans="1:8">
      <c r="A6659" t="s">
        <v>4</v>
      </c>
      <c r="B6659" s="4" t="s">
        <v>5</v>
      </c>
      <c r="C6659" s="4" t="s">
        <v>10</v>
      </c>
    </row>
    <row r="6660" spans="1:8">
      <c r="A6660" t="n">
        <v>51502</v>
      </c>
      <c r="B6660" s="29" t="n">
        <v>16</v>
      </c>
      <c r="C6660" s="7" t="n">
        <v>0</v>
      </c>
    </row>
    <row r="6661" spans="1:8">
      <c r="A6661" t="s">
        <v>4</v>
      </c>
      <c r="B6661" s="4" t="s">
        <v>5</v>
      </c>
      <c r="C6661" s="4" t="s">
        <v>10</v>
      </c>
      <c r="D6661" s="4" t="s">
        <v>83</v>
      </c>
      <c r="E6661" s="4" t="s">
        <v>14</v>
      </c>
      <c r="F6661" s="4" t="s">
        <v>14</v>
      </c>
    </row>
    <row r="6662" spans="1:8">
      <c r="A6662" t="n">
        <v>51505</v>
      </c>
      <c r="B6662" s="44" t="n">
        <v>26</v>
      </c>
      <c r="C6662" s="7" t="n">
        <v>8</v>
      </c>
      <c r="D6662" s="7" t="s">
        <v>470</v>
      </c>
      <c r="E6662" s="7" t="n">
        <v>2</v>
      </c>
      <c r="F6662" s="7" t="n">
        <v>0</v>
      </c>
    </row>
    <row r="6663" spans="1:8">
      <c r="A6663" t="s">
        <v>4</v>
      </c>
      <c r="B6663" s="4" t="s">
        <v>5</v>
      </c>
    </row>
    <row r="6664" spans="1:8">
      <c r="A6664" t="n">
        <v>51546</v>
      </c>
      <c r="B6664" s="45" t="n">
        <v>28</v>
      </c>
    </row>
    <row r="6665" spans="1:8">
      <c r="A6665" t="s">
        <v>4</v>
      </c>
      <c r="B6665" s="4" t="s">
        <v>5</v>
      </c>
      <c r="C6665" s="4" t="s">
        <v>14</v>
      </c>
      <c r="D6665" s="4" t="s">
        <v>10</v>
      </c>
      <c r="E6665" s="4" t="s">
        <v>6</v>
      </c>
    </row>
    <row r="6666" spans="1:8">
      <c r="A6666" t="n">
        <v>51547</v>
      </c>
      <c r="B6666" s="33" t="n">
        <v>51</v>
      </c>
      <c r="C6666" s="7" t="n">
        <v>4</v>
      </c>
      <c r="D6666" s="7" t="n">
        <v>0</v>
      </c>
      <c r="E6666" s="7" t="s">
        <v>127</v>
      </c>
    </row>
    <row r="6667" spans="1:8">
      <c r="A6667" t="s">
        <v>4</v>
      </c>
      <c r="B6667" s="4" t="s">
        <v>5</v>
      </c>
      <c r="C6667" s="4" t="s">
        <v>10</v>
      </c>
    </row>
    <row r="6668" spans="1:8">
      <c r="A6668" t="n">
        <v>51562</v>
      </c>
      <c r="B6668" s="29" t="n">
        <v>16</v>
      </c>
      <c r="C6668" s="7" t="n">
        <v>0</v>
      </c>
    </row>
    <row r="6669" spans="1:8">
      <c r="A6669" t="s">
        <v>4</v>
      </c>
      <c r="B6669" s="4" t="s">
        <v>5</v>
      </c>
      <c r="C6669" s="4" t="s">
        <v>10</v>
      </c>
      <c r="D6669" s="4" t="s">
        <v>83</v>
      </c>
      <c r="E6669" s="4" t="s">
        <v>14</v>
      </c>
      <c r="F6669" s="4" t="s">
        <v>14</v>
      </c>
    </row>
    <row r="6670" spans="1:8">
      <c r="A6670" t="n">
        <v>51565</v>
      </c>
      <c r="B6670" s="44" t="n">
        <v>26</v>
      </c>
      <c r="C6670" s="7" t="n">
        <v>0</v>
      </c>
      <c r="D6670" s="7" t="s">
        <v>471</v>
      </c>
      <c r="E6670" s="7" t="n">
        <v>2</v>
      </c>
      <c r="F6670" s="7" t="n">
        <v>0</v>
      </c>
    </row>
    <row r="6671" spans="1:8">
      <c r="A6671" t="s">
        <v>4</v>
      </c>
      <c r="B6671" s="4" t="s">
        <v>5</v>
      </c>
    </row>
    <row r="6672" spans="1:8">
      <c r="A6672" t="n">
        <v>51583</v>
      </c>
      <c r="B6672" s="45" t="n">
        <v>28</v>
      </c>
    </row>
    <row r="6673" spans="1:6">
      <c r="A6673" t="s">
        <v>4</v>
      </c>
      <c r="B6673" s="4" t="s">
        <v>5</v>
      </c>
      <c r="C6673" s="4" t="s">
        <v>10</v>
      </c>
      <c r="D6673" s="4" t="s">
        <v>14</v>
      </c>
      <c r="E6673" s="4" t="s">
        <v>6</v>
      </c>
      <c r="F6673" s="4" t="s">
        <v>20</v>
      </c>
      <c r="G6673" s="4" t="s">
        <v>20</v>
      </c>
      <c r="H6673" s="4" t="s">
        <v>20</v>
      </c>
    </row>
    <row r="6674" spans="1:6">
      <c r="A6674" t="n">
        <v>51584</v>
      </c>
      <c r="B6674" s="36" t="n">
        <v>48</v>
      </c>
      <c r="C6674" s="7" t="n">
        <v>2</v>
      </c>
      <c r="D6674" s="7" t="n">
        <v>0</v>
      </c>
      <c r="E6674" s="7" t="s">
        <v>64</v>
      </c>
      <c r="F6674" s="7" t="n">
        <v>-1</v>
      </c>
      <c r="G6674" s="7" t="n">
        <v>1</v>
      </c>
      <c r="H6674" s="7" t="n">
        <v>0</v>
      </c>
    </row>
    <row r="6675" spans="1:6">
      <c r="A6675" t="s">
        <v>4</v>
      </c>
      <c r="B6675" s="4" t="s">
        <v>5</v>
      </c>
      <c r="C6675" s="4" t="s">
        <v>10</v>
      </c>
      <c r="D6675" s="4" t="s">
        <v>14</v>
      </c>
      <c r="E6675" s="4" t="s">
        <v>14</v>
      </c>
      <c r="F6675" s="4" t="s">
        <v>6</v>
      </c>
    </row>
    <row r="6676" spans="1:6">
      <c r="A6676" t="n">
        <v>51615</v>
      </c>
      <c r="B6676" s="19" t="n">
        <v>20</v>
      </c>
      <c r="C6676" s="7" t="n">
        <v>2</v>
      </c>
      <c r="D6676" s="7" t="n">
        <v>2</v>
      </c>
      <c r="E6676" s="7" t="n">
        <v>10</v>
      </c>
      <c r="F6676" s="7" t="s">
        <v>320</v>
      </c>
    </row>
    <row r="6677" spans="1:6">
      <c r="A6677" t="s">
        <v>4</v>
      </c>
      <c r="B6677" s="4" t="s">
        <v>5</v>
      </c>
      <c r="C6677" s="4" t="s">
        <v>10</v>
      </c>
    </row>
    <row r="6678" spans="1:6">
      <c r="A6678" t="n">
        <v>51636</v>
      </c>
      <c r="B6678" s="29" t="n">
        <v>16</v>
      </c>
      <c r="C6678" s="7" t="n">
        <v>500</v>
      </c>
    </row>
    <row r="6679" spans="1:6">
      <c r="A6679" t="s">
        <v>4</v>
      </c>
      <c r="B6679" s="4" t="s">
        <v>5</v>
      </c>
      <c r="C6679" s="4" t="s">
        <v>14</v>
      </c>
      <c r="D6679" s="4" t="s">
        <v>10</v>
      </c>
      <c r="E6679" s="4" t="s">
        <v>6</v>
      </c>
    </row>
    <row r="6680" spans="1:6">
      <c r="A6680" t="n">
        <v>51639</v>
      </c>
      <c r="B6680" s="33" t="n">
        <v>51</v>
      </c>
      <c r="C6680" s="7" t="n">
        <v>4</v>
      </c>
      <c r="D6680" s="7" t="n">
        <v>2</v>
      </c>
      <c r="E6680" s="7" t="s">
        <v>164</v>
      </c>
    </row>
    <row r="6681" spans="1:6">
      <c r="A6681" t="s">
        <v>4</v>
      </c>
      <c r="B6681" s="4" t="s">
        <v>5</v>
      </c>
      <c r="C6681" s="4" t="s">
        <v>10</v>
      </c>
    </row>
    <row r="6682" spans="1:6">
      <c r="A6682" t="n">
        <v>51652</v>
      </c>
      <c r="B6682" s="29" t="n">
        <v>16</v>
      </c>
      <c r="C6682" s="7" t="n">
        <v>0</v>
      </c>
    </row>
    <row r="6683" spans="1:6">
      <c r="A6683" t="s">
        <v>4</v>
      </c>
      <c r="B6683" s="4" t="s">
        <v>5</v>
      </c>
      <c r="C6683" s="4" t="s">
        <v>10</v>
      </c>
      <c r="D6683" s="4" t="s">
        <v>83</v>
      </c>
      <c r="E6683" s="4" t="s">
        <v>14</v>
      </c>
      <c r="F6683" s="4" t="s">
        <v>14</v>
      </c>
    </row>
    <row r="6684" spans="1:6">
      <c r="A6684" t="n">
        <v>51655</v>
      </c>
      <c r="B6684" s="44" t="n">
        <v>26</v>
      </c>
      <c r="C6684" s="7" t="n">
        <v>2</v>
      </c>
      <c r="D6684" s="7" t="s">
        <v>472</v>
      </c>
      <c r="E6684" s="7" t="n">
        <v>2</v>
      </c>
      <c r="F6684" s="7" t="n">
        <v>0</v>
      </c>
    </row>
    <row r="6685" spans="1:6">
      <c r="A6685" t="s">
        <v>4</v>
      </c>
      <c r="B6685" s="4" t="s">
        <v>5</v>
      </c>
    </row>
    <row r="6686" spans="1:6">
      <c r="A6686" t="n">
        <v>51730</v>
      </c>
      <c r="B6686" s="45" t="n">
        <v>28</v>
      </c>
    </row>
    <row r="6687" spans="1:6">
      <c r="A6687" t="s">
        <v>4</v>
      </c>
      <c r="B6687" s="4" t="s">
        <v>5</v>
      </c>
      <c r="C6687" s="4" t="s">
        <v>10</v>
      </c>
      <c r="D6687" s="4" t="s">
        <v>14</v>
      </c>
      <c r="E6687" s="4" t="s">
        <v>6</v>
      </c>
      <c r="F6687" s="4" t="s">
        <v>20</v>
      </c>
      <c r="G6687" s="4" t="s">
        <v>20</v>
      </c>
      <c r="H6687" s="4" t="s">
        <v>20</v>
      </c>
    </row>
    <row r="6688" spans="1:6">
      <c r="A6688" t="n">
        <v>51731</v>
      </c>
      <c r="B6688" s="36" t="n">
        <v>48</v>
      </c>
      <c r="C6688" s="7" t="n">
        <v>7</v>
      </c>
      <c r="D6688" s="7" t="n">
        <v>0</v>
      </c>
      <c r="E6688" s="7" t="s">
        <v>229</v>
      </c>
      <c r="F6688" s="7" t="n">
        <v>-1</v>
      </c>
      <c r="G6688" s="7" t="n">
        <v>1</v>
      </c>
      <c r="H6688" s="7" t="n">
        <v>0</v>
      </c>
    </row>
    <row r="6689" spans="1:8">
      <c r="A6689" t="s">
        <v>4</v>
      </c>
      <c r="B6689" s="4" t="s">
        <v>5</v>
      </c>
      <c r="C6689" s="4" t="s">
        <v>14</v>
      </c>
      <c r="D6689" s="4" t="s">
        <v>10</v>
      </c>
      <c r="E6689" s="4" t="s">
        <v>6</v>
      </c>
    </row>
    <row r="6690" spans="1:8">
      <c r="A6690" t="n">
        <v>51762</v>
      </c>
      <c r="B6690" s="33" t="n">
        <v>51</v>
      </c>
      <c r="C6690" s="7" t="n">
        <v>4</v>
      </c>
      <c r="D6690" s="7" t="n">
        <v>7</v>
      </c>
      <c r="E6690" s="7" t="s">
        <v>303</v>
      </c>
    </row>
    <row r="6691" spans="1:8">
      <c r="A6691" t="s">
        <v>4</v>
      </c>
      <c r="B6691" s="4" t="s">
        <v>5</v>
      </c>
      <c r="C6691" s="4" t="s">
        <v>10</v>
      </c>
    </row>
    <row r="6692" spans="1:8">
      <c r="A6692" t="n">
        <v>51775</v>
      </c>
      <c r="B6692" s="29" t="n">
        <v>16</v>
      </c>
      <c r="C6692" s="7" t="n">
        <v>0</v>
      </c>
    </row>
    <row r="6693" spans="1:8">
      <c r="A6693" t="s">
        <v>4</v>
      </c>
      <c r="B6693" s="4" t="s">
        <v>5</v>
      </c>
      <c r="C6693" s="4" t="s">
        <v>10</v>
      </c>
      <c r="D6693" s="4" t="s">
        <v>83</v>
      </c>
      <c r="E6693" s="4" t="s">
        <v>14</v>
      </c>
      <c r="F6693" s="4" t="s">
        <v>14</v>
      </c>
    </row>
    <row r="6694" spans="1:8">
      <c r="A6694" t="n">
        <v>51778</v>
      </c>
      <c r="B6694" s="44" t="n">
        <v>26</v>
      </c>
      <c r="C6694" s="7" t="n">
        <v>7</v>
      </c>
      <c r="D6694" s="7" t="s">
        <v>473</v>
      </c>
      <c r="E6694" s="7" t="n">
        <v>2</v>
      </c>
      <c r="F6694" s="7" t="n">
        <v>0</v>
      </c>
    </row>
    <row r="6695" spans="1:8">
      <c r="A6695" t="s">
        <v>4</v>
      </c>
      <c r="B6695" s="4" t="s">
        <v>5</v>
      </c>
    </row>
    <row r="6696" spans="1:8">
      <c r="A6696" t="n">
        <v>51830</v>
      </c>
      <c r="B6696" s="45" t="n">
        <v>28</v>
      </c>
    </row>
    <row r="6697" spans="1:8">
      <c r="A6697" t="s">
        <v>4</v>
      </c>
      <c r="B6697" s="4" t="s">
        <v>5</v>
      </c>
      <c r="C6697" s="4" t="s">
        <v>14</v>
      </c>
      <c r="D6697" s="4" t="s">
        <v>10</v>
      </c>
      <c r="E6697" s="4" t="s">
        <v>6</v>
      </c>
    </row>
    <row r="6698" spans="1:8">
      <c r="A6698" t="n">
        <v>51831</v>
      </c>
      <c r="B6698" s="33" t="n">
        <v>51</v>
      </c>
      <c r="C6698" s="7" t="n">
        <v>4</v>
      </c>
      <c r="D6698" s="7" t="n">
        <v>6</v>
      </c>
      <c r="E6698" s="7" t="s">
        <v>180</v>
      </c>
    </row>
    <row r="6699" spans="1:8">
      <c r="A6699" t="s">
        <v>4</v>
      </c>
      <c r="B6699" s="4" t="s">
        <v>5</v>
      </c>
      <c r="C6699" s="4" t="s">
        <v>10</v>
      </c>
    </row>
    <row r="6700" spans="1:8">
      <c r="A6700" t="n">
        <v>51844</v>
      </c>
      <c r="B6700" s="29" t="n">
        <v>16</v>
      </c>
      <c r="C6700" s="7" t="n">
        <v>0</v>
      </c>
    </row>
    <row r="6701" spans="1:8">
      <c r="A6701" t="s">
        <v>4</v>
      </c>
      <c r="B6701" s="4" t="s">
        <v>5</v>
      </c>
      <c r="C6701" s="4" t="s">
        <v>10</v>
      </c>
      <c r="D6701" s="4" t="s">
        <v>83</v>
      </c>
      <c r="E6701" s="4" t="s">
        <v>14</v>
      </c>
      <c r="F6701" s="4" t="s">
        <v>14</v>
      </c>
    </row>
    <row r="6702" spans="1:8">
      <c r="A6702" t="n">
        <v>51847</v>
      </c>
      <c r="B6702" s="44" t="n">
        <v>26</v>
      </c>
      <c r="C6702" s="7" t="n">
        <v>6</v>
      </c>
      <c r="D6702" s="7" t="s">
        <v>474</v>
      </c>
      <c r="E6702" s="7" t="n">
        <v>2</v>
      </c>
      <c r="F6702" s="7" t="n">
        <v>0</v>
      </c>
    </row>
    <row r="6703" spans="1:8">
      <c r="A6703" t="s">
        <v>4</v>
      </c>
      <c r="B6703" s="4" t="s">
        <v>5</v>
      </c>
    </row>
    <row r="6704" spans="1:8">
      <c r="A6704" t="n">
        <v>51965</v>
      </c>
      <c r="B6704" s="45" t="n">
        <v>28</v>
      </c>
    </row>
    <row r="6705" spans="1:6">
      <c r="A6705" t="s">
        <v>4</v>
      </c>
      <c r="B6705" s="4" t="s">
        <v>5</v>
      </c>
      <c r="C6705" s="4" t="s">
        <v>10</v>
      </c>
      <c r="D6705" s="4" t="s">
        <v>14</v>
      </c>
      <c r="E6705" s="4" t="s">
        <v>6</v>
      </c>
      <c r="F6705" s="4" t="s">
        <v>20</v>
      </c>
      <c r="G6705" s="4" t="s">
        <v>20</v>
      </c>
      <c r="H6705" s="4" t="s">
        <v>20</v>
      </c>
    </row>
    <row r="6706" spans="1:6">
      <c r="A6706" t="n">
        <v>51966</v>
      </c>
      <c r="B6706" s="36" t="n">
        <v>48</v>
      </c>
      <c r="C6706" s="7" t="n">
        <v>9</v>
      </c>
      <c r="D6706" s="7" t="n">
        <v>0</v>
      </c>
      <c r="E6706" s="7" t="s">
        <v>232</v>
      </c>
      <c r="F6706" s="7" t="n">
        <v>-1</v>
      </c>
      <c r="G6706" s="7" t="n">
        <v>1</v>
      </c>
      <c r="H6706" s="7" t="n">
        <v>0</v>
      </c>
    </row>
    <row r="6707" spans="1:6">
      <c r="A6707" t="s">
        <v>4</v>
      </c>
      <c r="B6707" s="4" t="s">
        <v>5</v>
      </c>
      <c r="C6707" s="4" t="s">
        <v>10</v>
      </c>
    </row>
    <row r="6708" spans="1:6">
      <c r="A6708" t="n">
        <v>51992</v>
      </c>
      <c r="B6708" s="29" t="n">
        <v>16</v>
      </c>
      <c r="C6708" s="7" t="n">
        <v>500</v>
      </c>
    </row>
    <row r="6709" spans="1:6">
      <c r="A6709" t="s">
        <v>4</v>
      </c>
      <c r="B6709" s="4" t="s">
        <v>5</v>
      </c>
      <c r="C6709" s="4" t="s">
        <v>14</v>
      </c>
      <c r="D6709" s="4" t="s">
        <v>10</v>
      </c>
      <c r="E6709" s="4" t="s">
        <v>6</v>
      </c>
    </row>
    <row r="6710" spans="1:6">
      <c r="A6710" t="n">
        <v>51995</v>
      </c>
      <c r="B6710" s="33" t="n">
        <v>51</v>
      </c>
      <c r="C6710" s="7" t="n">
        <v>4</v>
      </c>
      <c r="D6710" s="7" t="n">
        <v>9</v>
      </c>
      <c r="E6710" s="7" t="s">
        <v>248</v>
      </c>
    </row>
    <row r="6711" spans="1:6">
      <c r="A6711" t="s">
        <v>4</v>
      </c>
      <c r="B6711" s="4" t="s">
        <v>5</v>
      </c>
      <c r="C6711" s="4" t="s">
        <v>10</v>
      </c>
    </row>
    <row r="6712" spans="1:6">
      <c r="A6712" t="n">
        <v>52009</v>
      </c>
      <c r="B6712" s="29" t="n">
        <v>16</v>
      </c>
      <c r="C6712" s="7" t="n">
        <v>0</v>
      </c>
    </row>
    <row r="6713" spans="1:6">
      <c r="A6713" t="s">
        <v>4</v>
      </c>
      <c r="B6713" s="4" t="s">
        <v>5</v>
      </c>
      <c r="C6713" s="4" t="s">
        <v>10</v>
      </c>
      <c r="D6713" s="4" t="s">
        <v>83</v>
      </c>
      <c r="E6713" s="4" t="s">
        <v>14</v>
      </c>
      <c r="F6713" s="4" t="s">
        <v>14</v>
      </c>
    </row>
    <row r="6714" spans="1:6">
      <c r="A6714" t="n">
        <v>52012</v>
      </c>
      <c r="B6714" s="44" t="n">
        <v>26</v>
      </c>
      <c r="C6714" s="7" t="n">
        <v>9</v>
      </c>
      <c r="D6714" s="7" t="s">
        <v>475</v>
      </c>
      <c r="E6714" s="7" t="n">
        <v>2</v>
      </c>
      <c r="F6714" s="7" t="n">
        <v>0</v>
      </c>
    </row>
    <row r="6715" spans="1:6">
      <c r="A6715" t="s">
        <v>4</v>
      </c>
      <c r="B6715" s="4" t="s">
        <v>5</v>
      </c>
    </row>
    <row r="6716" spans="1:6">
      <c r="A6716" t="n">
        <v>52051</v>
      </c>
      <c r="B6716" s="45" t="n">
        <v>28</v>
      </c>
    </row>
    <row r="6717" spans="1:6">
      <c r="A6717" t="s">
        <v>4</v>
      </c>
      <c r="B6717" s="4" t="s">
        <v>5</v>
      </c>
      <c r="C6717" s="4" t="s">
        <v>14</v>
      </c>
      <c r="D6717" s="4" t="s">
        <v>10</v>
      </c>
      <c r="E6717" s="4" t="s">
        <v>6</v>
      </c>
    </row>
    <row r="6718" spans="1:6">
      <c r="A6718" t="n">
        <v>52052</v>
      </c>
      <c r="B6718" s="33" t="n">
        <v>51</v>
      </c>
      <c r="C6718" s="7" t="n">
        <v>4</v>
      </c>
      <c r="D6718" s="7" t="n">
        <v>4</v>
      </c>
      <c r="E6718" s="7" t="s">
        <v>315</v>
      </c>
    </row>
    <row r="6719" spans="1:6">
      <c r="A6719" t="s">
        <v>4</v>
      </c>
      <c r="B6719" s="4" t="s">
        <v>5</v>
      </c>
      <c r="C6719" s="4" t="s">
        <v>10</v>
      </c>
    </row>
    <row r="6720" spans="1:6">
      <c r="A6720" t="n">
        <v>52065</v>
      </c>
      <c r="B6720" s="29" t="n">
        <v>16</v>
      </c>
      <c r="C6720" s="7" t="n">
        <v>0</v>
      </c>
    </row>
    <row r="6721" spans="1:8">
      <c r="A6721" t="s">
        <v>4</v>
      </c>
      <c r="B6721" s="4" t="s">
        <v>5</v>
      </c>
      <c r="C6721" s="4" t="s">
        <v>10</v>
      </c>
      <c r="D6721" s="4" t="s">
        <v>83</v>
      </c>
      <c r="E6721" s="4" t="s">
        <v>14</v>
      </c>
      <c r="F6721" s="4" t="s">
        <v>14</v>
      </c>
    </row>
    <row r="6722" spans="1:8">
      <c r="A6722" t="n">
        <v>52068</v>
      </c>
      <c r="B6722" s="44" t="n">
        <v>26</v>
      </c>
      <c r="C6722" s="7" t="n">
        <v>4</v>
      </c>
      <c r="D6722" s="7" t="s">
        <v>476</v>
      </c>
      <c r="E6722" s="7" t="n">
        <v>2</v>
      </c>
      <c r="F6722" s="7" t="n">
        <v>0</v>
      </c>
    </row>
    <row r="6723" spans="1:8">
      <c r="A6723" t="s">
        <v>4</v>
      </c>
      <c r="B6723" s="4" t="s">
        <v>5</v>
      </c>
    </row>
    <row r="6724" spans="1:8">
      <c r="A6724" t="n">
        <v>52166</v>
      </c>
      <c r="B6724" s="45" t="n">
        <v>28</v>
      </c>
    </row>
    <row r="6725" spans="1:8">
      <c r="A6725" t="s">
        <v>4</v>
      </c>
      <c r="B6725" s="4" t="s">
        <v>5</v>
      </c>
      <c r="C6725" s="4" t="s">
        <v>14</v>
      </c>
      <c r="D6725" s="4" t="s">
        <v>10</v>
      </c>
      <c r="E6725" s="4" t="s">
        <v>6</v>
      </c>
    </row>
    <row r="6726" spans="1:8">
      <c r="A6726" t="n">
        <v>52167</v>
      </c>
      <c r="B6726" s="33" t="n">
        <v>51</v>
      </c>
      <c r="C6726" s="7" t="n">
        <v>4</v>
      </c>
      <c r="D6726" s="7" t="n">
        <v>0</v>
      </c>
      <c r="E6726" s="7" t="s">
        <v>98</v>
      </c>
    </row>
    <row r="6727" spans="1:8">
      <c r="A6727" t="s">
        <v>4</v>
      </c>
      <c r="B6727" s="4" t="s">
        <v>5</v>
      </c>
      <c r="C6727" s="4" t="s">
        <v>10</v>
      </c>
    </row>
    <row r="6728" spans="1:8">
      <c r="A6728" t="n">
        <v>52180</v>
      </c>
      <c r="B6728" s="29" t="n">
        <v>16</v>
      </c>
      <c r="C6728" s="7" t="n">
        <v>0</v>
      </c>
    </row>
    <row r="6729" spans="1:8">
      <c r="A6729" t="s">
        <v>4</v>
      </c>
      <c r="B6729" s="4" t="s">
        <v>5</v>
      </c>
      <c r="C6729" s="4" t="s">
        <v>10</v>
      </c>
      <c r="D6729" s="4" t="s">
        <v>83</v>
      </c>
      <c r="E6729" s="4" t="s">
        <v>14</v>
      </c>
      <c r="F6729" s="4" t="s">
        <v>14</v>
      </c>
    </row>
    <row r="6730" spans="1:8">
      <c r="A6730" t="n">
        <v>52183</v>
      </c>
      <c r="B6730" s="44" t="n">
        <v>26</v>
      </c>
      <c r="C6730" s="7" t="n">
        <v>0</v>
      </c>
      <c r="D6730" s="7" t="s">
        <v>477</v>
      </c>
      <c r="E6730" s="7" t="n">
        <v>2</v>
      </c>
      <c r="F6730" s="7" t="n">
        <v>0</v>
      </c>
    </row>
    <row r="6731" spans="1:8">
      <c r="A6731" t="s">
        <v>4</v>
      </c>
      <c r="B6731" s="4" t="s">
        <v>5</v>
      </c>
    </row>
    <row r="6732" spans="1:8">
      <c r="A6732" t="n">
        <v>52228</v>
      </c>
      <c r="B6732" s="45" t="n">
        <v>28</v>
      </c>
    </row>
    <row r="6733" spans="1:8">
      <c r="A6733" t="s">
        <v>4</v>
      </c>
      <c r="B6733" s="4" t="s">
        <v>5</v>
      </c>
      <c r="C6733" s="4" t="s">
        <v>14</v>
      </c>
      <c r="D6733" s="4" t="s">
        <v>10</v>
      </c>
      <c r="E6733" s="4" t="s">
        <v>6</v>
      </c>
    </row>
    <row r="6734" spans="1:8">
      <c r="A6734" t="n">
        <v>52229</v>
      </c>
      <c r="B6734" s="33" t="n">
        <v>51</v>
      </c>
      <c r="C6734" s="7" t="n">
        <v>4</v>
      </c>
      <c r="D6734" s="7" t="n">
        <v>7032</v>
      </c>
      <c r="E6734" s="7" t="s">
        <v>108</v>
      </c>
    </row>
    <row r="6735" spans="1:8">
      <c r="A6735" t="s">
        <v>4</v>
      </c>
      <c r="B6735" s="4" t="s">
        <v>5</v>
      </c>
      <c r="C6735" s="4" t="s">
        <v>10</v>
      </c>
    </row>
    <row r="6736" spans="1:8">
      <c r="A6736" t="n">
        <v>52243</v>
      </c>
      <c r="B6736" s="29" t="n">
        <v>16</v>
      </c>
      <c r="C6736" s="7" t="n">
        <v>0</v>
      </c>
    </row>
    <row r="6737" spans="1:6">
      <c r="A6737" t="s">
        <v>4</v>
      </c>
      <c r="B6737" s="4" t="s">
        <v>5</v>
      </c>
      <c r="C6737" s="4" t="s">
        <v>10</v>
      </c>
      <c r="D6737" s="4" t="s">
        <v>83</v>
      </c>
      <c r="E6737" s="4" t="s">
        <v>14</v>
      </c>
      <c r="F6737" s="4" t="s">
        <v>14</v>
      </c>
    </row>
    <row r="6738" spans="1:6">
      <c r="A6738" t="n">
        <v>52246</v>
      </c>
      <c r="B6738" s="44" t="n">
        <v>26</v>
      </c>
      <c r="C6738" s="7" t="n">
        <v>7032</v>
      </c>
      <c r="D6738" s="7" t="s">
        <v>478</v>
      </c>
      <c r="E6738" s="7" t="n">
        <v>2</v>
      </c>
      <c r="F6738" s="7" t="n">
        <v>0</v>
      </c>
    </row>
    <row r="6739" spans="1:6">
      <c r="A6739" t="s">
        <v>4</v>
      </c>
      <c r="B6739" s="4" t="s">
        <v>5</v>
      </c>
    </row>
    <row r="6740" spans="1:6">
      <c r="A6740" t="n">
        <v>52369</v>
      </c>
      <c r="B6740" s="45" t="n">
        <v>28</v>
      </c>
    </row>
    <row r="6741" spans="1:6">
      <c r="A6741" t="s">
        <v>4</v>
      </c>
      <c r="B6741" s="4" t="s">
        <v>5</v>
      </c>
      <c r="C6741" s="4" t="s">
        <v>10</v>
      </c>
      <c r="D6741" s="4" t="s">
        <v>14</v>
      </c>
      <c r="E6741" s="4" t="s">
        <v>6</v>
      </c>
      <c r="F6741" s="4" t="s">
        <v>20</v>
      </c>
      <c r="G6741" s="4" t="s">
        <v>20</v>
      </c>
      <c r="H6741" s="4" t="s">
        <v>20</v>
      </c>
    </row>
    <row r="6742" spans="1:6">
      <c r="A6742" t="n">
        <v>52370</v>
      </c>
      <c r="B6742" s="36" t="n">
        <v>48</v>
      </c>
      <c r="C6742" s="7" t="n">
        <v>5</v>
      </c>
      <c r="D6742" s="7" t="n">
        <v>0</v>
      </c>
      <c r="E6742" s="7" t="s">
        <v>69</v>
      </c>
      <c r="F6742" s="7" t="n">
        <v>-1</v>
      </c>
      <c r="G6742" s="7" t="n">
        <v>1</v>
      </c>
      <c r="H6742" s="7" t="n">
        <v>0</v>
      </c>
    </row>
    <row r="6743" spans="1:6">
      <c r="A6743" t="s">
        <v>4</v>
      </c>
      <c r="B6743" s="4" t="s">
        <v>5</v>
      </c>
      <c r="C6743" s="4" t="s">
        <v>14</v>
      </c>
      <c r="D6743" s="4" t="s">
        <v>10</v>
      </c>
      <c r="E6743" s="4" t="s">
        <v>6</v>
      </c>
    </row>
    <row r="6744" spans="1:6">
      <c r="A6744" t="n">
        <v>52400</v>
      </c>
      <c r="B6744" s="33" t="n">
        <v>51</v>
      </c>
      <c r="C6744" s="7" t="n">
        <v>4</v>
      </c>
      <c r="D6744" s="7" t="n">
        <v>5</v>
      </c>
      <c r="E6744" s="7" t="s">
        <v>248</v>
      </c>
    </row>
    <row r="6745" spans="1:6">
      <c r="A6745" t="s">
        <v>4</v>
      </c>
      <c r="B6745" s="4" t="s">
        <v>5</v>
      </c>
      <c r="C6745" s="4" t="s">
        <v>10</v>
      </c>
    </row>
    <row r="6746" spans="1:6">
      <c r="A6746" t="n">
        <v>52414</v>
      </c>
      <c r="B6746" s="29" t="n">
        <v>16</v>
      </c>
      <c r="C6746" s="7" t="n">
        <v>0</v>
      </c>
    </row>
    <row r="6747" spans="1:6">
      <c r="A6747" t="s">
        <v>4</v>
      </c>
      <c r="B6747" s="4" t="s">
        <v>5</v>
      </c>
      <c r="C6747" s="4" t="s">
        <v>10</v>
      </c>
      <c r="D6747" s="4" t="s">
        <v>83</v>
      </c>
      <c r="E6747" s="4" t="s">
        <v>14</v>
      </c>
      <c r="F6747" s="4" t="s">
        <v>14</v>
      </c>
      <c r="G6747" s="4" t="s">
        <v>83</v>
      </c>
      <c r="H6747" s="4" t="s">
        <v>14</v>
      </c>
      <c r="I6747" s="4" t="s">
        <v>14</v>
      </c>
    </row>
    <row r="6748" spans="1:6">
      <c r="A6748" t="n">
        <v>52417</v>
      </c>
      <c r="B6748" s="44" t="n">
        <v>26</v>
      </c>
      <c r="C6748" s="7" t="n">
        <v>5</v>
      </c>
      <c r="D6748" s="7" t="s">
        <v>479</v>
      </c>
      <c r="E6748" s="7" t="n">
        <v>2</v>
      </c>
      <c r="F6748" s="7" t="n">
        <v>3</v>
      </c>
      <c r="G6748" s="7" t="s">
        <v>480</v>
      </c>
      <c r="H6748" s="7" t="n">
        <v>2</v>
      </c>
      <c r="I6748" s="7" t="n">
        <v>0</v>
      </c>
    </row>
    <row r="6749" spans="1:6">
      <c r="A6749" t="s">
        <v>4</v>
      </c>
      <c r="B6749" s="4" t="s">
        <v>5</v>
      </c>
    </row>
    <row r="6750" spans="1:6">
      <c r="A6750" t="n">
        <v>52533</v>
      </c>
      <c r="B6750" s="45" t="n">
        <v>28</v>
      </c>
    </row>
    <row r="6751" spans="1:6">
      <c r="A6751" t="s">
        <v>4</v>
      </c>
      <c r="B6751" s="4" t="s">
        <v>5</v>
      </c>
      <c r="C6751" s="4" t="s">
        <v>14</v>
      </c>
      <c r="D6751" s="4" t="s">
        <v>10</v>
      </c>
      <c r="E6751" s="4" t="s">
        <v>6</v>
      </c>
    </row>
    <row r="6752" spans="1:6">
      <c r="A6752" t="n">
        <v>52534</v>
      </c>
      <c r="B6752" s="33" t="n">
        <v>51</v>
      </c>
      <c r="C6752" s="7" t="n">
        <v>4</v>
      </c>
      <c r="D6752" s="7" t="n">
        <v>7032</v>
      </c>
      <c r="E6752" s="7" t="s">
        <v>481</v>
      </c>
    </row>
    <row r="6753" spans="1:9">
      <c r="A6753" t="s">
        <v>4</v>
      </c>
      <c r="B6753" s="4" t="s">
        <v>5</v>
      </c>
      <c r="C6753" s="4" t="s">
        <v>10</v>
      </c>
    </row>
    <row r="6754" spans="1:9">
      <c r="A6754" t="n">
        <v>52547</v>
      </c>
      <c r="B6754" s="29" t="n">
        <v>16</v>
      </c>
      <c r="C6754" s="7" t="n">
        <v>0</v>
      </c>
    </row>
    <row r="6755" spans="1:9">
      <c r="A6755" t="s">
        <v>4</v>
      </c>
      <c r="B6755" s="4" t="s">
        <v>5</v>
      </c>
      <c r="C6755" s="4" t="s">
        <v>10</v>
      </c>
      <c r="D6755" s="4" t="s">
        <v>83</v>
      </c>
      <c r="E6755" s="4" t="s">
        <v>14</v>
      </c>
      <c r="F6755" s="4" t="s">
        <v>14</v>
      </c>
    </row>
    <row r="6756" spans="1:9">
      <c r="A6756" t="n">
        <v>52550</v>
      </c>
      <c r="B6756" s="44" t="n">
        <v>26</v>
      </c>
      <c r="C6756" s="7" t="n">
        <v>7032</v>
      </c>
      <c r="D6756" s="7" t="s">
        <v>482</v>
      </c>
      <c r="E6756" s="7" t="n">
        <v>2</v>
      </c>
      <c r="F6756" s="7" t="n">
        <v>0</v>
      </c>
    </row>
    <row r="6757" spans="1:9">
      <c r="A6757" t="s">
        <v>4</v>
      </c>
      <c r="B6757" s="4" t="s">
        <v>5</v>
      </c>
    </row>
    <row r="6758" spans="1:9">
      <c r="A6758" t="n">
        <v>52582</v>
      </c>
      <c r="B6758" s="45" t="n">
        <v>28</v>
      </c>
    </row>
    <row r="6759" spans="1:9">
      <c r="A6759" t="s">
        <v>4</v>
      </c>
      <c r="B6759" s="4" t="s">
        <v>5</v>
      </c>
      <c r="C6759" s="4" t="s">
        <v>10</v>
      </c>
      <c r="D6759" s="4" t="s">
        <v>14</v>
      </c>
      <c r="E6759" s="4" t="s">
        <v>6</v>
      </c>
      <c r="F6759" s="4" t="s">
        <v>20</v>
      </c>
      <c r="G6759" s="4" t="s">
        <v>20</v>
      </c>
      <c r="H6759" s="4" t="s">
        <v>20</v>
      </c>
    </row>
    <row r="6760" spans="1:9">
      <c r="A6760" t="n">
        <v>52583</v>
      </c>
      <c r="B6760" s="36" t="n">
        <v>48</v>
      </c>
      <c r="C6760" s="7" t="n">
        <v>11</v>
      </c>
      <c r="D6760" s="7" t="n">
        <v>0</v>
      </c>
      <c r="E6760" s="7" t="s">
        <v>233</v>
      </c>
      <c r="F6760" s="7" t="n">
        <v>-1</v>
      </c>
      <c r="G6760" s="7" t="n">
        <v>1</v>
      </c>
      <c r="H6760" s="7" t="n">
        <v>0</v>
      </c>
    </row>
    <row r="6761" spans="1:9">
      <c r="A6761" t="s">
        <v>4</v>
      </c>
      <c r="B6761" s="4" t="s">
        <v>5</v>
      </c>
      <c r="C6761" s="4" t="s">
        <v>10</v>
      </c>
    </row>
    <row r="6762" spans="1:9">
      <c r="A6762" t="n">
        <v>52613</v>
      </c>
      <c r="B6762" s="29" t="n">
        <v>16</v>
      </c>
      <c r="C6762" s="7" t="n">
        <v>500</v>
      </c>
    </row>
    <row r="6763" spans="1:9">
      <c r="A6763" t="s">
        <v>4</v>
      </c>
      <c r="B6763" s="4" t="s">
        <v>5</v>
      </c>
      <c r="C6763" s="4" t="s">
        <v>14</v>
      </c>
      <c r="D6763" s="4" t="s">
        <v>10</v>
      </c>
      <c r="E6763" s="4" t="s">
        <v>6</v>
      </c>
    </row>
    <row r="6764" spans="1:9">
      <c r="A6764" t="n">
        <v>52616</v>
      </c>
      <c r="B6764" s="33" t="n">
        <v>51</v>
      </c>
      <c r="C6764" s="7" t="n">
        <v>4</v>
      </c>
      <c r="D6764" s="7" t="n">
        <v>11</v>
      </c>
      <c r="E6764" s="7" t="s">
        <v>330</v>
      </c>
    </row>
    <row r="6765" spans="1:9">
      <c r="A6765" t="s">
        <v>4</v>
      </c>
      <c r="B6765" s="4" t="s">
        <v>5</v>
      </c>
      <c r="C6765" s="4" t="s">
        <v>10</v>
      </c>
    </row>
    <row r="6766" spans="1:9">
      <c r="A6766" t="n">
        <v>52629</v>
      </c>
      <c r="B6766" s="29" t="n">
        <v>16</v>
      </c>
      <c r="C6766" s="7" t="n">
        <v>0</v>
      </c>
    </row>
    <row r="6767" spans="1:9">
      <c r="A6767" t="s">
        <v>4</v>
      </c>
      <c r="B6767" s="4" t="s">
        <v>5</v>
      </c>
      <c r="C6767" s="4" t="s">
        <v>10</v>
      </c>
      <c r="D6767" s="4" t="s">
        <v>83</v>
      </c>
      <c r="E6767" s="4" t="s">
        <v>14</v>
      </c>
      <c r="F6767" s="4" t="s">
        <v>14</v>
      </c>
    </row>
    <row r="6768" spans="1:9">
      <c r="A6768" t="n">
        <v>52632</v>
      </c>
      <c r="B6768" s="44" t="n">
        <v>26</v>
      </c>
      <c r="C6768" s="7" t="n">
        <v>11</v>
      </c>
      <c r="D6768" s="7" t="s">
        <v>483</v>
      </c>
      <c r="E6768" s="7" t="n">
        <v>2</v>
      </c>
      <c r="F6768" s="7" t="n">
        <v>0</v>
      </c>
    </row>
    <row r="6769" spans="1:8">
      <c r="A6769" t="s">
        <v>4</v>
      </c>
      <c r="B6769" s="4" t="s">
        <v>5</v>
      </c>
    </row>
    <row r="6770" spans="1:8">
      <c r="A6770" t="n">
        <v>52648</v>
      </c>
      <c r="B6770" s="45" t="n">
        <v>28</v>
      </c>
    </row>
    <row r="6771" spans="1:8">
      <c r="A6771" t="s">
        <v>4</v>
      </c>
      <c r="B6771" s="4" t="s">
        <v>5</v>
      </c>
      <c r="C6771" s="4" t="s">
        <v>10</v>
      </c>
      <c r="D6771" s="4" t="s">
        <v>14</v>
      </c>
    </row>
    <row r="6772" spans="1:8">
      <c r="A6772" t="n">
        <v>52649</v>
      </c>
      <c r="B6772" s="46" t="n">
        <v>89</v>
      </c>
      <c r="C6772" s="7" t="n">
        <v>65533</v>
      </c>
      <c r="D6772" s="7" t="n">
        <v>1</v>
      </c>
    </row>
    <row r="6773" spans="1:8">
      <c r="A6773" t="s">
        <v>4</v>
      </c>
      <c r="B6773" s="4" t="s">
        <v>5</v>
      </c>
      <c r="C6773" s="4" t="s">
        <v>14</v>
      </c>
      <c r="D6773" s="4" t="s">
        <v>10</v>
      </c>
      <c r="E6773" s="4" t="s">
        <v>20</v>
      </c>
    </row>
    <row r="6774" spans="1:8">
      <c r="A6774" t="n">
        <v>52653</v>
      </c>
      <c r="B6774" s="22" t="n">
        <v>58</v>
      </c>
      <c r="C6774" s="7" t="n">
        <v>101</v>
      </c>
      <c r="D6774" s="7" t="n">
        <v>300</v>
      </c>
      <c r="E6774" s="7" t="n">
        <v>1</v>
      </c>
    </row>
    <row r="6775" spans="1:8">
      <c r="A6775" t="s">
        <v>4</v>
      </c>
      <c r="B6775" s="4" t="s">
        <v>5</v>
      </c>
      <c r="C6775" s="4" t="s">
        <v>14</v>
      </c>
      <c r="D6775" s="4" t="s">
        <v>10</v>
      </c>
    </row>
    <row r="6776" spans="1:8">
      <c r="A6776" t="n">
        <v>52661</v>
      </c>
      <c r="B6776" s="22" t="n">
        <v>58</v>
      </c>
      <c r="C6776" s="7" t="n">
        <v>254</v>
      </c>
      <c r="D6776" s="7" t="n">
        <v>0</v>
      </c>
    </row>
    <row r="6777" spans="1:8">
      <c r="A6777" t="s">
        <v>4</v>
      </c>
      <c r="B6777" s="4" t="s">
        <v>5</v>
      </c>
      <c r="C6777" s="4" t="s">
        <v>14</v>
      </c>
      <c r="D6777" s="4" t="s">
        <v>14</v>
      </c>
      <c r="E6777" s="4" t="s">
        <v>20</v>
      </c>
      <c r="F6777" s="4" t="s">
        <v>20</v>
      </c>
      <c r="G6777" s="4" t="s">
        <v>20</v>
      </c>
      <c r="H6777" s="4" t="s">
        <v>10</v>
      </c>
    </row>
    <row r="6778" spans="1:8">
      <c r="A6778" t="n">
        <v>52665</v>
      </c>
      <c r="B6778" s="40" t="n">
        <v>45</v>
      </c>
      <c r="C6778" s="7" t="n">
        <v>2</v>
      </c>
      <c r="D6778" s="7" t="n">
        <v>3</v>
      </c>
      <c r="E6778" s="7" t="n">
        <v>-17.3799991607666</v>
      </c>
      <c r="F6778" s="7" t="n">
        <v>1.46000003814697</v>
      </c>
      <c r="G6778" s="7" t="n">
        <v>-1.52999997138977</v>
      </c>
      <c r="H6778" s="7" t="n">
        <v>0</v>
      </c>
    </row>
    <row r="6779" spans="1:8">
      <c r="A6779" t="s">
        <v>4</v>
      </c>
      <c r="B6779" s="4" t="s">
        <v>5</v>
      </c>
      <c r="C6779" s="4" t="s">
        <v>14</v>
      </c>
      <c r="D6779" s="4" t="s">
        <v>14</v>
      </c>
      <c r="E6779" s="4" t="s">
        <v>20</v>
      </c>
      <c r="F6779" s="4" t="s">
        <v>20</v>
      </c>
      <c r="G6779" s="4" t="s">
        <v>20</v>
      </c>
      <c r="H6779" s="4" t="s">
        <v>10</v>
      </c>
      <c r="I6779" s="4" t="s">
        <v>14</v>
      </c>
    </row>
    <row r="6780" spans="1:8">
      <c r="A6780" t="n">
        <v>52682</v>
      </c>
      <c r="B6780" s="40" t="n">
        <v>45</v>
      </c>
      <c r="C6780" s="7" t="n">
        <v>4</v>
      </c>
      <c r="D6780" s="7" t="n">
        <v>3</v>
      </c>
      <c r="E6780" s="7" t="n">
        <v>6.69999980926514</v>
      </c>
      <c r="F6780" s="7" t="n">
        <v>50.2599983215332</v>
      </c>
      <c r="G6780" s="7" t="n">
        <v>0</v>
      </c>
      <c r="H6780" s="7" t="n">
        <v>0</v>
      </c>
      <c r="I6780" s="7" t="n">
        <v>1</v>
      </c>
    </row>
    <row r="6781" spans="1:8">
      <c r="A6781" t="s">
        <v>4</v>
      </c>
      <c r="B6781" s="4" t="s">
        <v>5</v>
      </c>
      <c r="C6781" s="4" t="s">
        <v>14</v>
      </c>
      <c r="D6781" s="4" t="s">
        <v>14</v>
      </c>
      <c r="E6781" s="4" t="s">
        <v>20</v>
      </c>
      <c r="F6781" s="4" t="s">
        <v>10</v>
      </c>
    </row>
    <row r="6782" spans="1:8">
      <c r="A6782" t="n">
        <v>52700</v>
      </c>
      <c r="B6782" s="40" t="n">
        <v>45</v>
      </c>
      <c r="C6782" s="7" t="n">
        <v>5</v>
      </c>
      <c r="D6782" s="7" t="n">
        <v>3</v>
      </c>
      <c r="E6782" s="7" t="n">
        <v>3</v>
      </c>
      <c r="F6782" s="7" t="n">
        <v>0</v>
      </c>
    </row>
    <row r="6783" spans="1:8">
      <c r="A6783" t="s">
        <v>4</v>
      </c>
      <c r="B6783" s="4" t="s">
        <v>5</v>
      </c>
      <c r="C6783" s="4" t="s">
        <v>14</v>
      </c>
      <c r="D6783" s="4" t="s">
        <v>14</v>
      </c>
      <c r="E6783" s="4" t="s">
        <v>20</v>
      </c>
      <c r="F6783" s="4" t="s">
        <v>10</v>
      </c>
    </row>
    <row r="6784" spans="1:8">
      <c r="A6784" t="n">
        <v>52709</v>
      </c>
      <c r="B6784" s="40" t="n">
        <v>45</v>
      </c>
      <c r="C6784" s="7" t="n">
        <v>11</v>
      </c>
      <c r="D6784" s="7" t="n">
        <v>3</v>
      </c>
      <c r="E6784" s="7" t="n">
        <v>23.7000007629395</v>
      </c>
      <c r="F6784" s="7" t="n">
        <v>0</v>
      </c>
    </row>
    <row r="6785" spans="1:9">
      <c r="A6785" t="s">
        <v>4</v>
      </c>
      <c r="B6785" s="4" t="s">
        <v>5</v>
      </c>
      <c r="C6785" s="4" t="s">
        <v>14</v>
      </c>
      <c r="D6785" s="4" t="s">
        <v>14</v>
      </c>
      <c r="E6785" s="4" t="s">
        <v>20</v>
      </c>
      <c r="F6785" s="4" t="s">
        <v>20</v>
      </c>
      <c r="G6785" s="4" t="s">
        <v>20</v>
      </c>
      <c r="H6785" s="4" t="s">
        <v>10</v>
      </c>
    </row>
    <row r="6786" spans="1:9">
      <c r="A6786" t="n">
        <v>52718</v>
      </c>
      <c r="B6786" s="40" t="n">
        <v>45</v>
      </c>
      <c r="C6786" s="7" t="n">
        <v>2</v>
      </c>
      <c r="D6786" s="7" t="n">
        <v>3</v>
      </c>
      <c r="E6786" s="7" t="n">
        <v>-17.3799991607666</v>
      </c>
      <c r="F6786" s="7" t="n">
        <v>1.46000003814697</v>
      </c>
      <c r="G6786" s="7" t="n">
        <v>-1.52999997138977</v>
      </c>
      <c r="H6786" s="7" t="n">
        <v>15000</v>
      </c>
    </row>
    <row r="6787" spans="1:9">
      <c r="A6787" t="s">
        <v>4</v>
      </c>
      <c r="B6787" s="4" t="s">
        <v>5</v>
      </c>
      <c r="C6787" s="4" t="s">
        <v>14</v>
      </c>
      <c r="D6787" s="4" t="s">
        <v>14</v>
      </c>
      <c r="E6787" s="4" t="s">
        <v>20</v>
      </c>
      <c r="F6787" s="4" t="s">
        <v>20</v>
      </c>
      <c r="G6787" s="4" t="s">
        <v>20</v>
      </c>
      <c r="H6787" s="4" t="s">
        <v>10</v>
      </c>
      <c r="I6787" s="4" t="s">
        <v>14</v>
      </c>
    </row>
    <row r="6788" spans="1:9">
      <c r="A6788" t="n">
        <v>52735</v>
      </c>
      <c r="B6788" s="40" t="n">
        <v>45</v>
      </c>
      <c r="C6788" s="7" t="n">
        <v>4</v>
      </c>
      <c r="D6788" s="7" t="n">
        <v>3</v>
      </c>
      <c r="E6788" s="7" t="n">
        <v>7.09000015258789</v>
      </c>
      <c r="F6788" s="7" t="n">
        <v>56.8600006103516</v>
      </c>
      <c r="G6788" s="7" t="n">
        <v>0</v>
      </c>
      <c r="H6788" s="7" t="n">
        <v>15000</v>
      </c>
      <c r="I6788" s="7" t="n">
        <v>1</v>
      </c>
    </row>
    <row r="6789" spans="1:9">
      <c r="A6789" t="s">
        <v>4</v>
      </c>
      <c r="B6789" s="4" t="s">
        <v>5</v>
      </c>
      <c r="C6789" s="4" t="s">
        <v>14</v>
      </c>
      <c r="D6789" s="4" t="s">
        <v>14</v>
      </c>
      <c r="E6789" s="4" t="s">
        <v>20</v>
      </c>
      <c r="F6789" s="4" t="s">
        <v>10</v>
      </c>
    </row>
    <row r="6790" spans="1:9">
      <c r="A6790" t="n">
        <v>52753</v>
      </c>
      <c r="B6790" s="40" t="n">
        <v>45</v>
      </c>
      <c r="C6790" s="7" t="n">
        <v>5</v>
      </c>
      <c r="D6790" s="7" t="n">
        <v>3</v>
      </c>
      <c r="E6790" s="7" t="n">
        <v>2.79999995231628</v>
      </c>
      <c r="F6790" s="7" t="n">
        <v>15000</v>
      </c>
    </row>
    <row r="6791" spans="1:9">
      <c r="A6791" t="s">
        <v>4</v>
      </c>
      <c r="B6791" s="4" t="s">
        <v>5</v>
      </c>
      <c r="C6791" s="4" t="s">
        <v>10</v>
      </c>
      <c r="D6791" s="4" t="s">
        <v>9</v>
      </c>
    </row>
    <row r="6792" spans="1:9">
      <c r="A6792" t="n">
        <v>52762</v>
      </c>
      <c r="B6792" s="55" t="n">
        <v>43</v>
      </c>
      <c r="C6792" s="7" t="n">
        <v>1</v>
      </c>
      <c r="D6792" s="7" t="n">
        <v>128</v>
      </c>
    </row>
    <row r="6793" spans="1:9">
      <c r="A6793" t="s">
        <v>4</v>
      </c>
      <c r="B6793" s="4" t="s">
        <v>5</v>
      </c>
      <c r="C6793" s="4" t="s">
        <v>10</v>
      </c>
      <c r="D6793" s="4" t="s">
        <v>20</v>
      </c>
      <c r="E6793" s="4" t="s">
        <v>20</v>
      </c>
      <c r="F6793" s="4" t="s">
        <v>20</v>
      </c>
      <c r="G6793" s="4" t="s">
        <v>10</v>
      </c>
      <c r="H6793" s="4" t="s">
        <v>10</v>
      </c>
    </row>
    <row r="6794" spans="1:9">
      <c r="A6794" t="n">
        <v>52769</v>
      </c>
      <c r="B6794" s="63" t="n">
        <v>60</v>
      </c>
      <c r="C6794" s="7" t="n">
        <v>15</v>
      </c>
      <c r="D6794" s="7" t="n">
        <v>0</v>
      </c>
      <c r="E6794" s="7" t="n">
        <v>0</v>
      </c>
      <c r="F6794" s="7" t="n">
        <v>0</v>
      </c>
      <c r="G6794" s="7" t="n">
        <v>0</v>
      </c>
      <c r="H6794" s="7" t="n">
        <v>1</v>
      </c>
    </row>
    <row r="6795" spans="1:9">
      <c r="A6795" t="s">
        <v>4</v>
      </c>
      <c r="B6795" s="4" t="s">
        <v>5</v>
      </c>
      <c r="C6795" s="4" t="s">
        <v>10</v>
      </c>
      <c r="D6795" s="4" t="s">
        <v>20</v>
      </c>
      <c r="E6795" s="4" t="s">
        <v>20</v>
      </c>
      <c r="F6795" s="4" t="s">
        <v>20</v>
      </c>
      <c r="G6795" s="4" t="s">
        <v>10</v>
      </c>
      <c r="H6795" s="4" t="s">
        <v>10</v>
      </c>
    </row>
    <row r="6796" spans="1:9">
      <c r="A6796" t="n">
        <v>52788</v>
      </c>
      <c r="B6796" s="63" t="n">
        <v>60</v>
      </c>
      <c r="C6796" s="7" t="n">
        <v>15</v>
      </c>
      <c r="D6796" s="7" t="n">
        <v>0</v>
      </c>
      <c r="E6796" s="7" t="n">
        <v>0</v>
      </c>
      <c r="F6796" s="7" t="n">
        <v>0</v>
      </c>
      <c r="G6796" s="7" t="n">
        <v>0</v>
      </c>
      <c r="H6796" s="7" t="n">
        <v>0</v>
      </c>
    </row>
    <row r="6797" spans="1:9">
      <c r="A6797" t="s">
        <v>4</v>
      </c>
      <c r="B6797" s="4" t="s">
        <v>5</v>
      </c>
      <c r="C6797" s="4" t="s">
        <v>10</v>
      </c>
      <c r="D6797" s="4" t="s">
        <v>10</v>
      </c>
      <c r="E6797" s="4" t="s">
        <v>10</v>
      </c>
    </row>
    <row r="6798" spans="1:9">
      <c r="A6798" t="n">
        <v>52807</v>
      </c>
      <c r="B6798" s="51" t="n">
        <v>61</v>
      </c>
      <c r="C6798" s="7" t="n">
        <v>15</v>
      </c>
      <c r="D6798" s="7" t="n">
        <v>65533</v>
      </c>
      <c r="E6798" s="7" t="n">
        <v>0</v>
      </c>
    </row>
    <row r="6799" spans="1:9">
      <c r="A6799" t="s">
        <v>4</v>
      </c>
      <c r="B6799" s="4" t="s">
        <v>5</v>
      </c>
      <c r="C6799" s="4" t="s">
        <v>10</v>
      </c>
      <c r="D6799" s="4" t="s">
        <v>20</v>
      </c>
      <c r="E6799" s="4" t="s">
        <v>20</v>
      </c>
      <c r="F6799" s="4" t="s">
        <v>20</v>
      </c>
      <c r="G6799" s="4" t="s">
        <v>10</v>
      </c>
      <c r="H6799" s="4" t="s">
        <v>10</v>
      </c>
    </row>
    <row r="6800" spans="1:9">
      <c r="A6800" t="n">
        <v>52814</v>
      </c>
      <c r="B6800" s="63" t="n">
        <v>60</v>
      </c>
      <c r="C6800" s="7" t="n">
        <v>11</v>
      </c>
      <c r="D6800" s="7" t="n">
        <v>0</v>
      </c>
      <c r="E6800" s="7" t="n">
        <v>0</v>
      </c>
      <c r="F6800" s="7" t="n">
        <v>0</v>
      </c>
      <c r="G6800" s="7" t="n">
        <v>0</v>
      </c>
      <c r="H6800" s="7" t="n">
        <v>1</v>
      </c>
    </row>
    <row r="6801" spans="1:9">
      <c r="A6801" t="s">
        <v>4</v>
      </c>
      <c r="B6801" s="4" t="s">
        <v>5</v>
      </c>
      <c r="C6801" s="4" t="s">
        <v>10</v>
      </c>
      <c r="D6801" s="4" t="s">
        <v>20</v>
      </c>
      <c r="E6801" s="4" t="s">
        <v>20</v>
      </c>
      <c r="F6801" s="4" t="s">
        <v>20</v>
      </c>
      <c r="G6801" s="4" t="s">
        <v>10</v>
      </c>
      <c r="H6801" s="4" t="s">
        <v>10</v>
      </c>
    </row>
    <row r="6802" spans="1:9">
      <c r="A6802" t="n">
        <v>52833</v>
      </c>
      <c r="B6802" s="63" t="n">
        <v>60</v>
      </c>
      <c r="C6802" s="7" t="n">
        <v>11</v>
      </c>
      <c r="D6802" s="7" t="n">
        <v>0</v>
      </c>
      <c r="E6802" s="7" t="n">
        <v>0</v>
      </c>
      <c r="F6802" s="7" t="n">
        <v>0</v>
      </c>
      <c r="G6802" s="7" t="n">
        <v>0</v>
      </c>
      <c r="H6802" s="7" t="n">
        <v>0</v>
      </c>
    </row>
    <row r="6803" spans="1:9">
      <c r="A6803" t="s">
        <v>4</v>
      </c>
      <c r="B6803" s="4" t="s">
        <v>5</v>
      </c>
      <c r="C6803" s="4" t="s">
        <v>10</v>
      </c>
      <c r="D6803" s="4" t="s">
        <v>10</v>
      </c>
      <c r="E6803" s="4" t="s">
        <v>10</v>
      </c>
    </row>
    <row r="6804" spans="1:9">
      <c r="A6804" t="n">
        <v>52852</v>
      </c>
      <c r="B6804" s="51" t="n">
        <v>61</v>
      </c>
      <c r="C6804" s="7" t="n">
        <v>11</v>
      </c>
      <c r="D6804" s="7" t="n">
        <v>65533</v>
      </c>
      <c r="E6804" s="7" t="n">
        <v>0</v>
      </c>
    </row>
    <row r="6805" spans="1:9">
      <c r="A6805" t="s">
        <v>4</v>
      </c>
      <c r="B6805" s="4" t="s">
        <v>5</v>
      </c>
      <c r="C6805" s="4" t="s">
        <v>10</v>
      </c>
      <c r="D6805" s="4" t="s">
        <v>20</v>
      </c>
      <c r="E6805" s="4" t="s">
        <v>20</v>
      </c>
      <c r="F6805" s="4" t="s">
        <v>20</v>
      </c>
      <c r="G6805" s="4" t="s">
        <v>20</v>
      </c>
    </row>
    <row r="6806" spans="1:9">
      <c r="A6806" t="n">
        <v>52859</v>
      </c>
      <c r="B6806" s="39" t="n">
        <v>46</v>
      </c>
      <c r="C6806" s="7" t="n">
        <v>15</v>
      </c>
      <c r="D6806" s="7" t="n">
        <v>-17.9899997711182</v>
      </c>
      <c r="E6806" s="7" t="n">
        <v>0</v>
      </c>
      <c r="F6806" s="7" t="n">
        <v>-2.51999998092651</v>
      </c>
      <c r="G6806" s="7" t="n">
        <v>38.9000015258789</v>
      </c>
    </row>
    <row r="6807" spans="1:9">
      <c r="A6807" t="s">
        <v>4</v>
      </c>
      <c r="B6807" s="4" t="s">
        <v>5</v>
      </c>
      <c r="C6807" s="4" t="s">
        <v>14</v>
      </c>
      <c r="D6807" s="4" t="s">
        <v>10</v>
      </c>
    </row>
    <row r="6808" spans="1:9">
      <c r="A6808" t="n">
        <v>52878</v>
      </c>
      <c r="B6808" s="22" t="n">
        <v>58</v>
      </c>
      <c r="C6808" s="7" t="n">
        <v>255</v>
      </c>
      <c r="D6808" s="7" t="n">
        <v>0</v>
      </c>
    </row>
    <row r="6809" spans="1:9">
      <c r="A6809" t="s">
        <v>4</v>
      </c>
      <c r="B6809" s="4" t="s">
        <v>5</v>
      </c>
      <c r="C6809" s="4" t="s">
        <v>10</v>
      </c>
    </row>
    <row r="6810" spans="1:9">
      <c r="A6810" t="n">
        <v>52882</v>
      </c>
      <c r="B6810" s="29" t="n">
        <v>16</v>
      </c>
      <c r="C6810" s="7" t="n">
        <v>300</v>
      </c>
    </row>
    <row r="6811" spans="1:9">
      <c r="A6811" t="s">
        <v>4</v>
      </c>
      <c r="B6811" s="4" t="s">
        <v>5</v>
      </c>
      <c r="C6811" s="4" t="s">
        <v>14</v>
      </c>
      <c r="D6811" s="4" t="s">
        <v>10</v>
      </c>
      <c r="E6811" s="4" t="s">
        <v>6</v>
      </c>
    </row>
    <row r="6812" spans="1:9">
      <c r="A6812" t="n">
        <v>52885</v>
      </c>
      <c r="B6812" s="33" t="n">
        <v>51</v>
      </c>
      <c r="C6812" s="7" t="n">
        <v>4</v>
      </c>
      <c r="D6812" s="7" t="n">
        <v>11</v>
      </c>
      <c r="E6812" s="7" t="s">
        <v>138</v>
      </c>
    </row>
    <row r="6813" spans="1:9">
      <c r="A6813" t="s">
        <v>4</v>
      </c>
      <c r="B6813" s="4" t="s">
        <v>5</v>
      </c>
      <c r="C6813" s="4" t="s">
        <v>10</v>
      </c>
    </row>
    <row r="6814" spans="1:9">
      <c r="A6814" t="n">
        <v>52899</v>
      </c>
      <c r="B6814" s="29" t="n">
        <v>16</v>
      </c>
      <c r="C6814" s="7" t="n">
        <v>0</v>
      </c>
    </row>
    <row r="6815" spans="1:9">
      <c r="A6815" t="s">
        <v>4</v>
      </c>
      <c r="B6815" s="4" t="s">
        <v>5</v>
      </c>
      <c r="C6815" s="4" t="s">
        <v>10</v>
      </c>
      <c r="D6815" s="4" t="s">
        <v>83</v>
      </c>
      <c r="E6815" s="4" t="s">
        <v>14</v>
      </c>
      <c r="F6815" s="4" t="s">
        <v>14</v>
      </c>
      <c r="G6815" s="4" t="s">
        <v>83</v>
      </c>
      <c r="H6815" s="4" t="s">
        <v>14</v>
      </c>
      <c r="I6815" s="4" t="s">
        <v>14</v>
      </c>
    </row>
    <row r="6816" spans="1:9">
      <c r="A6816" t="n">
        <v>52902</v>
      </c>
      <c r="B6816" s="44" t="n">
        <v>26</v>
      </c>
      <c r="C6816" s="7" t="n">
        <v>11</v>
      </c>
      <c r="D6816" s="7" t="s">
        <v>484</v>
      </c>
      <c r="E6816" s="7" t="n">
        <v>2</v>
      </c>
      <c r="F6816" s="7" t="n">
        <v>3</v>
      </c>
      <c r="G6816" s="7" t="s">
        <v>485</v>
      </c>
      <c r="H6816" s="7" t="n">
        <v>2</v>
      </c>
      <c r="I6816" s="7" t="n">
        <v>0</v>
      </c>
    </row>
    <row r="6817" spans="1:9">
      <c r="A6817" t="s">
        <v>4</v>
      </c>
      <c r="B6817" s="4" t="s">
        <v>5</v>
      </c>
    </row>
    <row r="6818" spans="1:9">
      <c r="A6818" t="n">
        <v>53040</v>
      </c>
      <c r="B6818" s="45" t="n">
        <v>28</v>
      </c>
    </row>
    <row r="6819" spans="1:9">
      <c r="A6819" t="s">
        <v>4</v>
      </c>
      <c r="B6819" s="4" t="s">
        <v>5</v>
      </c>
      <c r="C6819" s="4" t="s">
        <v>10</v>
      </c>
      <c r="D6819" s="4" t="s">
        <v>14</v>
      </c>
      <c r="E6819" s="4" t="s">
        <v>14</v>
      </c>
      <c r="F6819" s="4" t="s">
        <v>6</v>
      </c>
    </row>
    <row r="6820" spans="1:9">
      <c r="A6820" t="n">
        <v>53041</v>
      </c>
      <c r="B6820" s="19" t="n">
        <v>20</v>
      </c>
      <c r="C6820" s="7" t="n">
        <v>15</v>
      </c>
      <c r="D6820" s="7" t="n">
        <v>2</v>
      </c>
      <c r="E6820" s="7" t="n">
        <v>10</v>
      </c>
      <c r="F6820" s="7" t="s">
        <v>320</v>
      </c>
    </row>
    <row r="6821" spans="1:9">
      <c r="A6821" t="s">
        <v>4</v>
      </c>
      <c r="B6821" s="4" t="s">
        <v>5</v>
      </c>
      <c r="C6821" s="4" t="s">
        <v>10</v>
      </c>
    </row>
    <row r="6822" spans="1:9">
      <c r="A6822" t="n">
        <v>53062</v>
      </c>
      <c r="B6822" s="29" t="n">
        <v>16</v>
      </c>
      <c r="C6822" s="7" t="n">
        <v>500</v>
      </c>
    </row>
    <row r="6823" spans="1:9">
      <c r="A6823" t="s">
        <v>4</v>
      </c>
      <c r="B6823" s="4" t="s">
        <v>5</v>
      </c>
      <c r="C6823" s="4" t="s">
        <v>14</v>
      </c>
      <c r="D6823" s="4" t="s">
        <v>10</v>
      </c>
      <c r="E6823" s="4" t="s">
        <v>6</v>
      </c>
    </row>
    <row r="6824" spans="1:9">
      <c r="A6824" t="n">
        <v>53065</v>
      </c>
      <c r="B6824" s="33" t="n">
        <v>51</v>
      </c>
      <c r="C6824" s="7" t="n">
        <v>4</v>
      </c>
      <c r="D6824" s="7" t="n">
        <v>15</v>
      </c>
      <c r="E6824" s="7" t="s">
        <v>138</v>
      </c>
    </row>
    <row r="6825" spans="1:9">
      <c r="A6825" t="s">
        <v>4</v>
      </c>
      <c r="B6825" s="4" t="s">
        <v>5</v>
      </c>
      <c r="C6825" s="4" t="s">
        <v>10</v>
      </c>
    </row>
    <row r="6826" spans="1:9">
      <c r="A6826" t="n">
        <v>53079</v>
      </c>
      <c r="B6826" s="29" t="n">
        <v>16</v>
      </c>
      <c r="C6826" s="7" t="n">
        <v>0</v>
      </c>
    </row>
    <row r="6827" spans="1:9">
      <c r="A6827" t="s">
        <v>4</v>
      </c>
      <c r="B6827" s="4" t="s">
        <v>5</v>
      </c>
      <c r="C6827" s="4" t="s">
        <v>10</v>
      </c>
      <c r="D6827" s="4" t="s">
        <v>83</v>
      </c>
      <c r="E6827" s="4" t="s">
        <v>14</v>
      </c>
      <c r="F6827" s="4" t="s">
        <v>14</v>
      </c>
      <c r="G6827" s="4" t="s">
        <v>83</v>
      </c>
      <c r="H6827" s="4" t="s">
        <v>14</v>
      </c>
      <c r="I6827" s="4" t="s">
        <v>14</v>
      </c>
    </row>
    <row r="6828" spans="1:9">
      <c r="A6828" t="n">
        <v>53082</v>
      </c>
      <c r="B6828" s="44" t="n">
        <v>26</v>
      </c>
      <c r="C6828" s="7" t="n">
        <v>15</v>
      </c>
      <c r="D6828" s="7" t="s">
        <v>486</v>
      </c>
      <c r="E6828" s="7" t="n">
        <v>2</v>
      </c>
      <c r="F6828" s="7" t="n">
        <v>3</v>
      </c>
      <c r="G6828" s="7" t="s">
        <v>487</v>
      </c>
      <c r="H6828" s="7" t="n">
        <v>2</v>
      </c>
      <c r="I6828" s="7" t="n">
        <v>0</v>
      </c>
    </row>
    <row r="6829" spans="1:9">
      <c r="A6829" t="s">
        <v>4</v>
      </c>
      <c r="B6829" s="4" t="s">
        <v>5</v>
      </c>
    </row>
    <row r="6830" spans="1:9">
      <c r="A6830" t="n">
        <v>53252</v>
      </c>
      <c r="B6830" s="45" t="n">
        <v>28</v>
      </c>
    </row>
    <row r="6831" spans="1:9">
      <c r="A6831" t="s">
        <v>4</v>
      </c>
      <c r="B6831" s="4" t="s">
        <v>5</v>
      </c>
      <c r="C6831" s="4" t="s">
        <v>10</v>
      </c>
      <c r="D6831" s="4" t="s">
        <v>14</v>
      </c>
    </row>
    <row r="6832" spans="1:9">
      <c r="A6832" t="n">
        <v>53253</v>
      </c>
      <c r="B6832" s="46" t="n">
        <v>89</v>
      </c>
      <c r="C6832" s="7" t="n">
        <v>65533</v>
      </c>
      <c r="D6832" s="7" t="n">
        <v>1</v>
      </c>
    </row>
    <row r="6833" spans="1:9">
      <c r="A6833" t="s">
        <v>4</v>
      </c>
      <c r="B6833" s="4" t="s">
        <v>5</v>
      </c>
      <c r="C6833" s="4" t="s">
        <v>14</v>
      </c>
      <c r="D6833" s="4" t="s">
        <v>10</v>
      </c>
      <c r="E6833" s="4" t="s">
        <v>20</v>
      </c>
    </row>
    <row r="6834" spans="1:9">
      <c r="A6834" t="n">
        <v>53257</v>
      </c>
      <c r="B6834" s="22" t="n">
        <v>58</v>
      </c>
      <c r="C6834" s="7" t="n">
        <v>101</v>
      </c>
      <c r="D6834" s="7" t="n">
        <v>300</v>
      </c>
      <c r="E6834" s="7" t="n">
        <v>1</v>
      </c>
    </row>
    <row r="6835" spans="1:9">
      <c r="A6835" t="s">
        <v>4</v>
      </c>
      <c r="B6835" s="4" t="s">
        <v>5</v>
      </c>
      <c r="C6835" s="4" t="s">
        <v>14</v>
      </c>
      <c r="D6835" s="4" t="s">
        <v>10</v>
      </c>
    </row>
    <row r="6836" spans="1:9">
      <c r="A6836" t="n">
        <v>53265</v>
      </c>
      <c r="B6836" s="22" t="n">
        <v>58</v>
      </c>
      <c r="C6836" s="7" t="n">
        <v>254</v>
      </c>
      <c r="D6836" s="7" t="n">
        <v>0</v>
      </c>
    </row>
    <row r="6837" spans="1:9">
      <c r="A6837" t="s">
        <v>4</v>
      </c>
      <c r="B6837" s="4" t="s">
        <v>5</v>
      </c>
      <c r="C6837" s="4" t="s">
        <v>10</v>
      </c>
      <c r="D6837" s="4" t="s">
        <v>9</v>
      </c>
    </row>
    <row r="6838" spans="1:9">
      <c r="A6838" t="n">
        <v>53269</v>
      </c>
      <c r="B6838" s="56" t="n">
        <v>44</v>
      </c>
      <c r="C6838" s="7" t="n">
        <v>1</v>
      </c>
      <c r="D6838" s="7" t="n">
        <v>128</v>
      </c>
    </row>
    <row r="6839" spans="1:9">
      <c r="A6839" t="s">
        <v>4</v>
      </c>
      <c r="B6839" s="4" t="s">
        <v>5</v>
      </c>
      <c r="C6839" s="4" t="s">
        <v>14</v>
      </c>
      <c r="D6839" s="4" t="s">
        <v>14</v>
      </c>
      <c r="E6839" s="4" t="s">
        <v>20</v>
      </c>
      <c r="F6839" s="4" t="s">
        <v>20</v>
      </c>
      <c r="G6839" s="4" t="s">
        <v>20</v>
      </c>
      <c r="H6839" s="4" t="s">
        <v>10</v>
      </c>
    </row>
    <row r="6840" spans="1:9">
      <c r="A6840" t="n">
        <v>53276</v>
      </c>
      <c r="B6840" s="40" t="n">
        <v>45</v>
      </c>
      <c r="C6840" s="7" t="n">
        <v>2</v>
      </c>
      <c r="D6840" s="7" t="n">
        <v>3</v>
      </c>
      <c r="E6840" s="7" t="n">
        <v>-17.0799999237061</v>
      </c>
      <c r="F6840" s="7" t="n">
        <v>1.35000002384186</v>
      </c>
      <c r="G6840" s="7" t="n">
        <v>1.96000003814697</v>
      </c>
      <c r="H6840" s="7" t="n">
        <v>0</v>
      </c>
    </row>
    <row r="6841" spans="1:9">
      <c r="A6841" t="s">
        <v>4</v>
      </c>
      <c r="B6841" s="4" t="s">
        <v>5</v>
      </c>
      <c r="C6841" s="4" t="s">
        <v>14</v>
      </c>
      <c r="D6841" s="4" t="s">
        <v>14</v>
      </c>
      <c r="E6841" s="4" t="s">
        <v>20</v>
      </c>
      <c r="F6841" s="4" t="s">
        <v>20</v>
      </c>
      <c r="G6841" s="4" t="s">
        <v>20</v>
      </c>
      <c r="H6841" s="4" t="s">
        <v>10</v>
      </c>
      <c r="I6841" s="4" t="s">
        <v>14</v>
      </c>
    </row>
    <row r="6842" spans="1:9">
      <c r="A6842" t="n">
        <v>53293</v>
      </c>
      <c r="B6842" s="40" t="n">
        <v>45</v>
      </c>
      <c r="C6842" s="7" t="n">
        <v>4</v>
      </c>
      <c r="D6842" s="7" t="n">
        <v>3</v>
      </c>
      <c r="E6842" s="7" t="n">
        <v>351.739990234375</v>
      </c>
      <c r="F6842" s="7" t="n">
        <v>200.759994506836</v>
      </c>
      <c r="G6842" s="7" t="n">
        <v>3</v>
      </c>
      <c r="H6842" s="7" t="n">
        <v>0</v>
      </c>
      <c r="I6842" s="7" t="n">
        <v>1</v>
      </c>
    </row>
    <row r="6843" spans="1:9">
      <c r="A6843" t="s">
        <v>4</v>
      </c>
      <c r="B6843" s="4" t="s">
        <v>5</v>
      </c>
      <c r="C6843" s="4" t="s">
        <v>14</v>
      </c>
      <c r="D6843" s="4" t="s">
        <v>14</v>
      </c>
      <c r="E6843" s="4" t="s">
        <v>20</v>
      </c>
      <c r="F6843" s="4" t="s">
        <v>10</v>
      </c>
    </row>
    <row r="6844" spans="1:9">
      <c r="A6844" t="n">
        <v>53311</v>
      </c>
      <c r="B6844" s="40" t="n">
        <v>45</v>
      </c>
      <c r="C6844" s="7" t="n">
        <v>5</v>
      </c>
      <c r="D6844" s="7" t="n">
        <v>3</v>
      </c>
      <c r="E6844" s="7" t="n">
        <v>2.40000009536743</v>
      </c>
      <c r="F6844" s="7" t="n">
        <v>0</v>
      </c>
    </row>
    <row r="6845" spans="1:9">
      <c r="A6845" t="s">
        <v>4</v>
      </c>
      <c r="B6845" s="4" t="s">
        <v>5</v>
      </c>
      <c r="C6845" s="4" t="s">
        <v>14</v>
      </c>
      <c r="D6845" s="4" t="s">
        <v>14</v>
      </c>
      <c r="E6845" s="4" t="s">
        <v>20</v>
      </c>
      <c r="F6845" s="4" t="s">
        <v>10</v>
      </c>
    </row>
    <row r="6846" spans="1:9">
      <c r="A6846" t="n">
        <v>53320</v>
      </c>
      <c r="B6846" s="40" t="n">
        <v>45</v>
      </c>
      <c r="C6846" s="7" t="n">
        <v>11</v>
      </c>
      <c r="D6846" s="7" t="n">
        <v>3</v>
      </c>
      <c r="E6846" s="7" t="n">
        <v>23.1000003814697</v>
      </c>
      <c r="F6846" s="7" t="n">
        <v>0</v>
      </c>
    </row>
    <row r="6847" spans="1:9">
      <c r="A6847" t="s">
        <v>4</v>
      </c>
      <c r="B6847" s="4" t="s">
        <v>5</v>
      </c>
      <c r="C6847" s="4" t="s">
        <v>14</v>
      </c>
      <c r="D6847" s="4" t="s">
        <v>14</v>
      </c>
      <c r="E6847" s="4" t="s">
        <v>20</v>
      </c>
      <c r="F6847" s="4" t="s">
        <v>20</v>
      </c>
      <c r="G6847" s="4" t="s">
        <v>20</v>
      </c>
      <c r="H6847" s="4" t="s">
        <v>10</v>
      </c>
    </row>
    <row r="6848" spans="1:9">
      <c r="A6848" t="n">
        <v>53329</v>
      </c>
      <c r="B6848" s="40" t="n">
        <v>45</v>
      </c>
      <c r="C6848" s="7" t="n">
        <v>2</v>
      </c>
      <c r="D6848" s="7" t="n">
        <v>3</v>
      </c>
      <c r="E6848" s="7" t="n">
        <v>-17.0799999237061</v>
      </c>
      <c r="F6848" s="7" t="n">
        <v>1.33000004291534</v>
      </c>
      <c r="G6848" s="7" t="n">
        <v>1.96000003814697</v>
      </c>
      <c r="H6848" s="7" t="n">
        <v>0</v>
      </c>
    </row>
    <row r="6849" spans="1:9">
      <c r="A6849" t="s">
        <v>4</v>
      </c>
      <c r="B6849" s="4" t="s">
        <v>5</v>
      </c>
      <c r="C6849" s="4" t="s">
        <v>14</v>
      </c>
      <c r="D6849" s="4" t="s">
        <v>14</v>
      </c>
      <c r="E6849" s="4" t="s">
        <v>20</v>
      </c>
      <c r="F6849" s="4" t="s">
        <v>20</v>
      </c>
      <c r="G6849" s="4" t="s">
        <v>20</v>
      </c>
      <c r="H6849" s="4" t="s">
        <v>10</v>
      </c>
      <c r="I6849" s="4" t="s">
        <v>14</v>
      </c>
    </row>
    <row r="6850" spans="1:9">
      <c r="A6850" t="n">
        <v>53346</v>
      </c>
      <c r="B6850" s="40" t="n">
        <v>45</v>
      </c>
      <c r="C6850" s="7" t="n">
        <v>4</v>
      </c>
      <c r="D6850" s="7" t="n">
        <v>3</v>
      </c>
      <c r="E6850" s="7" t="n">
        <v>3.88000011444092</v>
      </c>
      <c r="F6850" s="7" t="n">
        <v>200.759994506836</v>
      </c>
      <c r="G6850" s="7" t="n">
        <v>3</v>
      </c>
      <c r="H6850" s="7" t="n">
        <v>0</v>
      </c>
      <c r="I6850" s="7" t="n">
        <v>0</v>
      </c>
    </row>
    <row r="6851" spans="1:9">
      <c r="A6851" t="s">
        <v>4</v>
      </c>
      <c r="B6851" s="4" t="s">
        <v>5</v>
      </c>
      <c r="C6851" s="4" t="s">
        <v>14</v>
      </c>
      <c r="D6851" s="4" t="s">
        <v>14</v>
      </c>
      <c r="E6851" s="4" t="s">
        <v>20</v>
      </c>
      <c r="F6851" s="4" t="s">
        <v>10</v>
      </c>
    </row>
    <row r="6852" spans="1:9">
      <c r="A6852" t="n">
        <v>53364</v>
      </c>
      <c r="B6852" s="40" t="n">
        <v>45</v>
      </c>
      <c r="C6852" s="7" t="n">
        <v>5</v>
      </c>
      <c r="D6852" s="7" t="n">
        <v>3</v>
      </c>
      <c r="E6852" s="7" t="n">
        <v>2.40000009536743</v>
      </c>
      <c r="F6852" s="7" t="n">
        <v>0</v>
      </c>
    </row>
    <row r="6853" spans="1:9">
      <c r="A6853" t="s">
        <v>4</v>
      </c>
      <c r="B6853" s="4" t="s">
        <v>5</v>
      </c>
      <c r="C6853" s="4" t="s">
        <v>14</v>
      </c>
      <c r="D6853" s="4" t="s">
        <v>14</v>
      </c>
      <c r="E6853" s="4" t="s">
        <v>20</v>
      </c>
      <c r="F6853" s="4" t="s">
        <v>10</v>
      </c>
    </row>
    <row r="6854" spans="1:9">
      <c r="A6854" t="n">
        <v>53373</v>
      </c>
      <c r="B6854" s="40" t="n">
        <v>45</v>
      </c>
      <c r="C6854" s="7" t="n">
        <v>11</v>
      </c>
      <c r="D6854" s="7" t="n">
        <v>3</v>
      </c>
      <c r="E6854" s="7" t="n">
        <v>23.1000003814697</v>
      </c>
      <c r="F6854" s="7" t="n">
        <v>0</v>
      </c>
    </row>
    <row r="6855" spans="1:9">
      <c r="A6855" t="s">
        <v>4</v>
      </c>
      <c r="B6855" s="4" t="s">
        <v>5</v>
      </c>
      <c r="C6855" s="4" t="s">
        <v>14</v>
      </c>
      <c r="D6855" s="4" t="s">
        <v>14</v>
      </c>
      <c r="E6855" s="4" t="s">
        <v>20</v>
      </c>
      <c r="F6855" s="4" t="s">
        <v>10</v>
      </c>
    </row>
    <row r="6856" spans="1:9">
      <c r="A6856" t="n">
        <v>53382</v>
      </c>
      <c r="B6856" s="40" t="n">
        <v>45</v>
      </c>
      <c r="C6856" s="7" t="n">
        <v>5</v>
      </c>
      <c r="D6856" s="7" t="n">
        <v>3</v>
      </c>
      <c r="E6856" s="7" t="n">
        <v>1.89999997615814</v>
      </c>
      <c r="F6856" s="7" t="n">
        <v>8000</v>
      </c>
    </row>
    <row r="6857" spans="1:9">
      <c r="A6857" t="s">
        <v>4</v>
      </c>
      <c r="B6857" s="4" t="s">
        <v>5</v>
      </c>
      <c r="C6857" s="4" t="s">
        <v>14</v>
      </c>
      <c r="D6857" s="4" t="s">
        <v>10</v>
      </c>
      <c r="E6857" s="4" t="s">
        <v>6</v>
      </c>
      <c r="F6857" s="4" t="s">
        <v>6</v>
      </c>
      <c r="G6857" s="4" t="s">
        <v>6</v>
      </c>
      <c r="H6857" s="4" t="s">
        <v>6</v>
      </c>
    </row>
    <row r="6858" spans="1:9">
      <c r="A6858" t="n">
        <v>53391</v>
      </c>
      <c r="B6858" s="33" t="n">
        <v>51</v>
      </c>
      <c r="C6858" s="7" t="n">
        <v>3</v>
      </c>
      <c r="D6858" s="7" t="n">
        <v>17</v>
      </c>
      <c r="E6858" s="7" t="s">
        <v>175</v>
      </c>
      <c r="F6858" s="7" t="s">
        <v>62</v>
      </c>
      <c r="G6858" s="7" t="s">
        <v>61</v>
      </c>
      <c r="H6858" s="7" t="s">
        <v>62</v>
      </c>
    </row>
    <row r="6859" spans="1:9">
      <c r="A6859" t="s">
        <v>4</v>
      </c>
      <c r="B6859" s="4" t="s">
        <v>5</v>
      </c>
      <c r="C6859" s="4" t="s">
        <v>14</v>
      </c>
      <c r="D6859" s="4" t="s">
        <v>10</v>
      </c>
    </row>
    <row r="6860" spans="1:9">
      <c r="A6860" t="n">
        <v>53404</v>
      </c>
      <c r="B6860" s="22" t="n">
        <v>58</v>
      </c>
      <c r="C6860" s="7" t="n">
        <v>255</v>
      </c>
      <c r="D6860" s="7" t="n">
        <v>0</v>
      </c>
    </row>
    <row r="6861" spans="1:9">
      <c r="A6861" t="s">
        <v>4</v>
      </c>
      <c r="B6861" s="4" t="s">
        <v>5</v>
      </c>
      <c r="C6861" s="4" t="s">
        <v>10</v>
      </c>
    </row>
    <row r="6862" spans="1:9">
      <c r="A6862" t="n">
        <v>53408</v>
      </c>
      <c r="B6862" s="29" t="n">
        <v>16</v>
      </c>
      <c r="C6862" s="7" t="n">
        <v>1000</v>
      </c>
    </row>
    <row r="6863" spans="1:9">
      <c r="A6863" t="s">
        <v>4</v>
      </c>
      <c r="B6863" s="4" t="s">
        <v>5</v>
      </c>
      <c r="C6863" s="4" t="s">
        <v>14</v>
      </c>
      <c r="D6863" s="4" t="s">
        <v>10</v>
      </c>
      <c r="E6863" s="4" t="s">
        <v>6</v>
      </c>
    </row>
    <row r="6864" spans="1:9">
      <c r="A6864" t="n">
        <v>53411</v>
      </c>
      <c r="B6864" s="33" t="n">
        <v>51</v>
      </c>
      <c r="C6864" s="7" t="n">
        <v>4</v>
      </c>
      <c r="D6864" s="7" t="n">
        <v>17</v>
      </c>
      <c r="E6864" s="7" t="s">
        <v>488</v>
      </c>
    </row>
    <row r="6865" spans="1:9">
      <c r="A6865" t="s">
        <v>4</v>
      </c>
      <c r="B6865" s="4" t="s">
        <v>5</v>
      </c>
      <c r="C6865" s="4" t="s">
        <v>10</v>
      </c>
    </row>
    <row r="6866" spans="1:9">
      <c r="A6866" t="n">
        <v>53426</v>
      </c>
      <c r="B6866" s="29" t="n">
        <v>16</v>
      </c>
      <c r="C6866" s="7" t="n">
        <v>0</v>
      </c>
    </row>
    <row r="6867" spans="1:9">
      <c r="A6867" t="s">
        <v>4</v>
      </c>
      <c r="B6867" s="4" t="s">
        <v>5</v>
      </c>
      <c r="C6867" s="4" t="s">
        <v>10</v>
      </c>
      <c r="D6867" s="4" t="s">
        <v>83</v>
      </c>
      <c r="E6867" s="4" t="s">
        <v>14</v>
      </c>
      <c r="F6867" s="4" t="s">
        <v>14</v>
      </c>
    </row>
    <row r="6868" spans="1:9">
      <c r="A6868" t="n">
        <v>53429</v>
      </c>
      <c r="B6868" s="44" t="n">
        <v>26</v>
      </c>
      <c r="C6868" s="7" t="n">
        <v>17</v>
      </c>
      <c r="D6868" s="7" t="s">
        <v>346</v>
      </c>
      <c r="E6868" s="7" t="n">
        <v>2</v>
      </c>
      <c r="F6868" s="7" t="n">
        <v>0</v>
      </c>
    </row>
    <row r="6869" spans="1:9">
      <c r="A6869" t="s">
        <v>4</v>
      </c>
      <c r="B6869" s="4" t="s">
        <v>5</v>
      </c>
    </row>
    <row r="6870" spans="1:9">
      <c r="A6870" t="n">
        <v>53437</v>
      </c>
      <c r="B6870" s="45" t="n">
        <v>28</v>
      </c>
    </row>
    <row r="6871" spans="1:9">
      <c r="A6871" t="s">
        <v>4</v>
      </c>
      <c r="B6871" s="4" t="s">
        <v>5</v>
      </c>
      <c r="C6871" s="4" t="s">
        <v>10</v>
      </c>
      <c r="D6871" s="4" t="s">
        <v>14</v>
      </c>
    </row>
    <row r="6872" spans="1:9">
      <c r="A6872" t="n">
        <v>53438</v>
      </c>
      <c r="B6872" s="46" t="n">
        <v>89</v>
      </c>
      <c r="C6872" s="7" t="n">
        <v>65533</v>
      </c>
      <c r="D6872" s="7" t="n">
        <v>1</v>
      </c>
    </row>
    <row r="6873" spans="1:9">
      <c r="A6873" t="s">
        <v>4</v>
      </c>
      <c r="B6873" s="4" t="s">
        <v>5</v>
      </c>
      <c r="C6873" s="4" t="s">
        <v>14</v>
      </c>
      <c r="D6873" s="4" t="s">
        <v>10</v>
      </c>
      <c r="E6873" s="4" t="s">
        <v>20</v>
      </c>
    </row>
    <row r="6874" spans="1:9">
      <c r="A6874" t="n">
        <v>53442</v>
      </c>
      <c r="B6874" s="22" t="n">
        <v>58</v>
      </c>
      <c r="C6874" s="7" t="n">
        <v>101</v>
      </c>
      <c r="D6874" s="7" t="n">
        <v>500</v>
      </c>
      <c r="E6874" s="7" t="n">
        <v>1</v>
      </c>
    </row>
    <row r="6875" spans="1:9">
      <c r="A6875" t="s">
        <v>4</v>
      </c>
      <c r="B6875" s="4" t="s">
        <v>5</v>
      </c>
      <c r="C6875" s="4" t="s">
        <v>14</v>
      </c>
      <c r="D6875" s="4" t="s">
        <v>10</v>
      </c>
    </row>
    <row r="6876" spans="1:9">
      <c r="A6876" t="n">
        <v>53450</v>
      </c>
      <c r="B6876" s="22" t="n">
        <v>58</v>
      </c>
      <c r="C6876" s="7" t="n">
        <v>254</v>
      </c>
      <c r="D6876" s="7" t="n">
        <v>0</v>
      </c>
    </row>
    <row r="6877" spans="1:9">
      <c r="A6877" t="s">
        <v>4</v>
      </c>
      <c r="B6877" s="4" t="s">
        <v>5</v>
      </c>
      <c r="C6877" s="4" t="s">
        <v>14</v>
      </c>
      <c r="D6877" s="4" t="s">
        <v>14</v>
      </c>
      <c r="E6877" s="4" t="s">
        <v>20</v>
      </c>
      <c r="F6877" s="4" t="s">
        <v>20</v>
      </c>
      <c r="G6877" s="4" t="s">
        <v>20</v>
      </c>
      <c r="H6877" s="4" t="s">
        <v>10</v>
      </c>
    </row>
    <row r="6878" spans="1:9">
      <c r="A6878" t="n">
        <v>53454</v>
      </c>
      <c r="B6878" s="40" t="n">
        <v>45</v>
      </c>
      <c r="C6878" s="7" t="n">
        <v>2</v>
      </c>
      <c r="D6878" s="7" t="n">
        <v>3</v>
      </c>
      <c r="E6878" s="7" t="n">
        <v>-19.4699993133545</v>
      </c>
      <c r="F6878" s="7" t="n">
        <v>1.62000000476837</v>
      </c>
      <c r="G6878" s="7" t="n">
        <v>-0.790000021457672</v>
      </c>
      <c r="H6878" s="7" t="n">
        <v>0</v>
      </c>
    </row>
    <row r="6879" spans="1:9">
      <c r="A6879" t="s">
        <v>4</v>
      </c>
      <c r="B6879" s="4" t="s">
        <v>5</v>
      </c>
      <c r="C6879" s="4" t="s">
        <v>14</v>
      </c>
      <c r="D6879" s="4" t="s">
        <v>14</v>
      </c>
      <c r="E6879" s="4" t="s">
        <v>20</v>
      </c>
      <c r="F6879" s="4" t="s">
        <v>20</v>
      </c>
      <c r="G6879" s="4" t="s">
        <v>20</v>
      </c>
      <c r="H6879" s="4" t="s">
        <v>10</v>
      </c>
      <c r="I6879" s="4" t="s">
        <v>14</v>
      </c>
    </row>
    <row r="6880" spans="1:9">
      <c r="A6880" t="n">
        <v>53471</v>
      </c>
      <c r="B6880" s="40" t="n">
        <v>45</v>
      </c>
      <c r="C6880" s="7" t="n">
        <v>4</v>
      </c>
      <c r="D6880" s="7" t="n">
        <v>3</v>
      </c>
      <c r="E6880" s="7" t="n">
        <v>352.660003662109</v>
      </c>
      <c r="F6880" s="7" t="n">
        <v>111.879997253418</v>
      </c>
      <c r="G6880" s="7" t="n">
        <v>0</v>
      </c>
      <c r="H6880" s="7" t="n">
        <v>0</v>
      </c>
      <c r="I6880" s="7" t="n">
        <v>1</v>
      </c>
    </row>
    <row r="6881" spans="1:9">
      <c r="A6881" t="s">
        <v>4</v>
      </c>
      <c r="B6881" s="4" t="s">
        <v>5</v>
      </c>
      <c r="C6881" s="4" t="s">
        <v>14</v>
      </c>
      <c r="D6881" s="4" t="s">
        <v>14</v>
      </c>
      <c r="E6881" s="4" t="s">
        <v>20</v>
      </c>
      <c r="F6881" s="4" t="s">
        <v>10</v>
      </c>
    </row>
    <row r="6882" spans="1:9">
      <c r="A6882" t="n">
        <v>53489</v>
      </c>
      <c r="B6882" s="40" t="n">
        <v>45</v>
      </c>
      <c r="C6882" s="7" t="n">
        <v>5</v>
      </c>
      <c r="D6882" s="7" t="n">
        <v>3</v>
      </c>
      <c r="E6882" s="7" t="n">
        <v>3.5</v>
      </c>
      <c r="F6882" s="7" t="n">
        <v>0</v>
      </c>
    </row>
    <row r="6883" spans="1:9">
      <c r="A6883" t="s">
        <v>4</v>
      </c>
      <c r="B6883" s="4" t="s">
        <v>5</v>
      </c>
      <c r="C6883" s="4" t="s">
        <v>14</v>
      </c>
      <c r="D6883" s="4" t="s">
        <v>14</v>
      </c>
      <c r="E6883" s="4" t="s">
        <v>20</v>
      </c>
      <c r="F6883" s="4" t="s">
        <v>10</v>
      </c>
    </row>
    <row r="6884" spans="1:9">
      <c r="A6884" t="n">
        <v>53498</v>
      </c>
      <c r="B6884" s="40" t="n">
        <v>45</v>
      </c>
      <c r="C6884" s="7" t="n">
        <v>11</v>
      </c>
      <c r="D6884" s="7" t="n">
        <v>3</v>
      </c>
      <c r="E6884" s="7" t="n">
        <v>23.7000007629395</v>
      </c>
      <c r="F6884" s="7" t="n">
        <v>0</v>
      </c>
    </row>
    <row r="6885" spans="1:9">
      <c r="A6885" t="s">
        <v>4</v>
      </c>
      <c r="B6885" s="4" t="s">
        <v>5</v>
      </c>
      <c r="C6885" s="4" t="s">
        <v>14</v>
      </c>
      <c r="D6885" s="4" t="s">
        <v>14</v>
      </c>
      <c r="E6885" s="4" t="s">
        <v>20</v>
      </c>
      <c r="F6885" s="4" t="s">
        <v>20</v>
      </c>
      <c r="G6885" s="4" t="s">
        <v>20</v>
      </c>
      <c r="H6885" s="4" t="s">
        <v>10</v>
      </c>
      <c r="I6885" s="4" t="s">
        <v>14</v>
      </c>
    </row>
    <row r="6886" spans="1:9">
      <c r="A6886" t="n">
        <v>53507</v>
      </c>
      <c r="B6886" s="40" t="n">
        <v>45</v>
      </c>
      <c r="C6886" s="7" t="n">
        <v>4</v>
      </c>
      <c r="D6886" s="7" t="n">
        <v>3</v>
      </c>
      <c r="E6886" s="7" t="n">
        <v>352.660003662109</v>
      </c>
      <c r="F6886" s="7" t="n">
        <v>106.629997253418</v>
      </c>
      <c r="G6886" s="7" t="n">
        <v>0</v>
      </c>
      <c r="H6886" s="7" t="n">
        <v>15000</v>
      </c>
      <c r="I6886" s="7" t="n">
        <v>1</v>
      </c>
    </row>
    <row r="6887" spans="1:9">
      <c r="A6887" t="s">
        <v>4</v>
      </c>
      <c r="B6887" s="4" t="s">
        <v>5</v>
      </c>
      <c r="C6887" s="4" t="s">
        <v>14</v>
      </c>
      <c r="D6887" s="4" t="s">
        <v>14</v>
      </c>
      <c r="E6887" s="4" t="s">
        <v>20</v>
      </c>
      <c r="F6887" s="4" t="s">
        <v>10</v>
      </c>
    </row>
    <row r="6888" spans="1:9">
      <c r="A6888" t="n">
        <v>53525</v>
      </c>
      <c r="B6888" s="40" t="n">
        <v>45</v>
      </c>
      <c r="C6888" s="7" t="n">
        <v>5</v>
      </c>
      <c r="D6888" s="7" t="n">
        <v>3</v>
      </c>
      <c r="E6888" s="7" t="n">
        <v>3.20000004768372</v>
      </c>
      <c r="F6888" s="7" t="n">
        <v>15000</v>
      </c>
    </row>
    <row r="6889" spans="1:9">
      <c r="A6889" t="s">
        <v>4</v>
      </c>
      <c r="B6889" s="4" t="s">
        <v>5</v>
      </c>
      <c r="C6889" s="4" t="s">
        <v>14</v>
      </c>
      <c r="D6889" s="4" t="s">
        <v>10</v>
      </c>
      <c r="E6889" s="4" t="s">
        <v>6</v>
      </c>
      <c r="F6889" s="4" t="s">
        <v>6</v>
      </c>
      <c r="G6889" s="4" t="s">
        <v>6</v>
      </c>
      <c r="H6889" s="4" t="s">
        <v>6</v>
      </c>
    </row>
    <row r="6890" spans="1:9">
      <c r="A6890" t="n">
        <v>53534</v>
      </c>
      <c r="B6890" s="33" t="n">
        <v>51</v>
      </c>
      <c r="C6890" s="7" t="n">
        <v>3</v>
      </c>
      <c r="D6890" s="7" t="n">
        <v>7011</v>
      </c>
      <c r="E6890" s="7" t="s">
        <v>146</v>
      </c>
      <c r="F6890" s="7" t="s">
        <v>62</v>
      </c>
      <c r="G6890" s="7" t="s">
        <v>61</v>
      </c>
      <c r="H6890" s="7" t="s">
        <v>62</v>
      </c>
    </row>
    <row r="6891" spans="1:9">
      <c r="A6891" t="s">
        <v>4</v>
      </c>
      <c r="B6891" s="4" t="s">
        <v>5</v>
      </c>
      <c r="C6891" s="4" t="s">
        <v>14</v>
      </c>
      <c r="D6891" s="4" t="s">
        <v>10</v>
      </c>
      <c r="E6891" s="4" t="s">
        <v>6</v>
      </c>
      <c r="F6891" s="4" t="s">
        <v>6</v>
      </c>
      <c r="G6891" s="4" t="s">
        <v>6</v>
      </c>
      <c r="H6891" s="4" t="s">
        <v>6</v>
      </c>
    </row>
    <row r="6892" spans="1:9">
      <c r="A6892" t="n">
        <v>53547</v>
      </c>
      <c r="B6892" s="33" t="n">
        <v>51</v>
      </c>
      <c r="C6892" s="7" t="n">
        <v>3</v>
      </c>
      <c r="D6892" s="7" t="n">
        <v>7010</v>
      </c>
      <c r="E6892" s="7" t="s">
        <v>59</v>
      </c>
      <c r="F6892" s="7" t="s">
        <v>60</v>
      </c>
      <c r="G6892" s="7" t="s">
        <v>61</v>
      </c>
      <c r="H6892" s="7" t="s">
        <v>62</v>
      </c>
    </row>
    <row r="6893" spans="1:9">
      <c r="A6893" t="s">
        <v>4</v>
      </c>
      <c r="B6893" s="4" t="s">
        <v>5</v>
      </c>
      <c r="C6893" s="4" t="s">
        <v>14</v>
      </c>
      <c r="D6893" s="4" t="s">
        <v>10</v>
      </c>
      <c r="E6893" s="4" t="s">
        <v>6</v>
      </c>
      <c r="F6893" s="4" t="s">
        <v>6</v>
      </c>
      <c r="G6893" s="4" t="s">
        <v>6</v>
      </c>
      <c r="H6893" s="4" t="s">
        <v>6</v>
      </c>
    </row>
    <row r="6894" spans="1:9">
      <c r="A6894" t="n">
        <v>53560</v>
      </c>
      <c r="B6894" s="33" t="n">
        <v>51</v>
      </c>
      <c r="C6894" s="7" t="n">
        <v>3</v>
      </c>
      <c r="D6894" s="7" t="n">
        <v>7009</v>
      </c>
      <c r="E6894" s="7" t="s">
        <v>59</v>
      </c>
      <c r="F6894" s="7" t="s">
        <v>60</v>
      </c>
      <c r="G6894" s="7" t="s">
        <v>61</v>
      </c>
      <c r="H6894" s="7" t="s">
        <v>62</v>
      </c>
    </row>
    <row r="6895" spans="1:9">
      <c r="A6895" t="s">
        <v>4</v>
      </c>
      <c r="B6895" s="4" t="s">
        <v>5</v>
      </c>
      <c r="C6895" s="4" t="s">
        <v>10</v>
      </c>
      <c r="D6895" s="4" t="s">
        <v>20</v>
      </c>
      <c r="E6895" s="4" t="s">
        <v>20</v>
      </c>
      <c r="F6895" s="4" t="s">
        <v>20</v>
      </c>
      <c r="G6895" s="4" t="s">
        <v>20</v>
      </c>
    </row>
    <row r="6896" spans="1:9">
      <c r="A6896" t="n">
        <v>53573</v>
      </c>
      <c r="B6896" s="39" t="n">
        <v>46</v>
      </c>
      <c r="C6896" s="7" t="n">
        <v>7010</v>
      </c>
      <c r="D6896" s="7" t="n">
        <v>-19.4599990844727</v>
      </c>
      <c r="E6896" s="7" t="n">
        <v>0</v>
      </c>
      <c r="F6896" s="7" t="n">
        <v>-0.779999971389771</v>
      </c>
      <c r="G6896" s="7" t="n">
        <v>88.3000030517578</v>
      </c>
    </row>
    <row r="6897" spans="1:9">
      <c r="A6897" t="s">
        <v>4</v>
      </c>
      <c r="B6897" s="4" t="s">
        <v>5</v>
      </c>
      <c r="C6897" s="4" t="s">
        <v>10</v>
      </c>
      <c r="D6897" s="4" t="s">
        <v>20</v>
      </c>
      <c r="E6897" s="4" t="s">
        <v>20</v>
      </c>
      <c r="F6897" s="4" t="s">
        <v>20</v>
      </c>
      <c r="G6897" s="4" t="s">
        <v>20</v>
      </c>
    </row>
    <row r="6898" spans="1:9">
      <c r="A6898" t="n">
        <v>53592</v>
      </c>
      <c r="B6898" s="39" t="n">
        <v>46</v>
      </c>
      <c r="C6898" s="7" t="n">
        <v>7011</v>
      </c>
      <c r="D6898" s="7" t="n">
        <v>-19.9200000762939</v>
      </c>
      <c r="E6898" s="7" t="n">
        <v>0</v>
      </c>
      <c r="F6898" s="7" t="n">
        <v>-1.50999999046326</v>
      </c>
      <c r="G6898" s="7" t="n">
        <v>85.4000015258789</v>
      </c>
    </row>
    <row r="6899" spans="1:9">
      <c r="A6899" t="s">
        <v>4</v>
      </c>
      <c r="B6899" s="4" t="s">
        <v>5</v>
      </c>
      <c r="C6899" s="4" t="s">
        <v>10</v>
      </c>
      <c r="D6899" s="4" t="s">
        <v>20</v>
      </c>
      <c r="E6899" s="4" t="s">
        <v>20</v>
      </c>
      <c r="F6899" s="4" t="s">
        <v>20</v>
      </c>
      <c r="G6899" s="4" t="s">
        <v>20</v>
      </c>
    </row>
    <row r="6900" spans="1:9">
      <c r="A6900" t="n">
        <v>53611</v>
      </c>
      <c r="B6900" s="39" t="n">
        <v>46</v>
      </c>
      <c r="C6900" s="7" t="n">
        <v>7009</v>
      </c>
      <c r="D6900" s="7" t="n">
        <v>-20.1900005340576</v>
      </c>
      <c r="E6900" s="7" t="n">
        <v>0</v>
      </c>
      <c r="F6900" s="7" t="n">
        <v>0.349999994039536</v>
      </c>
      <c r="G6900" s="7" t="n">
        <v>91.1999969482422</v>
      </c>
    </row>
    <row r="6901" spans="1:9">
      <c r="A6901" t="s">
        <v>4</v>
      </c>
      <c r="B6901" s="4" t="s">
        <v>5</v>
      </c>
      <c r="C6901" s="4" t="s">
        <v>10</v>
      </c>
      <c r="D6901" s="4" t="s">
        <v>20</v>
      </c>
      <c r="E6901" s="4" t="s">
        <v>20</v>
      </c>
      <c r="F6901" s="4" t="s">
        <v>20</v>
      </c>
      <c r="G6901" s="4" t="s">
        <v>20</v>
      </c>
    </row>
    <row r="6902" spans="1:9">
      <c r="A6902" t="n">
        <v>53630</v>
      </c>
      <c r="B6902" s="39" t="n">
        <v>46</v>
      </c>
      <c r="C6902" s="7" t="n">
        <v>15</v>
      </c>
      <c r="D6902" s="7" t="n">
        <v>-18.8700008392334</v>
      </c>
      <c r="E6902" s="7" t="n">
        <v>0</v>
      </c>
      <c r="F6902" s="7" t="n">
        <v>-3.14000010490417</v>
      </c>
      <c r="G6902" s="7" t="n">
        <v>38.9000015258789</v>
      </c>
    </row>
    <row r="6903" spans="1:9">
      <c r="A6903" t="s">
        <v>4</v>
      </c>
      <c r="B6903" s="4" t="s">
        <v>5</v>
      </c>
      <c r="C6903" s="4" t="s">
        <v>10</v>
      </c>
      <c r="D6903" s="4" t="s">
        <v>20</v>
      </c>
      <c r="E6903" s="4" t="s">
        <v>20</v>
      </c>
      <c r="F6903" s="4" t="s">
        <v>20</v>
      </c>
      <c r="G6903" s="4" t="s">
        <v>20</v>
      </c>
    </row>
    <row r="6904" spans="1:9">
      <c r="A6904" t="n">
        <v>53649</v>
      </c>
      <c r="B6904" s="39" t="n">
        <v>46</v>
      </c>
      <c r="C6904" s="7" t="n">
        <v>0</v>
      </c>
      <c r="D6904" s="7" t="n">
        <v>-16.7700004577637</v>
      </c>
      <c r="E6904" s="7" t="n">
        <v>0</v>
      </c>
      <c r="F6904" s="7" t="n">
        <v>-1.19000005722046</v>
      </c>
      <c r="G6904" s="7" t="n">
        <v>275.100006103516</v>
      </c>
    </row>
    <row r="6905" spans="1:9">
      <c r="A6905" t="s">
        <v>4</v>
      </c>
      <c r="B6905" s="4" t="s">
        <v>5</v>
      </c>
      <c r="C6905" s="4" t="s">
        <v>10</v>
      </c>
      <c r="D6905" s="4" t="s">
        <v>20</v>
      </c>
      <c r="E6905" s="4" t="s">
        <v>20</v>
      </c>
      <c r="F6905" s="4" t="s">
        <v>20</v>
      </c>
      <c r="G6905" s="4" t="s">
        <v>20</v>
      </c>
    </row>
    <row r="6906" spans="1:9">
      <c r="A6906" t="n">
        <v>53668</v>
      </c>
      <c r="B6906" s="39" t="n">
        <v>46</v>
      </c>
      <c r="C6906" s="7" t="n">
        <v>4</v>
      </c>
      <c r="D6906" s="7" t="n">
        <v>-15.6899995803833</v>
      </c>
      <c r="E6906" s="7" t="n">
        <v>0</v>
      </c>
      <c r="F6906" s="7" t="n">
        <v>1.27999997138977</v>
      </c>
      <c r="G6906" s="7" t="n">
        <v>-117.300003051758</v>
      </c>
    </row>
    <row r="6907" spans="1:9">
      <c r="A6907" t="s">
        <v>4</v>
      </c>
      <c r="B6907" s="4" t="s">
        <v>5</v>
      </c>
      <c r="C6907" s="4" t="s">
        <v>10</v>
      </c>
      <c r="D6907" s="4" t="s">
        <v>20</v>
      </c>
      <c r="E6907" s="4" t="s">
        <v>20</v>
      </c>
      <c r="F6907" s="4" t="s">
        <v>20</v>
      </c>
      <c r="G6907" s="4" t="s">
        <v>20</v>
      </c>
    </row>
    <row r="6908" spans="1:9">
      <c r="A6908" t="n">
        <v>53687</v>
      </c>
      <c r="B6908" s="39" t="n">
        <v>46</v>
      </c>
      <c r="C6908" s="7" t="n">
        <v>6</v>
      </c>
      <c r="D6908" s="7" t="n">
        <v>-15.0900001525879</v>
      </c>
      <c r="E6908" s="7" t="n">
        <v>0</v>
      </c>
      <c r="F6908" s="7" t="n">
        <v>-1.03999996185303</v>
      </c>
      <c r="G6908" s="7" t="n">
        <v>-93</v>
      </c>
    </row>
    <row r="6909" spans="1:9">
      <c r="A6909" t="s">
        <v>4</v>
      </c>
      <c r="B6909" s="4" t="s">
        <v>5</v>
      </c>
      <c r="C6909" s="4" t="s">
        <v>10</v>
      </c>
      <c r="D6909" s="4" t="s">
        <v>20</v>
      </c>
      <c r="E6909" s="4" t="s">
        <v>20</v>
      </c>
      <c r="F6909" s="4" t="s">
        <v>20</v>
      </c>
      <c r="G6909" s="4" t="s">
        <v>20</v>
      </c>
    </row>
    <row r="6910" spans="1:9">
      <c r="A6910" t="n">
        <v>53706</v>
      </c>
      <c r="B6910" s="39" t="n">
        <v>46</v>
      </c>
      <c r="C6910" s="7" t="n">
        <v>9</v>
      </c>
      <c r="D6910" s="7" t="n">
        <v>-15.9399995803833</v>
      </c>
      <c r="E6910" s="7" t="n">
        <v>0.0299999993294477</v>
      </c>
      <c r="F6910" s="7" t="n">
        <v>-1.64999997615814</v>
      </c>
      <c r="G6910" s="7" t="n">
        <v>-80.5999984741211</v>
      </c>
    </row>
    <row r="6911" spans="1:9">
      <c r="A6911" t="s">
        <v>4</v>
      </c>
      <c r="B6911" s="4" t="s">
        <v>5</v>
      </c>
      <c r="C6911" s="4" t="s">
        <v>10</v>
      </c>
      <c r="D6911" s="4" t="s">
        <v>20</v>
      </c>
      <c r="E6911" s="4" t="s">
        <v>20</v>
      </c>
      <c r="F6911" s="4" t="s">
        <v>20</v>
      </c>
      <c r="G6911" s="4" t="s">
        <v>20</v>
      </c>
    </row>
    <row r="6912" spans="1:9">
      <c r="A6912" t="n">
        <v>53725</v>
      </c>
      <c r="B6912" s="39" t="n">
        <v>46</v>
      </c>
      <c r="C6912" s="7" t="n">
        <v>2</v>
      </c>
      <c r="D6912" s="7" t="n">
        <v>-16.3999996185303</v>
      </c>
      <c r="E6912" s="7" t="n">
        <v>0</v>
      </c>
      <c r="F6912" s="7" t="n">
        <v>0.699999988079071</v>
      </c>
      <c r="G6912" s="7" t="n">
        <v>-112.099998474121</v>
      </c>
    </row>
    <row r="6913" spans="1:7">
      <c r="A6913" t="s">
        <v>4</v>
      </c>
      <c r="B6913" s="4" t="s">
        <v>5</v>
      </c>
      <c r="C6913" s="4" t="s">
        <v>10</v>
      </c>
      <c r="D6913" s="4" t="s">
        <v>20</v>
      </c>
      <c r="E6913" s="4" t="s">
        <v>20</v>
      </c>
      <c r="F6913" s="4" t="s">
        <v>20</v>
      </c>
      <c r="G6913" s="4" t="s">
        <v>20</v>
      </c>
    </row>
    <row r="6914" spans="1:7">
      <c r="A6914" t="n">
        <v>53744</v>
      </c>
      <c r="B6914" s="39" t="n">
        <v>46</v>
      </c>
      <c r="C6914" s="7" t="n">
        <v>1</v>
      </c>
      <c r="D6914" s="7" t="n">
        <v>-16.0200004577637</v>
      </c>
      <c r="E6914" s="7" t="n">
        <v>0</v>
      </c>
      <c r="F6914" s="7" t="n">
        <v>-0.529999971389771</v>
      </c>
      <c r="G6914" s="7" t="n">
        <v>-99.9000015258789</v>
      </c>
    </row>
    <row r="6915" spans="1:7">
      <c r="A6915" t="s">
        <v>4</v>
      </c>
      <c r="B6915" s="4" t="s">
        <v>5</v>
      </c>
      <c r="C6915" s="4" t="s">
        <v>10</v>
      </c>
      <c r="D6915" s="4" t="s">
        <v>20</v>
      </c>
      <c r="E6915" s="4" t="s">
        <v>20</v>
      </c>
      <c r="F6915" s="4" t="s">
        <v>20</v>
      </c>
      <c r="G6915" s="4" t="s">
        <v>20</v>
      </c>
    </row>
    <row r="6916" spans="1:7">
      <c r="A6916" t="n">
        <v>53763</v>
      </c>
      <c r="B6916" s="39" t="n">
        <v>46</v>
      </c>
      <c r="C6916" s="7" t="n">
        <v>11</v>
      </c>
      <c r="D6916" s="7" t="n">
        <v>-16.9400005340576</v>
      </c>
      <c r="E6916" s="7" t="n">
        <v>0</v>
      </c>
      <c r="F6916" s="7" t="n">
        <v>-0.119999997317791</v>
      </c>
      <c r="G6916" s="7" t="n">
        <v>-92.9000015258789</v>
      </c>
    </row>
    <row r="6917" spans="1:7">
      <c r="A6917" t="s">
        <v>4</v>
      </c>
      <c r="B6917" s="4" t="s">
        <v>5</v>
      </c>
      <c r="C6917" s="4" t="s">
        <v>10</v>
      </c>
      <c r="D6917" s="4" t="s">
        <v>20</v>
      </c>
      <c r="E6917" s="4" t="s">
        <v>20</v>
      </c>
      <c r="F6917" s="4" t="s">
        <v>20</v>
      </c>
      <c r="G6917" s="4" t="s">
        <v>20</v>
      </c>
    </row>
    <row r="6918" spans="1:7">
      <c r="A6918" t="n">
        <v>53782</v>
      </c>
      <c r="B6918" s="39" t="n">
        <v>46</v>
      </c>
      <c r="C6918" s="7" t="n">
        <v>3</v>
      </c>
      <c r="D6918" s="7" t="n">
        <v>-14.289999961853</v>
      </c>
      <c r="E6918" s="7" t="n">
        <v>0</v>
      </c>
      <c r="F6918" s="7" t="n">
        <v>-0.400000005960464</v>
      </c>
      <c r="G6918" s="7" t="n">
        <v>-96.8000030517578</v>
      </c>
    </row>
    <row r="6919" spans="1:7">
      <c r="A6919" t="s">
        <v>4</v>
      </c>
      <c r="B6919" s="4" t="s">
        <v>5</v>
      </c>
      <c r="C6919" s="4" t="s">
        <v>10</v>
      </c>
      <c r="D6919" s="4" t="s">
        <v>20</v>
      </c>
      <c r="E6919" s="4" t="s">
        <v>20</v>
      </c>
      <c r="F6919" s="4" t="s">
        <v>20</v>
      </c>
      <c r="G6919" s="4" t="s">
        <v>20</v>
      </c>
    </row>
    <row r="6920" spans="1:7">
      <c r="A6920" t="n">
        <v>53801</v>
      </c>
      <c r="B6920" s="39" t="n">
        <v>46</v>
      </c>
      <c r="C6920" s="7" t="n">
        <v>5</v>
      </c>
      <c r="D6920" s="7" t="n">
        <v>-14.8100004196167</v>
      </c>
      <c r="E6920" s="7" t="n">
        <v>0</v>
      </c>
      <c r="F6920" s="7" t="n">
        <v>1.04999995231628</v>
      </c>
      <c r="G6920" s="7" t="n">
        <v>-117.300003051758</v>
      </c>
    </row>
    <row r="6921" spans="1:7">
      <c r="A6921" t="s">
        <v>4</v>
      </c>
      <c r="B6921" s="4" t="s">
        <v>5</v>
      </c>
      <c r="C6921" s="4" t="s">
        <v>10</v>
      </c>
      <c r="D6921" s="4" t="s">
        <v>20</v>
      </c>
      <c r="E6921" s="4" t="s">
        <v>20</v>
      </c>
      <c r="F6921" s="4" t="s">
        <v>20</v>
      </c>
      <c r="G6921" s="4" t="s">
        <v>20</v>
      </c>
    </row>
    <row r="6922" spans="1:7">
      <c r="A6922" t="n">
        <v>53820</v>
      </c>
      <c r="B6922" s="39" t="n">
        <v>46</v>
      </c>
      <c r="C6922" s="7" t="n">
        <v>8</v>
      </c>
      <c r="D6922" s="7" t="n">
        <v>-15.3599996566772</v>
      </c>
      <c r="E6922" s="7" t="n">
        <v>0</v>
      </c>
      <c r="F6922" s="7" t="n">
        <v>0.109999999403954</v>
      </c>
      <c r="G6922" s="7" t="n">
        <v>-104.5</v>
      </c>
    </row>
    <row r="6923" spans="1:7">
      <c r="A6923" t="s">
        <v>4</v>
      </c>
      <c r="B6923" s="4" t="s">
        <v>5</v>
      </c>
      <c r="C6923" s="4" t="s">
        <v>10</v>
      </c>
      <c r="D6923" s="4" t="s">
        <v>20</v>
      </c>
      <c r="E6923" s="4" t="s">
        <v>20</v>
      </c>
      <c r="F6923" s="4" t="s">
        <v>20</v>
      </c>
      <c r="G6923" s="4" t="s">
        <v>20</v>
      </c>
    </row>
    <row r="6924" spans="1:7">
      <c r="A6924" t="n">
        <v>53839</v>
      </c>
      <c r="B6924" s="39" t="n">
        <v>46</v>
      </c>
      <c r="C6924" s="7" t="n">
        <v>7</v>
      </c>
      <c r="D6924" s="7" t="n">
        <v>-15.1599998474121</v>
      </c>
      <c r="E6924" s="7" t="n">
        <v>0.0500000007450581</v>
      </c>
      <c r="F6924" s="7" t="n">
        <v>-2.10999989509583</v>
      </c>
      <c r="G6924" s="7" t="n">
        <v>282</v>
      </c>
    </row>
    <row r="6925" spans="1:7">
      <c r="A6925" t="s">
        <v>4</v>
      </c>
      <c r="B6925" s="4" t="s">
        <v>5</v>
      </c>
      <c r="C6925" s="4" t="s">
        <v>10</v>
      </c>
      <c r="D6925" s="4" t="s">
        <v>20</v>
      </c>
      <c r="E6925" s="4" t="s">
        <v>20</v>
      </c>
      <c r="F6925" s="4" t="s">
        <v>20</v>
      </c>
      <c r="G6925" s="4" t="s">
        <v>20</v>
      </c>
    </row>
    <row r="6926" spans="1:7">
      <c r="A6926" t="n">
        <v>53858</v>
      </c>
      <c r="B6926" s="39" t="n">
        <v>46</v>
      </c>
      <c r="C6926" s="7" t="n">
        <v>7032</v>
      </c>
      <c r="D6926" s="7" t="n">
        <v>-14.6999998092651</v>
      </c>
      <c r="E6926" s="7" t="n">
        <v>0</v>
      </c>
      <c r="F6926" s="7" t="n">
        <v>0.699999988079071</v>
      </c>
      <c r="G6926" s="7" t="n">
        <v>202.899993896484</v>
      </c>
    </row>
    <row r="6927" spans="1:7">
      <c r="A6927" t="s">
        <v>4</v>
      </c>
      <c r="B6927" s="4" t="s">
        <v>5</v>
      </c>
      <c r="C6927" s="4" t="s">
        <v>10</v>
      </c>
      <c r="D6927" s="4" t="s">
        <v>20</v>
      </c>
      <c r="E6927" s="4" t="s">
        <v>20</v>
      </c>
      <c r="F6927" s="4" t="s">
        <v>20</v>
      </c>
      <c r="G6927" s="4" t="s">
        <v>20</v>
      </c>
    </row>
    <row r="6928" spans="1:7">
      <c r="A6928" t="n">
        <v>53877</v>
      </c>
      <c r="B6928" s="39" t="n">
        <v>46</v>
      </c>
      <c r="C6928" s="7" t="n">
        <v>13</v>
      </c>
      <c r="D6928" s="7" t="n">
        <v>-16.9699993133545</v>
      </c>
      <c r="E6928" s="7" t="n">
        <v>0</v>
      </c>
      <c r="F6928" s="7" t="n">
        <v>-3.09999990463257</v>
      </c>
      <c r="G6928" s="7" t="n">
        <v>-49.0999984741211</v>
      </c>
    </row>
    <row r="6929" spans="1:7">
      <c r="A6929" t="s">
        <v>4</v>
      </c>
      <c r="B6929" s="4" t="s">
        <v>5</v>
      </c>
      <c r="C6929" s="4" t="s">
        <v>10</v>
      </c>
      <c r="D6929" s="4" t="s">
        <v>20</v>
      </c>
      <c r="E6929" s="4" t="s">
        <v>20</v>
      </c>
      <c r="F6929" s="4" t="s">
        <v>20</v>
      </c>
      <c r="G6929" s="4" t="s">
        <v>20</v>
      </c>
    </row>
    <row r="6930" spans="1:7">
      <c r="A6930" t="n">
        <v>53896</v>
      </c>
      <c r="B6930" s="39" t="n">
        <v>46</v>
      </c>
      <c r="C6930" s="7" t="n">
        <v>12</v>
      </c>
      <c r="D6930" s="7" t="n">
        <v>-16.1499996185303</v>
      </c>
      <c r="E6930" s="7" t="n">
        <v>0</v>
      </c>
      <c r="F6930" s="7" t="n">
        <v>-3.3199999332428</v>
      </c>
      <c r="G6930" s="7" t="n">
        <v>-48.5</v>
      </c>
    </row>
    <row r="6931" spans="1:7">
      <c r="A6931" t="s">
        <v>4</v>
      </c>
      <c r="B6931" s="4" t="s">
        <v>5</v>
      </c>
      <c r="C6931" s="4" t="s">
        <v>10</v>
      </c>
      <c r="D6931" s="4" t="s">
        <v>10</v>
      </c>
      <c r="E6931" s="4" t="s">
        <v>20</v>
      </c>
      <c r="F6931" s="4" t="s">
        <v>14</v>
      </c>
    </row>
    <row r="6932" spans="1:7">
      <c r="A6932" t="n">
        <v>53915</v>
      </c>
      <c r="B6932" s="64" t="n">
        <v>53</v>
      </c>
      <c r="C6932" s="7" t="n">
        <v>0</v>
      </c>
      <c r="D6932" s="7" t="n">
        <v>7010</v>
      </c>
      <c r="E6932" s="7" t="n">
        <v>0</v>
      </c>
      <c r="F6932" s="7" t="n">
        <v>0</v>
      </c>
    </row>
    <row r="6933" spans="1:7">
      <c r="A6933" t="s">
        <v>4</v>
      </c>
      <c r="B6933" s="4" t="s">
        <v>5</v>
      </c>
      <c r="C6933" s="4" t="s">
        <v>10</v>
      </c>
      <c r="D6933" s="4" t="s">
        <v>10</v>
      </c>
      <c r="E6933" s="4" t="s">
        <v>20</v>
      </c>
      <c r="F6933" s="4" t="s">
        <v>14</v>
      </c>
    </row>
    <row r="6934" spans="1:7">
      <c r="A6934" t="n">
        <v>53925</v>
      </c>
      <c r="B6934" s="64" t="n">
        <v>53</v>
      </c>
      <c r="C6934" s="7" t="n">
        <v>13</v>
      </c>
      <c r="D6934" s="7" t="n">
        <v>7010</v>
      </c>
      <c r="E6934" s="7" t="n">
        <v>0</v>
      </c>
      <c r="F6934" s="7" t="n">
        <v>0</v>
      </c>
    </row>
    <row r="6935" spans="1:7">
      <c r="A6935" t="s">
        <v>4</v>
      </c>
      <c r="B6935" s="4" t="s">
        <v>5</v>
      </c>
      <c r="C6935" s="4" t="s">
        <v>10</v>
      </c>
      <c r="D6935" s="4" t="s">
        <v>10</v>
      </c>
      <c r="E6935" s="4" t="s">
        <v>20</v>
      </c>
      <c r="F6935" s="4" t="s">
        <v>14</v>
      </c>
    </row>
    <row r="6936" spans="1:7">
      <c r="A6936" t="n">
        <v>53935</v>
      </c>
      <c r="B6936" s="64" t="n">
        <v>53</v>
      </c>
      <c r="C6936" s="7" t="n">
        <v>12</v>
      </c>
      <c r="D6936" s="7" t="n">
        <v>7010</v>
      </c>
      <c r="E6936" s="7" t="n">
        <v>0</v>
      </c>
      <c r="F6936" s="7" t="n">
        <v>0</v>
      </c>
    </row>
    <row r="6937" spans="1:7">
      <c r="A6937" t="s">
        <v>4</v>
      </c>
      <c r="B6937" s="4" t="s">
        <v>5</v>
      </c>
      <c r="C6937" s="4" t="s">
        <v>10</v>
      </c>
      <c r="D6937" s="4" t="s">
        <v>10</v>
      </c>
      <c r="E6937" s="4" t="s">
        <v>20</v>
      </c>
      <c r="F6937" s="4" t="s">
        <v>14</v>
      </c>
    </row>
    <row r="6938" spans="1:7">
      <c r="A6938" t="n">
        <v>53945</v>
      </c>
      <c r="B6938" s="64" t="n">
        <v>53</v>
      </c>
      <c r="C6938" s="7" t="n">
        <v>9</v>
      </c>
      <c r="D6938" s="7" t="n">
        <v>7010</v>
      </c>
      <c r="E6938" s="7" t="n">
        <v>0</v>
      </c>
      <c r="F6938" s="7" t="n">
        <v>0</v>
      </c>
    </row>
    <row r="6939" spans="1:7">
      <c r="A6939" t="s">
        <v>4</v>
      </c>
      <c r="B6939" s="4" t="s">
        <v>5</v>
      </c>
      <c r="C6939" s="4" t="s">
        <v>10</v>
      </c>
      <c r="D6939" s="4" t="s">
        <v>10</v>
      </c>
      <c r="E6939" s="4" t="s">
        <v>20</v>
      </c>
      <c r="F6939" s="4" t="s">
        <v>14</v>
      </c>
    </row>
    <row r="6940" spans="1:7">
      <c r="A6940" t="n">
        <v>53955</v>
      </c>
      <c r="B6940" s="64" t="n">
        <v>53</v>
      </c>
      <c r="C6940" s="7" t="n">
        <v>1</v>
      </c>
      <c r="D6940" s="7" t="n">
        <v>7010</v>
      </c>
      <c r="E6940" s="7" t="n">
        <v>0</v>
      </c>
      <c r="F6940" s="7" t="n">
        <v>0</v>
      </c>
    </row>
    <row r="6941" spans="1:7">
      <c r="A6941" t="s">
        <v>4</v>
      </c>
      <c r="B6941" s="4" t="s">
        <v>5</v>
      </c>
      <c r="C6941" s="4" t="s">
        <v>10</v>
      </c>
      <c r="D6941" s="4" t="s">
        <v>10</v>
      </c>
      <c r="E6941" s="4" t="s">
        <v>20</v>
      </c>
      <c r="F6941" s="4" t="s">
        <v>14</v>
      </c>
    </row>
    <row r="6942" spans="1:7">
      <c r="A6942" t="n">
        <v>53965</v>
      </c>
      <c r="B6942" s="64" t="n">
        <v>53</v>
      </c>
      <c r="C6942" s="7" t="n">
        <v>11</v>
      </c>
      <c r="D6942" s="7" t="n">
        <v>7010</v>
      </c>
      <c r="E6942" s="7" t="n">
        <v>0</v>
      </c>
      <c r="F6942" s="7" t="n">
        <v>0</v>
      </c>
    </row>
    <row r="6943" spans="1:7">
      <c r="A6943" t="s">
        <v>4</v>
      </c>
      <c r="B6943" s="4" t="s">
        <v>5</v>
      </c>
      <c r="C6943" s="4" t="s">
        <v>10</v>
      </c>
      <c r="D6943" s="4" t="s">
        <v>10</v>
      </c>
      <c r="E6943" s="4" t="s">
        <v>20</v>
      </c>
      <c r="F6943" s="4" t="s">
        <v>14</v>
      </c>
    </row>
    <row r="6944" spans="1:7">
      <c r="A6944" t="n">
        <v>53975</v>
      </c>
      <c r="B6944" s="64" t="n">
        <v>53</v>
      </c>
      <c r="C6944" s="7" t="n">
        <v>8</v>
      </c>
      <c r="D6944" s="7" t="n">
        <v>7010</v>
      </c>
      <c r="E6944" s="7" t="n">
        <v>0</v>
      </c>
      <c r="F6944" s="7" t="n">
        <v>0</v>
      </c>
    </row>
    <row r="6945" spans="1:7">
      <c r="A6945" t="s">
        <v>4</v>
      </c>
      <c r="B6945" s="4" t="s">
        <v>5</v>
      </c>
      <c r="C6945" s="4" t="s">
        <v>10</v>
      </c>
      <c r="D6945" s="4" t="s">
        <v>10</v>
      </c>
      <c r="E6945" s="4" t="s">
        <v>20</v>
      </c>
      <c r="F6945" s="4" t="s">
        <v>14</v>
      </c>
    </row>
    <row r="6946" spans="1:7">
      <c r="A6946" t="n">
        <v>53985</v>
      </c>
      <c r="B6946" s="64" t="n">
        <v>53</v>
      </c>
      <c r="C6946" s="7" t="n">
        <v>2</v>
      </c>
      <c r="D6946" s="7" t="n">
        <v>7010</v>
      </c>
      <c r="E6946" s="7" t="n">
        <v>0</v>
      </c>
      <c r="F6946" s="7" t="n">
        <v>0</v>
      </c>
    </row>
    <row r="6947" spans="1:7">
      <c r="A6947" t="s">
        <v>4</v>
      </c>
      <c r="B6947" s="4" t="s">
        <v>5</v>
      </c>
      <c r="C6947" s="4" t="s">
        <v>10</v>
      </c>
      <c r="D6947" s="4" t="s">
        <v>10</v>
      </c>
      <c r="E6947" s="4" t="s">
        <v>20</v>
      </c>
      <c r="F6947" s="4" t="s">
        <v>14</v>
      </c>
    </row>
    <row r="6948" spans="1:7">
      <c r="A6948" t="n">
        <v>53995</v>
      </c>
      <c r="B6948" s="64" t="n">
        <v>53</v>
      </c>
      <c r="C6948" s="7" t="n">
        <v>6</v>
      </c>
      <c r="D6948" s="7" t="n">
        <v>7010</v>
      </c>
      <c r="E6948" s="7" t="n">
        <v>0</v>
      </c>
      <c r="F6948" s="7" t="n">
        <v>0</v>
      </c>
    </row>
    <row r="6949" spans="1:7">
      <c r="A6949" t="s">
        <v>4</v>
      </c>
      <c r="B6949" s="4" t="s">
        <v>5</v>
      </c>
      <c r="C6949" s="4" t="s">
        <v>10</v>
      </c>
      <c r="D6949" s="4" t="s">
        <v>10</v>
      </c>
      <c r="E6949" s="4" t="s">
        <v>20</v>
      </c>
      <c r="F6949" s="4" t="s">
        <v>14</v>
      </c>
    </row>
    <row r="6950" spans="1:7">
      <c r="A6950" t="n">
        <v>54005</v>
      </c>
      <c r="B6950" s="64" t="n">
        <v>53</v>
      </c>
      <c r="C6950" s="7" t="n">
        <v>4</v>
      </c>
      <c r="D6950" s="7" t="n">
        <v>7010</v>
      </c>
      <c r="E6950" s="7" t="n">
        <v>0</v>
      </c>
      <c r="F6950" s="7" t="n">
        <v>0</v>
      </c>
    </row>
    <row r="6951" spans="1:7">
      <c r="A6951" t="s">
        <v>4</v>
      </c>
      <c r="B6951" s="4" t="s">
        <v>5</v>
      </c>
      <c r="C6951" s="4" t="s">
        <v>10</v>
      </c>
      <c r="D6951" s="4" t="s">
        <v>10</v>
      </c>
      <c r="E6951" s="4" t="s">
        <v>20</v>
      </c>
      <c r="F6951" s="4" t="s">
        <v>14</v>
      </c>
    </row>
    <row r="6952" spans="1:7">
      <c r="A6952" t="n">
        <v>54015</v>
      </c>
      <c r="B6952" s="64" t="n">
        <v>53</v>
      </c>
      <c r="C6952" s="7" t="n">
        <v>3</v>
      </c>
      <c r="D6952" s="7" t="n">
        <v>7010</v>
      </c>
      <c r="E6952" s="7" t="n">
        <v>0</v>
      </c>
      <c r="F6952" s="7" t="n">
        <v>0</v>
      </c>
    </row>
    <row r="6953" spans="1:7">
      <c r="A6953" t="s">
        <v>4</v>
      </c>
      <c r="B6953" s="4" t="s">
        <v>5</v>
      </c>
      <c r="C6953" s="4" t="s">
        <v>10</v>
      </c>
      <c r="D6953" s="4" t="s">
        <v>10</v>
      </c>
      <c r="E6953" s="4" t="s">
        <v>20</v>
      </c>
      <c r="F6953" s="4" t="s">
        <v>14</v>
      </c>
    </row>
    <row r="6954" spans="1:7">
      <c r="A6954" t="n">
        <v>54025</v>
      </c>
      <c r="B6954" s="64" t="n">
        <v>53</v>
      </c>
      <c r="C6954" s="7" t="n">
        <v>5</v>
      </c>
      <c r="D6954" s="7" t="n">
        <v>7010</v>
      </c>
      <c r="E6954" s="7" t="n">
        <v>0</v>
      </c>
      <c r="F6954" s="7" t="n">
        <v>0</v>
      </c>
    </row>
    <row r="6955" spans="1:7">
      <c r="A6955" t="s">
        <v>4</v>
      </c>
      <c r="B6955" s="4" t="s">
        <v>5</v>
      </c>
      <c r="C6955" s="4" t="s">
        <v>10</v>
      </c>
      <c r="D6955" s="4" t="s">
        <v>10</v>
      </c>
      <c r="E6955" s="4" t="s">
        <v>20</v>
      </c>
      <c r="F6955" s="4" t="s">
        <v>14</v>
      </c>
    </row>
    <row r="6956" spans="1:7">
      <c r="A6956" t="n">
        <v>54035</v>
      </c>
      <c r="B6956" s="64" t="n">
        <v>53</v>
      </c>
      <c r="C6956" s="7" t="n">
        <v>7</v>
      </c>
      <c r="D6956" s="7" t="n">
        <v>7010</v>
      </c>
      <c r="E6956" s="7" t="n">
        <v>0</v>
      </c>
      <c r="F6956" s="7" t="n">
        <v>0</v>
      </c>
    </row>
    <row r="6957" spans="1:7">
      <c r="A6957" t="s">
        <v>4</v>
      </c>
      <c r="B6957" s="4" t="s">
        <v>5</v>
      </c>
      <c r="C6957" s="4" t="s">
        <v>10</v>
      </c>
      <c r="D6957" s="4" t="s">
        <v>10</v>
      </c>
      <c r="E6957" s="4" t="s">
        <v>20</v>
      </c>
      <c r="F6957" s="4" t="s">
        <v>14</v>
      </c>
    </row>
    <row r="6958" spans="1:7">
      <c r="A6958" t="n">
        <v>54045</v>
      </c>
      <c r="B6958" s="64" t="n">
        <v>53</v>
      </c>
      <c r="C6958" s="7" t="n">
        <v>7032</v>
      </c>
      <c r="D6958" s="7" t="n">
        <v>7010</v>
      </c>
      <c r="E6958" s="7" t="n">
        <v>0</v>
      </c>
      <c r="F6958" s="7" t="n">
        <v>0</v>
      </c>
    </row>
    <row r="6959" spans="1:7">
      <c r="A6959" t="s">
        <v>4</v>
      </c>
      <c r="B6959" s="4" t="s">
        <v>5</v>
      </c>
      <c r="C6959" s="4" t="s">
        <v>10</v>
      </c>
      <c r="D6959" s="4" t="s">
        <v>20</v>
      </c>
      <c r="E6959" s="4" t="s">
        <v>20</v>
      </c>
      <c r="F6959" s="4" t="s">
        <v>20</v>
      </c>
      <c r="G6959" s="4" t="s">
        <v>10</v>
      </c>
      <c r="H6959" s="4" t="s">
        <v>10</v>
      </c>
    </row>
    <row r="6960" spans="1:7">
      <c r="A6960" t="n">
        <v>54055</v>
      </c>
      <c r="B6960" s="63" t="n">
        <v>60</v>
      </c>
      <c r="C6960" s="7" t="n">
        <v>0</v>
      </c>
      <c r="D6960" s="7" t="n">
        <v>0</v>
      </c>
      <c r="E6960" s="7" t="n">
        <v>0</v>
      </c>
      <c r="F6960" s="7" t="n">
        <v>0</v>
      </c>
      <c r="G6960" s="7" t="n">
        <v>0</v>
      </c>
      <c r="H6960" s="7" t="n">
        <v>1</v>
      </c>
    </row>
    <row r="6961" spans="1:8">
      <c r="A6961" t="s">
        <v>4</v>
      </c>
      <c r="B6961" s="4" t="s">
        <v>5</v>
      </c>
      <c r="C6961" s="4" t="s">
        <v>10</v>
      </c>
      <c r="D6961" s="4" t="s">
        <v>20</v>
      </c>
      <c r="E6961" s="4" t="s">
        <v>20</v>
      </c>
      <c r="F6961" s="4" t="s">
        <v>20</v>
      </c>
      <c r="G6961" s="4" t="s">
        <v>10</v>
      </c>
      <c r="H6961" s="4" t="s">
        <v>10</v>
      </c>
    </row>
    <row r="6962" spans="1:8">
      <c r="A6962" t="n">
        <v>54074</v>
      </c>
      <c r="B6962" s="63" t="n">
        <v>60</v>
      </c>
      <c r="C6962" s="7" t="n">
        <v>0</v>
      </c>
      <c r="D6962" s="7" t="n">
        <v>0</v>
      </c>
      <c r="E6962" s="7" t="n">
        <v>0</v>
      </c>
      <c r="F6962" s="7" t="n">
        <v>0</v>
      </c>
      <c r="G6962" s="7" t="n">
        <v>0</v>
      </c>
      <c r="H6962" s="7" t="n">
        <v>0</v>
      </c>
    </row>
    <row r="6963" spans="1:8">
      <c r="A6963" t="s">
        <v>4</v>
      </c>
      <c r="B6963" s="4" t="s">
        <v>5</v>
      </c>
      <c r="C6963" s="4" t="s">
        <v>10</v>
      </c>
      <c r="D6963" s="4" t="s">
        <v>10</v>
      </c>
      <c r="E6963" s="4" t="s">
        <v>10</v>
      </c>
    </row>
    <row r="6964" spans="1:8">
      <c r="A6964" t="n">
        <v>54093</v>
      </c>
      <c r="B6964" s="51" t="n">
        <v>61</v>
      </c>
      <c r="C6964" s="7" t="n">
        <v>0</v>
      </c>
      <c r="D6964" s="7" t="n">
        <v>65533</v>
      </c>
      <c r="E6964" s="7" t="n">
        <v>0</v>
      </c>
    </row>
    <row r="6965" spans="1:8">
      <c r="A6965" t="s">
        <v>4</v>
      </c>
      <c r="B6965" s="4" t="s">
        <v>5</v>
      </c>
      <c r="C6965" s="4" t="s">
        <v>10</v>
      </c>
      <c r="D6965" s="4" t="s">
        <v>20</v>
      </c>
      <c r="E6965" s="4" t="s">
        <v>20</v>
      </c>
      <c r="F6965" s="4" t="s">
        <v>20</v>
      </c>
      <c r="G6965" s="4" t="s">
        <v>10</v>
      </c>
      <c r="H6965" s="4" t="s">
        <v>10</v>
      </c>
    </row>
    <row r="6966" spans="1:8">
      <c r="A6966" t="n">
        <v>54100</v>
      </c>
      <c r="B6966" s="63" t="n">
        <v>60</v>
      </c>
      <c r="C6966" s="7" t="n">
        <v>13</v>
      </c>
      <c r="D6966" s="7" t="n">
        <v>0</v>
      </c>
      <c r="E6966" s="7" t="n">
        <v>0</v>
      </c>
      <c r="F6966" s="7" t="n">
        <v>0</v>
      </c>
      <c r="G6966" s="7" t="n">
        <v>0</v>
      </c>
      <c r="H6966" s="7" t="n">
        <v>1</v>
      </c>
    </row>
    <row r="6967" spans="1:8">
      <c r="A6967" t="s">
        <v>4</v>
      </c>
      <c r="B6967" s="4" t="s">
        <v>5</v>
      </c>
      <c r="C6967" s="4" t="s">
        <v>10</v>
      </c>
      <c r="D6967" s="4" t="s">
        <v>20</v>
      </c>
      <c r="E6967" s="4" t="s">
        <v>20</v>
      </c>
      <c r="F6967" s="4" t="s">
        <v>20</v>
      </c>
      <c r="G6967" s="4" t="s">
        <v>10</v>
      </c>
      <c r="H6967" s="4" t="s">
        <v>10</v>
      </c>
    </row>
    <row r="6968" spans="1:8">
      <c r="A6968" t="n">
        <v>54119</v>
      </c>
      <c r="B6968" s="63" t="n">
        <v>60</v>
      </c>
      <c r="C6968" s="7" t="n">
        <v>13</v>
      </c>
      <c r="D6968" s="7" t="n">
        <v>0</v>
      </c>
      <c r="E6968" s="7" t="n">
        <v>0</v>
      </c>
      <c r="F6968" s="7" t="n">
        <v>0</v>
      </c>
      <c r="G6968" s="7" t="n">
        <v>0</v>
      </c>
      <c r="H6968" s="7" t="n">
        <v>0</v>
      </c>
    </row>
    <row r="6969" spans="1:8">
      <c r="A6969" t="s">
        <v>4</v>
      </c>
      <c r="B6969" s="4" t="s">
        <v>5</v>
      </c>
      <c r="C6969" s="4" t="s">
        <v>10</v>
      </c>
      <c r="D6969" s="4" t="s">
        <v>10</v>
      </c>
      <c r="E6969" s="4" t="s">
        <v>10</v>
      </c>
    </row>
    <row r="6970" spans="1:8">
      <c r="A6970" t="n">
        <v>54138</v>
      </c>
      <c r="B6970" s="51" t="n">
        <v>61</v>
      </c>
      <c r="C6970" s="7" t="n">
        <v>13</v>
      </c>
      <c r="D6970" s="7" t="n">
        <v>65533</v>
      </c>
      <c r="E6970" s="7" t="n">
        <v>0</v>
      </c>
    </row>
    <row r="6971" spans="1:8">
      <c r="A6971" t="s">
        <v>4</v>
      </c>
      <c r="B6971" s="4" t="s">
        <v>5</v>
      </c>
      <c r="C6971" s="4" t="s">
        <v>10</v>
      </c>
      <c r="D6971" s="4" t="s">
        <v>20</v>
      </c>
      <c r="E6971" s="4" t="s">
        <v>20</v>
      </c>
      <c r="F6971" s="4" t="s">
        <v>20</v>
      </c>
      <c r="G6971" s="4" t="s">
        <v>10</v>
      </c>
      <c r="H6971" s="4" t="s">
        <v>10</v>
      </c>
    </row>
    <row r="6972" spans="1:8">
      <c r="A6972" t="n">
        <v>54145</v>
      </c>
      <c r="B6972" s="63" t="n">
        <v>60</v>
      </c>
      <c r="C6972" s="7" t="n">
        <v>12</v>
      </c>
      <c r="D6972" s="7" t="n">
        <v>0</v>
      </c>
      <c r="E6972" s="7" t="n">
        <v>0</v>
      </c>
      <c r="F6972" s="7" t="n">
        <v>0</v>
      </c>
      <c r="G6972" s="7" t="n">
        <v>0</v>
      </c>
      <c r="H6972" s="7" t="n">
        <v>1</v>
      </c>
    </row>
    <row r="6973" spans="1:8">
      <c r="A6973" t="s">
        <v>4</v>
      </c>
      <c r="B6973" s="4" t="s">
        <v>5</v>
      </c>
      <c r="C6973" s="4" t="s">
        <v>10</v>
      </c>
      <c r="D6973" s="4" t="s">
        <v>20</v>
      </c>
      <c r="E6973" s="4" t="s">
        <v>20</v>
      </c>
      <c r="F6973" s="4" t="s">
        <v>20</v>
      </c>
      <c r="G6973" s="4" t="s">
        <v>10</v>
      </c>
      <c r="H6973" s="4" t="s">
        <v>10</v>
      </c>
    </row>
    <row r="6974" spans="1:8">
      <c r="A6974" t="n">
        <v>54164</v>
      </c>
      <c r="B6974" s="63" t="n">
        <v>60</v>
      </c>
      <c r="C6974" s="7" t="n">
        <v>12</v>
      </c>
      <c r="D6974" s="7" t="n">
        <v>0</v>
      </c>
      <c r="E6974" s="7" t="n">
        <v>0</v>
      </c>
      <c r="F6974" s="7" t="n">
        <v>0</v>
      </c>
      <c r="G6974" s="7" t="n">
        <v>0</v>
      </c>
      <c r="H6974" s="7" t="n">
        <v>0</v>
      </c>
    </row>
    <row r="6975" spans="1:8">
      <c r="A6975" t="s">
        <v>4</v>
      </c>
      <c r="B6975" s="4" t="s">
        <v>5</v>
      </c>
      <c r="C6975" s="4" t="s">
        <v>10</v>
      </c>
      <c r="D6975" s="4" t="s">
        <v>10</v>
      </c>
      <c r="E6975" s="4" t="s">
        <v>10</v>
      </c>
    </row>
    <row r="6976" spans="1:8">
      <c r="A6976" t="n">
        <v>54183</v>
      </c>
      <c r="B6976" s="51" t="n">
        <v>61</v>
      </c>
      <c r="C6976" s="7" t="n">
        <v>12</v>
      </c>
      <c r="D6976" s="7" t="n">
        <v>65533</v>
      </c>
      <c r="E6976" s="7" t="n">
        <v>0</v>
      </c>
    </row>
    <row r="6977" spans="1:8">
      <c r="A6977" t="s">
        <v>4</v>
      </c>
      <c r="B6977" s="4" t="s">
        <v>5</v>
      </c>
      <c r="C6977" s="4" t="s">
        <v>10</v>
      </c>
      <c r="D6977" s="4" t="s">
        <v>20</v>
      </c>
      <c r="E6977" s="4" t="s">
        <v>20</v>
      </c>
      <c r="F6977" s="4" t="s">
        <v>20</v>
      </c>
      <c r="G6977" s="4" t="s">
        <v>10</v>
      </c>
      <c r="H6977" s="4" t="s">
        <v>10</v>
      </c>
    </row>
    <row r="6978" spans="1:8">
      <c r="A6978" t="n">
        <v>54190</v>
      </c>
      <c r="B6978" s="63" t="n">
        <v>60</v>
      </c>
      <c r="C6978" s="7" t="n">
        <v>9</v>
      </c>
      <c r="D6978" s="7" t="n">
        <v>0</v>
      </c>
      <c r="E6978" s="7" t="n">
        <v>0</v>
      </c>
      <c r="F6978" s="7" t="n">
        <v>0</v>
      </c>
      <c r="G6978" s="7" t="n">
        <v>0</v>
      </c>
      <c r="H6978" s="7" t="n">
        <v>1</v>
      </c>
    </row>
    <row r="6979" spans="1:8">
      <c r="A6979" t="s">
        <v>4</v>
      </c>
      <c r="B6979" s="4" t="s">
        <v>5</v>
      </c>
      <c r="C6979" s="4" t="s">
        <v>10</v>
      </c>
      <c r="D6979" s="4" t="s">
        <v>20</v>
      </c>
      <c r="E6979" s="4" t="s">
        <v>20</v>
      </c>
      <c r="F6979" s="4" t="s">
        <v>20</v>
      </c>
      <c r="G6979" s="4" t="s">
        <v>10</v>
      </c>
      <c r="H6979" s="4" t="s">
        <v>10</v>
      </c>
    </row>
    <row r="6980" spans="1:8">
      <c r="A6980" t="n">
        <v>54209</v>
      </c>
      <c r="B6980" s="63" t="n">
        <v>60</v>
      </c>
      <c r="C6980" s="7" t="n">
        <v>9</v>
      </c>
      <c r="D6980" s="7" t="n">
        <v>0</v>
      </c>
      <c r="E6980" s="7" t="n">
        <v>0</v>
      </c>
      <c r="F6980" s="7" t="n">
        <v>0</v>
      </c>
      <c r="G6980" s="7" t="n">
        <v>0</v>
      </c>
      <c r="H6980" s="7" t="n">
        <v>0</v>
      </c>
    </row>
    <row r="6981" spans="1:8">
      <c r="A6981" t="s">
        <v>4</v>
      </c>
      <c r="B6981" s="4" t="s">
        <v>5</v>
      </c>
      <c r="C6981" s="4" t="s">
        <v>10</v>
      </c>
      <c r="D6981" s="4" t="s">
        <v>10</v>
      </c>
      <c r="E6981" s="4" t="s">
        <v>10</v>
      </c>
    </row>
    <row r="6982" spans="1:8">
      <c r="A6982" t="n">
        <v>54228</v>
      </c>
      <c r="B6982" s="51" t="n">
        <v>61</v>
      </c>
      <c r="C6982" s="7" t="n">
        <v>9</v>
      </c>
      <c r="D6982" s="7" t="n">
        <v>65533</v>
      </c>
      <c r="E6982" s="7" t="n">
        <v>0</v>
      </c>
    </row>
    <row r="6983" spans="1:8">
      <c r="A6983" t="s">
        <v>4</v>
      </c>
      <c r="B6983" s="4" t="s">
        <v>5</v>
      </c>
      <c r="C6983" s="4" t="s">
        <v>10</v>
      </c>
      <c r="D6983" s="4" t="s">
        <v>20</v>
      </c>
      <c r="E6983" s="4" t="s">
        <v>20</v>
      </c>
      <c r="F6983" s="4" t="s">
        <v>20</v>
      </c>
      <c r="G6983" s="4" t="s">
        <v>10</v>
      </c>
      <c r="H6983" s="4" t="s">
        <v>10</v>
      </c>
    </row>
    <row r="6984" spans="1:8">
      <c r="A6984" t="n">
        <v>54235</v>
      </c>
      <c r="B6984" s="63" t="n">
        <v>60</v>
      </c>
      <c r="C6984" s="7" t="n">
        <v>1</v>
      </c>
      <c r="D6984" s="7" t="n">
        <v>0</v>
      </c>
      <c r="E6984" s="7" t="n">
        <v>0</v>
      </c>
      <c r="F6984" s="7" t="n">
        <v>0</v>
      </c>
      <c r="G6984" s="7" t="n">
        <v>0</v>
      </c>
      <c r="H6984" s="7" t="n">
        <v>1</v>
      </c>
    </row>
    <row r="6985" spans="1:8">
      <c r="A6985" t="s">
        <v>4</v>
      </c>
      <c r="B6985" s="4" t="s">
        <v>5</v>
      </c>
      <c r="C6985" s="4" t="s">
        <v>10</v>
      </c>
      <c r="D6985" s="4" t="s">
        <v>20</v>
      </c>
      <c r="E6985" s="4" t="s">
        <v>20</v>
      </c>
      <c r="F6985" s="4" t="s">
        <v>20</v>
      </c>
      <c r="G6985" s="4" t="s">
        <v>10</v>
      </c>
      <c r="H6985" s="4" t="s">
        <v>10</v>
      </c>
    </row>
    <row r="6986" spans="1:8">
      <c r="A6986" t="n">
        <v>54254</v>
      </c>
      <c r="B6986" s="63" t="n">
        <v>60</v>
      </c>
      <c r="C6986" s="7" t="n">
        <v>1</v>
      </c>
      <c r="D6986" s="7" t="n">
        <v>0</v>
      </c>
      <c r="E6986" s="7" t="n">
        <v>0</v>
      </c>
      <c r="F6986" s="7" t="n">
        <v>0</v>
      </c>
      <c r="G6986" s="7" t="n">
        <v>0</v>
      </c>
      <c r="H6986" s="7" t="n">
        <v>0</v>
      </c>
    </row>
    <row r="6987" spans="1:8">
      <c r="A6987" t="s">
        <v>4</v>
      </c>
      <c r="B6987" s="4" t="s">
        <v>5</v>
      </c>
      <c r="C6987" s="4" t="s">
        <v>10</v>
      </c>
      <c r="D6987" s="4" t="s">
        <v>10</v>
      </c>
      <c r="E6987" s="4" t="s">
        <v>10</v>
      </c>
    </row>
    <row r="6988" spans="1:8">
      <c r="A6988" t="n">
        <v>54273</v>
      </c>
      <c r="B6988" s="51" t="n">
        <v>61</v>
      </c>
      <c r="C6988" s="7" t="n">
        <v>1</v>
      </c>
      <c r="D6988" s="7" t="n">
        <v>65533</v>
      </c>
      <c r="E6988" s="7" t="n">
        <v>0</v>
      </c>
    </row>
    <row r="6989" spans="1:8">
      <c r="A6989" t="s">
        <v>4</v>
      </c>
      <c r="B6989" s="4" t="s">
        <v>5</v>
      </c>
      <c r="C6989" s="4" t="s">
        <v>10</v>
      </c>
      <c r="D6989" s="4" t="s">
        <v>20</v>
      </c>
      <c r="E6989" s="4" t="s">
        <v>20</v>
      </c>
      <c r="F6989" s="4" t="s">
        <v>20</v>
      </c>
      <c r="G6989" s="4" t="s">
        <v>10</v>
      </c>
      <c r="H6989" s="4" t="s">
        <v>10</v>
      </c>
    </row>
    <row r="6990" spans="1:8">
      <c r="A6990" t="n">
        <v>54280</v>
      </c>
      <c r="B6990" s="63" t="n">
        <v>60</v>
      </c>
      <c r="C6990" s="7" t="n">
        <v>11</v>
      </c>
      <c r="D6990" s="7" t="n">
        <v>0</v>
      </c>
      <c r="E6990" s="7" t="n">
        <v>0</v>
      </c>
      <c r="F6990" s="7" t="n">
        <v>0</v>
      </c>
      <c r="G6990" s="7" t="n">
        <v>0</v>
      </c>
      <c r="H6990" s="7" t="n">
        <v>1</v>
      </c>
    </row>
    <row r="6991" spans="1:8">
      <c r="A6991" t="s">
        <v>4</v>
      </c>
      <c r="B6991" s="4" t="s">
        <v>5</v>
      </c>
      <c r="C6991" s="4" t="s">
        <v>10</v>
      </c>
      <c r="D6991" s="4" t="s">
        <v>20</v>
      </c>
      <c r="E6991" s="4" t="s">
        <v>20</v>
      </c>
      <c r="F6991" s="4" t="s">
        <v>20</v>
      </c>
      <c r="G6991" s="4" t="s">
        <v>10</v>
      </c>
      <c r="H6991" s="4" t="s">
        <v>10</v>
      </c>
    </row>
    <row r="6992" spans="1:8">
      <c r="A6992" t="n">
        <v>54299</v>
      </c>
      <c r="B6992" s="63" t="n">
        <v>60</v>
      </c>
      <c r="C6992" s="7" t="n">
        <v>11</v>
      </c>
      <c r="D6992" s="7" t="n">
        <v>0</v>
      </c>
      <c r="E6992" s="7" t="n">
        <v>0</v>
      </c>
      <c r="F6992" s="7" t="n">
        <v>0</v>
      </c>
      <c r="G6992" s="7" t="n">
        <v>0</v>
      </c>
      <c r="H6992" s="7" t="n">
        <v>0</v>
      </c>
    </row>
    <row r="6993" spans="1:8">
      <c r="A6993" t="s">
        <v>4</v>
      </c>
      <c r="B6993" s="4" t="s">
        <v>5</v>
      </c>
      <c r="C6993" s="4" t="s">
        <v>10</v>
      </c>
      <c r="D6993" s="4" t="s">
        <v>10</v>
      </c>
      <c r="E6993" s="4" t="s">
        <v>10</v>
      </c>
    </row>
    <row r="6994" spans="1:8">
      <c r="A6994" t="n">
        <v>54318</v>
      </c>
      <c r="B6994" s="51" t="n">
        <v>61</v>
      </c>
      <c r="C6994" s="7" t="n">
        <v>11</v>
      </c>
      <c r="D6994" s="7" t="n">
        <v>65533</v>
      </c>
      <c r="E6994" s="7" t="n">
        <v>0</v>
      </c>
    </row>
    <row r="6995" spans="1:8">
      <c r="A6995" t="s">
        <v>4</v>
      </c>
      <c r="B6995" s="4" t="s">
        <v>5</v>
      </c>
      <c r="C6995" s="4" t="s">
        <v>10</v>
      </c>
      <c r="D6995" s="4" t="s">
        <v>20</v>
      </c>
      <c r="E6995" s="4" t="s">
        <v>20</v>
      </c>
      <c r="F6995" s="4" t="s">
        <v>20</v>
      </c>
      <c r="G6995" s="4" t="s">
        <v>10</v>
      </c>
      <c r="H6995" s="4" t="s">
        <v>10</v>
      </c>
    </row>
    <row r="6996" spans="1:8">
      <c r="A6996" t="n">
        <v>54325</v>
      </c>
      <c r="B6996" s="63" t="n">
        <v>60</v>
      </c>
      <c r="C6996" s="7" t="n">
        <v>8</v>
      </c>
      <c r="D6996" s="7" t="n">
        <v>0</v>
      </c>
      <c r="E6996" s="7" t="n">
        <v>0</v>
      </c>
      <c r="F6996" s="7" t="n">
        <v>0</v>
      </c>
      <c r="G6996" s="7" t="n">
        <v>0</v>
      </c>
      <c r="H6996" s="7" t="n">
        <v>1</v>
      </c>
    </row>
    <row r="6997" spans="1:8">
      <c r="A6997" t="s">
        <v>4</v>
      </c>
      <c r="B6997" s="4" t="s">
        <v>5</v>
      </c>
      <c r="C6997" s="4" t="s">
        <v>10</v>
      </c>
      <c r="D6997" s="4" t="s">
        <v>20</v>
      </c>
      <c r="E6997" s="4" t="s">
        <v>20</v>
      </c>
      <c r="F6997" s="4" t="s">
        <v>20</v>
      </c>
      <c r="G6997" s="4" t="s">
        <v>10</v>
      </c>
      <c r="H6997" s="4" t="s">
        <v>10</v>
      </c>
    </row>
    <row r="6998" spans="1:8">
      <c r="A6998" t="n">
        <v>54344</v>
      </c>
      <c r="B6998" s="63" t="n">
        <v>60</v>
      </c>
      <c r="C6998" s="7" t="n">
        <v>8</v>
      </c>
      <c r="D6998" s="7" t="n">
        <v>0</v>
      </c>
      <c r="E6998" s="7" t="n">
        <v>0</v>
      </c>
      <c r="F6998" s="7" t="n">
        <v>0</v>
      </c>
      <c r="G6998" s="7" t="n">
        <v>0</v>
      </c>
      <c r="H6998" s="7" t="n">
        <v>0</v>
      </c>
    </row>
    <row r="6999" spans="1:8">
      <c r="A6999" t="s">
        <v>4</v>
      </c>
      <c r="B6999" s="4" t="s">
        <v>5</v>
      </c>
      <c r="C6999" s="4" t="s">
        <v>10</v>
      </c>
      <c r="D6999" s="4" t="s">
        <v>10</v>
      </c>
      <c r="E6999" s="4" t="s">
        <v>10</v>
      </c>
    </row>
    <row r="7000" spans="1:8">
      <c r="A7000" t="n">
        <v>54363</v>
      </c>
      <c r="B7000" s="51" t="n">
        <v>61</v>
      </c>
      <c r="C7000" s="7" t="n">
        <v>8</v>
      </c>
      <c r="D7000" s="7" t="n">
        <v>65533</v>
      </c>
      <c r="E7000" s="7" t="n">
        <v>0</v>
      </c>
    </row>
    <row r="7001" spans="1:8">
      <c r="A7001" t="s">
        <v>4</v>
      </c>
      <c r="B7001" s="4" t="s">
        <v>5</v>
      </c>
      <c r="C7001" s="4" t="s">
        <v>10</v>
      </c>
      <c r="D7001" s="4" t="s">
        <v>20</v>
      </c>
      <c r="E7001" s="4" t="s">
        <v>20</v>
      </c>
      <c r="F7001" s="4" t="s">
        <v>20</v>
      </c>
      <c r="G7001" s="4" t="s">
        <v>10</v>
      </c>
      <c r="H7001" s="4" t="s">
        <v>10</v>
      </c>
    </row>
    <row r="7002" spans="1:8">
      <c r="A7002" t="n">
        <v>54370</v>
      </c>
      <c r="B7002" s="63" t="n">
        <v>60</v>
      </c>
      <c r="C7002" s="7" t="n">
        <v>2</v>
      </c>
      <c r="D7002" s="7" t="n">
        <v>0</v>
      </c>
      <c r="E7002" s="7" t="n">
        <v>0</v>
      </c>
      <c r="F7002" s="7" t="n">
        <v>0</v>
      </c>
      <c r="G7002" s="7" t="n">
        <v>0</v>
      </c>
      <c r="H7002" s="7" t="n">
        <v>1</v>
      </c>
    </row>
    <row r="7003" spans="1:8">
      <c r="A7003" t="s">
        <v>4</v>
      </c>
      <c r="B7003" s="4" t="s">
        <v>5</v>
      </c>
      <c r="C7003" s="4" t="s">
        <v>10</v>
      </c>
      <c r="D7003" s="4" t="s">
        <v>20</v>
      </c>
      <c r="E7003" s="4" t="s">
        <v>20</v>
      </c>
      <c r="F7003" s="4" t="s">
        <v>20</v>
      </c>
      <c r="G7003" s="4" t="s">
        <v>10</v>
      </c>
      <c r="H7003" s="4" t="s">
        <v>10</v>
      </c>
    </row>
    <row r="7004" spans="1:8">
      <c r="A7004" t="n">
        <v>54389</v>
      </c>
      <c r="B7004" s="63" t="n">
        <v>60</v>
      </c>
      <c r="C7004" s="7" t="n">
        <v>2</v>
      </c>
      <c r="D7004" s="7" t="n">
        <v>0</v>
      </c>
      <c r="E7004" s="7" t="n">
        <v>0</v>
      </c>
      <c r="F7004" s="7" t="n">
        <v>0</v>
      </c>
      <c r="G7004" s="7" t="n">
        <v>0</v>
      </c>
      <c r="H7004" s="7" t="n">
        <v>0</v>
      </c>
    </row>
    <row r="7005" spans="1:8">
      <c r="A7005" t="s">
        <v>4</v>
      </c>
      <c r="B7005" s="4" t="s">
        <v>5</v>
      </c>
      <c r="C7005" s="4" t="s">
        <v>10</v>
      </c>
      <c r="D7005" s="4" t="s">
        <v>10</v>
      </c>
      <c r="E7005" s="4" t="s">
        <v>10</v>
      </c>
    </row>
    <row r="7006" spans="1:8">
      <c r="A7006" t="n">
        <v>54408</v>
      </c>
      <c r="B7006" s="51" t="n">
        <v>61</v>
      </c>
      <c r="C7006" s="7" t="n">
        <v>2</v>
      </c>
      <c r="D7006" s="7" t="n">
        <v>65533</v>
      </c>
      <c r="E7006" s="7" t="n">
        <v>0</v>
      </c>
    </row>
    <row r="7007" spans="1:8">
      <c r="A7007" t="s">
        <v>4</v>
      </c>
      <c r="B7007" s="4" t="s">
        <v>5</v>
      </c>
      <c r="C7007" s="4" t="s">
        <v>10</v>
      </c>
      <c r="D7007" s="4" t="s">
        <v>20</v>
      </c>
      <c r="E7007" s="4" t="s">
        <v>20</v>
      </c>
      <c r="F7007" s="4" t="s">
        <v>20</v>
      </c>
      <c r="G7007" s="4" t="s">
        <v>10</v>
      </c>
      <c r="H7007" s="4" t="s">
        <v>10</v>
      </c>
    </row>
    <row r="7008" spans="1:8">
      <c r="A7008" t="n">
        <v>54415</v>
      </c>
      <c r="B7008" s="63" t="n">
        <v>60</v>
      </c>
      <c r="C7008" s="7" t="n">
        <v>6</v>
      </c>
      <c r="D7008" s="7" t="n">
        <v>0</v>
      </c>
      <c r="E7008" s="7" t="n">
        <v>0</v>
      </c>
      <c r="F7008" s="7" t="n">
        <v>0</v>
      </c>
      <c r="G7008" s="7" t="n">
        <v>0</v>
      </c>
      <c r="H7008" s="7" t="n">
        <v>1</v>
      </c>
    </row>
    <row r="7009" spans="1:8">
      <c r="A7009" t="s">
        <v>4</v>
      </c>
      <c r="B7009" s="4" t="s">
        <v>5</v>
      </c>
      <c r="C7009" s="4" t="s">
        <v>10</v>
      </c>
      <c r="D7009" s="4" t="s">
        <v>20</v>
      </c>
      <c r="E7009" s="4" t="s">
        <v>20</v>
      </c>
      <c r="F7009" s="4" t="s">
        <v>20</v>
      </c>
      <c r="G7009" s="4" t="s">
        <v>10</v>
      </c>
      <c r="H7009" s="4" t="s">
        <v>10</v>
      </c>
    </row>
    <row r="7010" spans="1:8">
      <c r="A7010" t="n">
        <v>54434</v>
      </c>
      <c r="B7010" s="63" t="n">
        <v>60</v>
      </c>
      <c r="C7010" s="7" t="n">
        <v>6</v>
      </c>
      <c r="D7010" s="7" t="n">
        <v>0</v>
      </c>
      <c r="E7010" s="7" t="n">
        <v>0</v>
      </c>
      <c r="F7010" s="7" t="n">
        <v>0</v>
      </c>
      <c r="G7010" s="7" t="n">
        <v>0</v>
      </c>
      <c r="H7010" s="7" t="n">
        <v>0</v>
      </c>
    </row>
    <row r="7011" spans="1:8">
      <c r="A7011" t="s">
        <v>4</v>
      </c>
      <c r="B7011" s="4" t="s">
        <v>5</v>
      </c>
      <c r="C7011" s="4" t="s">
        <v>10</v>
      </c>
      <c r="D7011" s="4" t="s">
        <v>10</v>
      </c>
      <c r="E7011" s="4" t="s">
        <v>10</v>
      </c>
    </row>
    <row r="7012" spans="1:8">
      <c r="A7012" t="n">
        <v>54453</v>
      </c>
      <c r="B7012" s="51" t="n">
        <v>61</v>
      </c>
      <c r="C7012" s="7" t="n">
        <v>6</v>
      </c>
      <c r="D7012" s="7" t="n">
        <v>65533</v>
      </c>
      <c r="E7012" s="7" t="n">
        <v>0</v>
      </c>
    </row>
    <row r="7013" spans="1:8">
      <c r="A7013" t="s">
        <v>4</v>
      </c>
      <c r="B7013" s="4" t="s">
        <v>5</v>
      </c>
      <c r="C7013" s="4" t="s">
        <v>10</v>
      </c>
      <c r="D7013" s="4" t="s">
        <v>20</v>
      </c>
      <c r="E7013" s="4" t="s">
        <v>20</v>
      </c>
      <c r="F7013" s="4" t="s">
        <v>20</v>
      </c>
      <c r="G7013" s="4" t="s">
        <v>10</v>
      </c>
      <c r="H7013" s="4" t="s">
        <v>10</v>
      </c>
    </row>
    <row r="7014" spans="1:8">
      <c r="A7014" t="n">
        <v>54460</v>
      </c>
      <c r="B7014" s="63" t="n">
        <v>60</v>
      </c>
      <c r="C7014" s="7" t="n">
        <v>4</v>
      </c>
      <c r="D7014" s="7" t="n">
        <v>0</v>
      </c>
      <c r="E7014" s="7" t="n">
        <v>0</v>
      </c>
      <c r="F7014" s="7" t="n">
        <v>0</v>
      </c>
      <c r="G7014" s="7" t="n">
        <v>0</v>
      </c>
      <c r="H7014" s="7" t="n">
        <v>1</v>
      </c>
    </row>
    <row r="7015" spans="1:8">
      <c r="A7015" t="s">
        <v>4</v>
      </c>
      <c r="B7015" s="4" t="s">
        <v>5</v>
      </c>
      <c r="C7015" s="4" t="s">
        <v>10</v>
      </c>
      <c r="D7015" s="4" t="s">
        <v>20</v>
      </c>
      <c r="E7015" s="4" t="s">
        <v>20</v>
      </c>
      <c r="F7015" s="4" t="s">
        <v>20</v>
      </c>
      <c r="G7015" s="4" t="s">
        <v>10</v>
      </c>
      <c r="H7015" s="4" t="s">
        <v>10</v>
      </c>
    </row>
    <row r="7016" spans="1:8">
      <c r="A7016" t="n">
        <v>54479</v>
      </c>
      <c r="B7016" s="63" t="n">
        <v>60</v>
      </c>
      <c r="C7016" s="7" t="n">
        <v>4</v>
      </c>
      <c r="D7016" s="7" t="n">
        <v>0</v>
      </c>
      <c r="E7016" s="7" t="n">
        <v>0</v>
      </c>
      <c r="F7016" s="7" t="n">
        <v>0</v>
      </c>
      <c r="G7016" s="7" t="n">
        <v>0</v>
      </c>
      <c r="H7016" s="7" t="n">
        <v>0</v>
      </c>
    </row>
    <row r="7017" spans="1:8">
      <c r="A7017" t="s">
        <v>4</v>
      </c>
      <c r="B7017" s="4" t="s">
        <v>5</v>
      </c>
      <c r="C7017" s="4" t="s">
        <v>10</v>
      </c>
      <c r="D7017" s="4" t="s">
        <v>10</v>
      </c>
      <c r="E7017" s="4" t="s">
        <v>10</v>
      </c>
    </row>
    <row r="7018" spans="1:8">
      <c r="A7018" t="n">
        <v>54498</v>
      </c>
      <c r="B7018" s="51" t="n">
        <v>61</v>
      </c>
      <c r="C7018" s="7" t="n">
        <v>4</v>
      </c>
      <c r="D7018" s="7" t="n">
        <v>65533</v>
      </c>
      <c r="E7018" s="7" t="n">
        <v>0</v>
      </c>
    </row>
    <row r="7019" spans="1:8">
      <c r="A7019" t="s">
        <v>4</v>
      </c>
      <c r="B7019" s="4" t="s">
        <v>5</v>
      </c>
      <c r="C7019" s="4" t="s">
        <v>10</v>
      </c>
      <c r="D7019" s="4" t="s">
        <v>20</v>
      </c>
      <c r="E7019" s="4" t="s">
        <v>20</v>
      </c>
      <c r="F7019" s="4" t="s">
        <v>20</v>
      </c>
      <c r="G7019" s="4" t="s">
        <v>10</v>
      </c>
      <c r="H7019" s="4" t="s">
        <v>10</v>
      </c>
    </row>
    <row r="7020" spans="1:8">
      <c r="A7020" t="n">
        <v>54505</v>
      </c>
      <c r="B7020" s="63" t="n">
        <v>60</v>
      </c>
      <c r="C7020" s="7" t="n">
        <v>3</v>
      </c>
      <c r="D7020" s="7" t="n">
        <v>0</v>
      </c>
      <c r="E7020" s="7" t="n">
        <v>0</v>
      </c>
      <c r="F7020" s="7" t="n">
        <v>0</v>
      </c>
      <c r="G7020" s="7" t="n">
        <v>0</v>
      </c>
      <c r="H7020" s="7" t="n">
        <v>1</v>
      </c>
    </row>
    <row r="7021" spans="1:8">
      <c r="A7021" t="s">
        <v>4</v>
      </c>
      <c r="B7021" s="4" t="s">
        <v>5</v>
      </c>
      <c r="C7021" s="4" t="s">
        <v>10</v>
      </c>
      <c r="D7021" s="4" t="s">
        <v>20</v>
      </c>
      <c r="E7021" s="4" t="s">
        <v>20</v>
      </c>
      <c r="F7021" s="4" t="s">
        <v>20</v>
      </c>
      <c r="G7021" s="4" t="s">
        <v>10</v>
      </c>
      <c r="H7021" s="4" t="s">
        <v>10</v>
      </c>
    </row>
    <row r="7022" spans="1:8">
      <c r="A7022" t="n">
        <v>54524</v>
      </c>
      <c r="B7022" s="63" t="n">
        <v>60</v>
      </c>
      <c r="C7022" s="7" t="n">
        <v>3</v>
      </c>
      <c r="D7022" s="7" t="n">
        <v>0</v>
      </c>
      <c r="E7022" s="7" t="n">
        <v>0</v>
      </c>
      <c r="F7022" s="7" t="n">
        <v>0</v>
      </c>
      <c r="G7022" s="7" t="n">
        <v>0</v>
      </c>
      <c r="H7022" s="7" t="n">
        <v>0</v>
      </c>
    </row>
    <row r="7023" spans="1:8">
      <c r="A7023" t="s">
        <v>4</v>
      </c>
      <c r="B7023" s="4" t="s">
        <v>5</v>
      </c>
      <c r="C7023" s="4" t="s">
        <v>10</v>
      </c>
      <c r="D7023" s="4" t="s">
        <v>10</v>
      </c>
      <c r="E7023" s="4" t="s">
        <v>10</v>
      </c>
    </row>
    <row r="7024" spans="1:8">
      <c r="A7024" t="n">
        <v>54543</v>
      </c>
      <c r="B7024" s="51" t="n">
        <v>61</v>
      </c>
      <c r="C7024" s="7" t="n">
        <v>3</v>
      </c>
      <c r="D7024" s="7" t="n">
        <v>65533</v>
      </c>
      <c r="E7024" s="7" t="n">
        <v>0</v>
      </c>
    </row>
    <row r="7025" spans="1:8">
      <c r="A7025" t="s">
        <v>4</v>
      </c>
      <c r="B7025" s="4" t="s">
        <v>5</v>
      </c>
      <c r="C7025" s="4" t="s">
        <v>10</v>
      </c>
      <c r="D7025" s="4" t="s">
        <v>20</v>
      </c>
      <c r="E7025" s="4" t="s">
        <v>20</v>
      </c>
      <c r="F7025" s="4" t="s">
        <v>20</v>
      </c>
      <c r="G7025" s="4" t="s">
        <v>10</v>
      </c>
      <c r="H7025" s="4" t="s">
        <v>10</v>
      </c>
    </row>
    <row r="7026" spans="1:8">
      <c r="A7026" t="n">
        <v>54550</v>
      </c>
      <c r="B7026" s="63" t="n">
        <v>60</v>
      </c>
      <c r="C7026" s="7" t="n">
        <v>5</v>
      </c>
      <c r="D7026" s="7" t="n">
        <v>0</v>
      </c>
      <c r="E7026" s="7" t="n">
        <v>0</v>
      </c>
      <c r="F7026" s="7" t="n">
        <v>0</v>
      </c>
      <c r="G7026" s="7" t="n">
        <v>0</v>
      </c>
      <c r="H7026" s="7" t="n">
        <v>1</v>
      </c>
    </row>
    <row r="7027" spans="1:8">
      <c r="A7027" t="s">
        <v>4</v>
      </c>
      <c r="B7027" s="4" t="s">
        <v>5</v>
      </c>
      <c r="C7027" s="4" t="s">
        <v>10</v>
      </c>
      <c r="D7027" s="4" t="s">
        <v>20</v>
      </c>
      <c r="E7027" s="4" t="s">
        <v>20</v>
      </c>
      <c r="F7027" s="4" t="s">
        <v>20</v>
      </c>
      <c r="G7027" s="4" t="s">
        <v>10</v>
      </c>
      <c r="H7027" s="4" t="s">
        <v>10</v>
      </c>
    </row>
    <row r="7028" spans="1:8">
      <c r="A7028" t="n">
        <v>54569</v>
      </c>
      <c r="B7028" s="63" t="n">
        <v>60</v>
      </c>
      <c r="C7028" s="7" t="n">
        <v>5</v>
      </c>
      <c r="D7028" s="7" t="n">
        <v>0</v>
      </c>
      <c r="E7028" s="7" t="n">
        <v>0</v>
      </c>
      <c r="F7028" s="7" t="n">
        <v>0</v>
      </c>
      <c r="G7028" s="7" t="n">
        <v>0</v>
      </c>
      <c r="H7028" s="7" t="n">
        <v>0</v>
      </c>
    </row>
    <row r="7029" spans="1:8">
      <c r="A7029" t="s">
        <v>4</v>
      </c>
      <c r="B7029" s="4" t="s">
        <v>5</v>
      </c>
      <c r="C7029" s="4" t="s">
        <v>10</v>
      </c>
      <c r="D7029" s="4" t="s">
        <v>10</v>
      </c>
      <c r="E7029" s="4" t="s">
        <v>10</v>
      </c>
    </row>
    <row r="7030" spans="1:8">
      <c r="A7030" t="n">
        <v>54588</v>
      </c>
      <c r="B7030" s="51" t="n">
        <v>61</v>
      </c>
      <c r="C7030" s="7" t="n">
        <v>5</v>
      </c>
      <c r="D7030" s="7" t="n">
        <v>65533</v>
      </c>
      <c r="E7030" s="7" t="n">
        <v>0</v>
      </c>
    </row>
    <row r="7031" spans="1:8">
      <c r="A7031" t="s">
        <v>4</v>
      </c>
      <c r="B7031" s="4" t="s">
        <v>5</v>
      </c>
      <c r="C7031" s="4" t="s">
        <v>10</v>
      </c>
      <c r="D7031" s="4" t="s">
        <v>20</v>
      </c>
      <c r="E7031" s="4" t="s">
        <v>20</v>
      </c>
      <c r="F7031" s="4" t="s">
        <v>20</v>
      </c>
      <c r="G7031" s="4" t="s">
        <v>10</v>
      </c>
      <c r="H7031" s="4" t="s">
        <v>10</v>
      </c>
    </row>
    <row r="7032" spans="1:8">
      <c r="A7032" t="n">
        <v>54595</v>
      </c>
      <c r="B7032" s="63" t="n">
        <v>60</v>
      </c>
      <c r="C7032" s="7" t="n">
        <v>7</v>
      </c>
      <c r="D7032" s="7" t="n">
        <v>0</v>
      </c>
      <c r="E7032" s="7" t="n">
        <v>0</v>
      </c>
      <c r="F7032" s="7" t="n">
        <v>0</v>
      </c>
      <c r="G7032" s="7" t="n">
        <v>0</v>
      </c>
      <c r="H7032" s="7" t="n">
        <v>1</v>
      </c>
    </row>
    <row r="7033" spans="1:8">
      <c r="A7033" t="s">
        <v>4</v>
      </c>
      <c r="B7033" s="4" t="s">
        <v>5</v>
      </c>
      <c r="C7033" s="4" t="s">
        <v>10</v>
      </c>
      <c r="D7033" s="4" t="s">
        <v>20</v>
      </c>
      <c r="E7033" s="4" t="s">
        <v>20</v>
      </c>
      <c r="F7033" s="4" t="s">
        <v>20</v>
      </c>
      <c r="G7033" s="4" t="s">
        <v>10</v>
      </c>
      <c r="H7033" s="4" t="s">
        <v>10</v>
      </c>
    </row>
    <row r="7034" spans="1:8">
      <c r="A7034" t="n">
        <v>54614</v>
      </c>
      <c r="B7034" s="63" t="n">
        <v>60</v>
      </c>
      <c r="C7034" s="7" t="n">
        <v>7</v>
      </c>
      <c r="D7034" s="7" t="n">
        <v>0</v>
      </c>
      <c r="E7034" s="7" t="n">
        <v>0</v>
      </c>
      <c r="F7034" s="7" t="n">
        <v>0</v>
      </c>
      <c r="G7034" s="7" t="n">
        <v>0</v>
      </c>
      <c r="H7034" s="7" t="n">
        <v>0</v>
      </c>
    </row>
    <row r="7035" spans="1:8">
      <c r="A7035" t="s">
        <v>4</v>
      </c>
      <c r="B7035" s="4" t="s">
        <v>5</v>
      </c>
      <c r="C7035" s="4" t="s">
        <v>10</v>
      </c>
      <c r="D7035" s="4" t="s">
        <v>10</v>
      </c>
      <c r="E7035" s="4" t="s">
        <v>10</v>
      </c>
    </row>
    <row r="7036" spans="1:8">
      <c r="A7036" t="n">
        <v>54633</v>
      </c>
      <c r="B7036" s="51" t="n">
        <v>61</v>
      </c>
      <c r="C7036" s="7" t="n">
        <v>7</v>
      </c>
      <c r="D7036" s="7" t="n">
        <v>65533</v>
      </c>
      <c r="E7036" s="7" t="n">
        <v>0</v>
      </c>
    </row>
    <row r="7037" spans="1:8">
      <c r="A7037" t="s">
        <v>4</v>
      </c>
      <c r="B7037" s="4" t="s">
        <v>5</v>
      </c>
      <c r="C7037" s="4" t="s">
        <v>10</v>
      </c>
      <c r="D7037" s="4" t="s">
        <v>20</v>
      </c>
      <c r="E7037" s="4" t="s">
        <v>20</v>
      </c>
      <c r="F7037" s="4" t="s">
        <v>20</v>
      </c>
      <c r="G7037" s="4" t="s">
        <v>10</v>
      </c>
      <c r="H7037" s="4" t="s">
        <v>10</v>
      </c>
    </row>
    <row r="7038" spans="1:8">
      <c r="A7038" t="n">
        <v>54640</v>
      </c>
      <c r="B7038" s="63" t="n">
        <v>60</v>
      </c>
      <c r="C7038" s="7" t="n">
        <v>7032</v>
      </c>
      <c r="D7038" s="7" t="n">
        <v>0</v>
      </c>
      <c r="E7038" s="7" t="n">
        <v>0</v>
      </c>
      <c r="F7038" s="7" t="n">
        <v>0</v>
      </c>
      <c r="G7038" s="7" t="n">
        <v>0</v>
      </c>
      <c r="H7038" s="7" t="n">
        <v>1</v>
      </c>
    </row>
    <row r="7039" spans="1:8">
      <c r="A7039" t="s">
        <v>4</v>
      </c>
      <c r="B7039" s="4" t="s">
        <v>5</v>
      </c>
      <c r="C7039" s="4" t="s">
        <v>10</v>
      </c>
      <c r="D7039" s="4" t="s">
        <v>20</v>
      </c>
      <c r="E7039" s="4" t="s">
        <v>20</v>
      </c>
      <c r="F7039" s="4" t="s">
        <v>20</v>
      </c>
      <c r="G7039" s="4" t="s">
        <v>10</v>
      </c>
      <c r="H7039" s="4" t="s">
        <v>10</v>
      </c>
    </row>
    <row r="7040" spans="1:8">
      <c r="A7040" t="n">
        <v>54659</v>
      </c>
      <c r="B7040" s="63" t="n">
        <v>60</v>
      </c>
      <c r="C7040" s="7" t="n">
        <v>7032</v>
      </c>
      <c r="D7040" s="7" t="n">
        <v>0</v>
      </c>
      <c r="E7040" s="7" t="n">
        <v>0</v>
      </c>
      <c r="F7040" s="7" t="n">
        <v>0</v>
      </c>
      <c r="G7040" s="7" t="n">
        <v>0</v>
      </c>
      <c r="H7040" s="7" t="n">
        <v>0</v>
      </c>
    </row>
    <row r="7041" spans="1:8">
      <c r="A7041" t="s">
        <v>4</v>
      </c>
      <c r="B7041" s="4" t="s">
        <v>5</v>
      </c>
      <c r="C7041" s="4" t="s">
        <v>10</v>
      </c>
      <c r="D7041" s="4" t="s">
        <v>10</v>
      </c>
      <c r="E7041" s="4" t="s">
        <v>10</v>
      </c>
    </row>
    <row r="7042" spans="1:8">
      <c r="A7042" t="n">
        <v>54678</v>
      </c>
      <c r="B7042" s="51" t="n">
        <v>61</v>
      </c>
      <c r="C7042" s="7" t="n">
        <v>7032</v>
      </c>
      <c r="D7042" s="7" t="n">
        <v>65533</v>
      </c>
      <c r="E7042" s="7" t="n">
        <v>0</v>
      </c>
    </row>
    <row r="7043" spans="1:8">
      <c r="A7043" t="s">
        <v>4</v>
      </c>
      <c r="B7043" s="4" t="s">
        <v>5</v>
      </c>
      <c r="C7043" s="4" t="s">
        <v>10</v>
      </c>
      <c r="D7043" s="4" t="s">
        <v>14</v>
      </c>
      <c r="E7043" s="4" t="s">
        <v>6</v>
      </c>
      <c r="F7043" s="4" t="s">
        <v>20</v>
      </c>
      <c r="G7043" s="4" t="s">
        <v>20</v>
      </c>
      <c r="H7043" s="4" t="s">
        <v>20</v>
      </c>
    </row>
    <row r="7044" spans="1:8">
      <c r="A7044" t="n">
        <v>54685</v>
      </c>
      <c r="B7044" s="36" t="n">
        <v>48</v>
      </c>
      <c r="C7044" s="7" t="n">
        <v>8</v>
      </c>
      <c r="D7044" s="7" t="n">
        <v>0</v>
      </c>
      <c r="E7044" s="7" t="s">
        <v>185</v>
      </c>
      <c r="F7044" s="7" t="n">
        <v>0</v>
      </c>
      <c r="G7044" s="7" t="n">
        <v>1</v>
      </c>
      <c r="H7044" s="7" t="n">
        <v>0</v>
      </c>
    </row>
    <row r="7045" spans="1:8">
      <c r="A7045" t="s">
        <v>4</v>
      </c>
      <c r="B7045" s="4" t="s">
        <v>5</v>
      </c>
      <c r="C7045" s="4" t="s">
        <v>10</v>
      </c>
      <c r="D7045" s="4" t="s">
        <v>6</v>
      </c>
      <c r="E7045" s="4" t="s">
        <v>14</v>
      </c>
      <c r="F7045" s="4" t="s">
        <v>14</v>
      </c>
      <c r="G7045" s="4" t="s">
        <v>14</v>
      </c>
      <c r="H7045" s="4" t="s">
        <v>14</v>
      </c>
      <c r="I7045" s="4" t="s">
        <v>14</v>
      </c>
      <c r="J7045" s="4" t="s">
        <v>20</v>
      </c>
      <c r="K7045" s="4" t="s">
        <v>20</v>
      </c>
      <c r="L7045" s="4" t="s">
        <v>20</v>
      </c>
      <c r="M7045" s="4" t="s">
        <v>20</v>
      </c>
      <c r="N7045" s="4" t="s">
        <v>14</v>
      </c>
    </row>
    <row r="7046" spans="1:8">
      <c r="A7046" t="n">
        <v>54711</v>
      </c>
      <c r="B7046" s="54" t="n">
        <v>34</v>
      </c>
      <c r="C7046" s="7" t="n">
        <v>8</v>
      </c>
      <c r="D7046" s="7" t="s">
        <v>287</v>
      </c>
      <c r="E7046" s="7" t="n">
        <v>0</v>
      </c>
      <c r="F7046" s="7" t="n">
        <v>0</v>
      </c>
      <c r="G7046" s="7" t="n">
        <v>0</v>
      </c>
      <c r="H7046" s="7" t="n">
        <v>0</v>
      </c>
      <c r="I7046" s="7" t="n">
        <v>0</v>
      </c>
      <c r="J7046" s="7" t="n">
        <v>0</v>
      </c>
      <c r="K7046" s="7" t="n">
        <v>-1</v>
      </c>
      <c r="L7046" s="7" t="n">
        <v>-1</v>
      </c>
      <c r="M7046" s="7" t="n">
        <v>-1</v>
      </c>
      <c r="N7046" s="7" t="n">
        <v>1</v>
      </c>
    </row>
    <row r="7047" spans="1:8">
      <c r="A7047" t="s">
        <v>4</v>
      </c>
      <c r="B7047" s="4" t="s">
        <v>5</v>
      </c>
      <c r="C7047" s="4" t="s">
        <v>10</v>
      </c>
      <c r="D7047" s="4" t="s">
        <v>14</v>
      </c>
      <c r="E7047" s="4" t="s">
        <v>6</v>
      </c>
      <c r="F7047" s="4" t="s">
        <v>20</v>
      </c>
      <c r="G7047" s="4" t="s">
        <v>20</v>
      </c>
      <c r="H7047" s="4" t="s">
        <v>20</v>
      </c>
    </row>
    <row r="7048" spans="1:8">
      <c r="A7048" t="n">
        <v>54743</v>
      </c>
      <c r="B7048" s="36" t="n">
        <v>48</v>
      </c>
      <c r="C7048" s="7" t="n">
        <v>9</v>
      </c>
      <c r="D7048" s="7" t="n">
        <v>0</v>
      </c>
      <c r="E7048" s="7" t="s">
        <v>185</v>
      </c>
      <c r="F7048" s="7" t="n">
        <v>0</v>
      </c>
      <c r="G7048" s="7" t="n">
        <v>1</v>
      </c>
      <c r="H7048" s="7" t="n">
        <v>0</v>
      </c>
    </row>
    <row r="7049" spans="1:8">
      <c r="A7049" t="s">
        <v>4</v>
      </c>
      <c r="B7049" s="4" t="s">
        <v>5</v>
      </c>
      <c r="C7049" s="4" t="s">
        <v>10</v>
      </c>
      <c r="D7049" s="4" t="s">
        <v>6</v>
      </c>
      <c r="E7049" s="4" t="s">
        <v>14</v>
      </c>
      <c r="F7049" s="4" t="s">
        <v>14</v>
      </c>
      <c r="G7049" s="4" t="s">
        <v>14</v>
      </c>
      <c r="H7049" s="4" t="s">
        <v>14</v>
      </c>
      <c r="I7049" s="4" t="s">
        <v>14</v>
      </c>
      <c r="J7049" s="4" t="s">
        <v>20</v>
      </c>
      <c r="K7049" s="4" t="s">
        <v>20</v>
      </c>
      <c r="L7049" s="4" t="s">
        <v>20</v>
      </c>
      <c r="M7049" s="4" t="s">
        <v>20</v>
      </c>
      <c r="N7049" s="4" t="s">
        <v>14</v>
      </c>
    </row>
    <row r="7050" spans="1:8">
      <c r="A7050" t="n">
        <v>54769</v>
      </c>
      <c r="B7050" s="54" t="n">
        <v>34</v>
      </c>
      <c r="C7050" s="7" t="n">
        <v>9</v>
      </c>
      <c r="D7050" s="7" t="s">
        <v>287</v>
      </c>
      <c r="E7050" s="7" t="n">
        <v>0</v>
      </c>
      <c r="F7050" s="7" t="n">
        <v>0</v>
      </c>
      <c r="G7050" s="7" t="n">
        <v>0</v>
      </c>
      <c r="H7050" s="7" t="n">
        <v>0</v>
      </c>
      <c r="I7050" s="7" t="n">
        <v>0</v>
      </c>
      <c r="J7050" s="7" t="n">
        <v>0</v>
      </c>
      <c r="K7050" s="7" t="n">
        <v>-1</v>
      </c>
      <c r="L7050" s="7" t="n">
        <v>-1</v>
      </c>
      <c r="M7050" s="7" t="n">
        <v>-1</v>
      </c>
      <c r="N7050" s="7" t="n">
        <v>1</v>
      </c>
    </row>
    <row r="7051" spans="1:8">
      <c r="A7051" t="s">
        <v>4</v>
      </c>
      <c r="B7051" s="4" t="s">
        <v>5</v>
      </c>
      <c r="C7051" s="4" t="s">
        <v>10</v>
      </c>
      <c r="D7051" s="4" t="s">
        <v>14</v>
      </c>
      <c r="E7051" s="4" t="s">
        <v>6</v>
      </c>
      <c r="F7051" s="4" t="s">
        <v>20</v>
      </c>
      <c r="G7051" s="4" t="s">
        <v>20</v>
      </c>
      <c r="H7051" s="4" t="s">
        <v>20</v>
      </c>
    </row>
    <row r="7052" spans="1:8">
      <c r="A7052" t="n">
        <v>54801</v>
      </c>
      <c r="B7052" s="36" t="n">
        <v>48</v>
      </c>
      <c r="C7052" s="7" t="n">
        <v>1</v>
      </c>
      <c r="D7052" s="7" t="n">
        <v>0</v>
      </c>
      <c r="E7052" s="7" t="s">
        <v>185</v>
      </c>
      <c r="F7052" s="7" t="n">
        <v>0</v>
      </c>
      <c r="G7052" s="7" t="n">
        <v>1</v>
      </c>
      <c r="H7052" s="7" t="n">
        <v>0</v>
      </c>
    </row>
    <row r="7053" spans="1:8">
      <c r="A7053" t="s">
        <v>4</v>
      </c>
      <c r="B7053" s="4" t="s">
        <v>5</v>
      </c>
      <c r="C7053" s="4" t="s">
        <v>10</v>
      </c>
      <c r="D7053" s="4" t="s">
        <v>6</v>
      </c>
      <c r="E7053" s="4" t="s">
        <v>14</v>
      </c>
      <c r="F7053" s="4" t="s">
        <v>14</v>
      </c>
      <c r="G7053" s="4" t="s">
        <v>14</v>
      </c>
      <c r="H7053" s="4" t="s">
        <v>14</v>
      </c>
      <c r="I7053" s="4" t="s">
        <v>14</v>
      </c>
      <c r="J7053" s="4" t="s">
        <v>20</v>
      </c>
      <c r="K7053" s="4" t="s">
        <v>20</v>
      </c>
      <c r="L7053" s="4" t="s">
        <v>20</v>
      </c>
      <c r="M7053" s="4" t="s">
        <v>20</v>
      </c>
      <c r="N7053" s="4" t="s">
        <v>14</v>
      </c>
    </row>
    <row r="7054" spans="1:8">
      <c r="A7054" t="n">
        <v>54827</v>
      </c>
      <c r="B7054" s="54" t="n">
        <v>34</v>
      </c>
      <c r="C7054" s="7" t="n">
        <v>1</v>
      </c>
      <c r="D7054" s="7" t="s">
        <v>287</v>
      </c>
      <c r="E7054" s="7" t="n">
        <v>0</v>
      </c>
      <c r="F7054" s="7" t="n">
        <v>0</v>
      </c>
      <c r="G7054" s="7" t="n">
        <v>0</v>
      </c>
      <c r="H7054" s="7" t="n">
        <v>0</v>
      </c>
      <c r="I7054" s="7" t="n">
        <v>0</v>
      </c>
      <c r="J7054" s="7" t="n">
        <v>0</v>
      </c>
      <c r="K7054" s="7" t="n">
        <v>-1</v>
      </c>
      <c r="L7054" s="7" t="n">
        <v>-1</v>
      </c>
      <c r="M7054" s="7" t="n">
        <v>-1</v>
      </c>
      <c r="N7054" s="7" t="n">
        <v>1</v>
      </c>
    </row>
    <row r="7055" spans="1:8">
      <c r="A7055" t="s">
        <v>4</v>
      </c>
      <c r="B7055" s="4" t="s">
        <v>5</v>
      </c>
      <c r="C7055" s="4" t="s">
        <v>10</v>
      </c>
      <c r="D7055" s="4" t="s">
        <v>14</v>
      </c>
      <c r="E7055" s="4" t="s">
        <v>6</v>
      </c>
      <c r="F7055" s="4" t="s">
        <v>20</v>
      </c>
      <c r="G7055" s="4" t="s">
        <v>20</v>
      </c>
      <c r="H7055" s="4" t="s">
        <v>20</v>
      </c>
    </row>
    <row r="7056" spans="1:8">
      <c r="A7056" t="n">
        <v>54859</v>
      </c>
      <c r="B7056" s="36" t="n">
        <v>48</v>
      </c>
      <c r="C7056" s="7" t="n">
        <v>7</v>
      </c>
      <c r="D7056" s="7" t="n">
        <v>0</v>
      </c>
      <c r="E7056" s="7" t="s">
        <v>185</v>
      </c>
      <c r="F7056" s="7" t="n">
        <v>0</v>
      </c>
      <c r="G7056" s="7" t="n">
        <v>1</v>
      </c>
      <c r="H7056" s="7" t="n">
        <v>0</v>
      </c>
    </row>
    <row r="7057" spans="1:14">
      <c r="A7057" t="s">
        <v>4</v>
      </c>
      <c r="B7057" s="4" t="s">
        <v>5</v>
      </c>
      <c r="C7057" s="4" t="s">
        <v>10</v>
      </c>
      <c r="D7057" s="4" t="s">
        <v>6</v>
      </c>
      <c r="E7057" s="4" t="s">
        <v>14</v>
      </c>
      <c r="F7057" s="4" t="s">
        <v>14</v>
      </c>
      <c r="G7057" s="4" t="s">
        <v>14</v>
      </c>
      <c r="H7057" s="4" t="s">
        <v>14</v>
      </c>
      <c r="I7057" s="4" t="s">
        <v>14</v>
      </c>
      <c r="J7057" s="4" t="s">
        <v>20</v>
      </c>
      <c r="K7057" s="4" t="s">
        <v>20</v>
      </c>
      <c r="L7057" s="4" t="s">
        <v>20</v>
      </c>
      <c r="M7057" s="4" t="s">
        <v>20</v>
      </c>
      <c r="N7057" s="4" t="s">
        <v>14</v>
      </c>
    </row>
    <row r="7058" spans="1:14">
      <c r="A7058" t="n">
        <v>54885</v>
      </c>
      <c r="B7058" s="54" t="n">
        <v>34</v>
      </c>
      <c r="C7058" s="7" t="n">
        <v>7</v>
      </c>
      <c r="D7058" s="7" t="s">
        <v>287</v>
      </c>
      <c r="E7058" s="7" t="n">
        <v>0</v>
      </c>
      <c r="F7058" s="7" t="n">
        <v>0</v>
      </c>
      <c r="G7058" s="7" t="n">
        <v>0</v>
      </c>
      <c r="H7058" s="7" t="n">
        <v>0</v>
      </c>
      <c r="I7058" s="7" t="n">
        <v>0</v>
      </c>
      <c r="J7058" s="7" t="n">
        <v>0</v>
      </c>
      <c r="K7058" s="7" t="n">
        <v>-1</v>
      </c>
      <c r="L7058" s="7" t="n">
        <v>-1</v>
      </c>
      <c r="M7058" s="7" t="n">
        <v>-1</v>
      </c>
      <c r="N7058" s="7" t="n">
        <v>1</v>
      </c>
    </row>
    <row r="7059" spans="1:14">
      <c r="A7059" t="s">
        <v>4</v>
      </c>
      <c r="B7059" s="4" t="s">
        <v>5</v>
      </c>
      <c r="C7059" s="4" t="s">
        <v>10</v>
      </c>
      <c r="D7059" s="4" t="s">
        <v>14</v>
      </c>
      <c r="E7059" s="4" t="s">
        <v>6</v>
      </c>
      <c r="F7059" s="4" t="s">
        <v>20</v>
      </c>
      <c r="G7059" s="4" t="s">
        <v>20</v>
      </c>
      <c r="H7059" s="4" t="s">
        <v>20</v>
      </c>
    </row>
    <row r="7060" spans="1:14">
      <c r="A7060" t="n">
        <v>54917</v>
      </c>
      <c r="B7060" s="36" t="n">
        <v>48</v>
      </c>
      <c r="C7060" s="7" t="n">
        <v>11</v>
      </c>
      <c r="D7060" s="7" t="n">
        <v>0</v>
      </c>
      <c r="E7060" s="7" t="s">
        <v>185</v>
      </c>
      <c r="F7060" s="7" t="n">
        <v>0</v>
      </c>
      <c r="G7060" s="7" t="n">
        <v>1</v>
      </c>
      <c r="H7060" s="7" t="n">
        <v>0</v>
      </c>
    </row>
    <row r="7061" spans="1:14">
      <c r="A7061" t="s">
        <v>4</v>
      </c>
      <c r="B7061" s="4" t="s">
        <v>5</v>
      </c>
      <c r="C7061" s="4" t="s">
        <v>10</v>
      </c>
      <c r="D7061" s="4" t="s">
        <v>6</v>
      </c>
      <c r="E7061" s="4" t="s">
        <v>14</v>
      </c>
      <c r="F7061" s="4" t="s">
        <v>14</v>
      </c>
      <c r="G7061" s="4" t="s">
        <v>14</v>
      </c>
      <c r="H7061" s="4" t="s">
        <v>14</v>
      </c>
      <c r="I7061" s="4" t="s">
        <v>14</v>
      </c>
      <c r="J7061" s="4" t="s">
        <v>20</v>
      </c>
      <c r="K7061" s="4" t="s">
        <v>20</v>
      </c>
      <c r="L7061" s="4" t="s">
        <v>20</v>
      </c>
      <c r="M7061" s="4" t="s">
        <v>20</v>
      </c>
      <c r="N7061" s="4" t="s">
        <v>14</v>
      </c>
    </row>
    <row r="7062" spans="1:14">
      <c r="A7062" t="n">
        <v>54943</v>
      </c>
      <c r="B7062" s="54" t="n">
        <v>34</v>
      </c>
      <c r="C7062" s="7" t="n">
        <v>11</v>
      </c>
      <c r="D7062" s="7" t="s">
        <v>287</v>
      </c>
      <c r="E7062" s="7" t="n">
        <v>0</v>
      </c>
      <c r="F7062" s="7" t="n">
        <v>0</v>
      </c>
      <c r="G7062" s="7" t="n">
        <v>0</v>
      </c>
      <c r="H7062" s="7" t="n">
        <v>0</v>
      </c>
      <c r="I7062" s="7" t="n">
        <v>0</v>
      </c>
      <c r="J7062" s="7" t="n">
        <v>0</v>
      </c>
      <c r="K7062" s="7" t="n">
        <v>-1</v>
      </c>
      <c r="L7062" s="7" t="n">
        <v>-1</v>
      </c>
      <c r="M7062" s="7" t="n">
        <v>-1</v>
      </c>
      <c r="N7062" s="7" t="n">
        <v>1</v>
      </c>
    </row>
    <row r="7063" spans="1:14">
      <c r="A7063" t="s">
        <v>4</v>
      </c>
      <c r="B7063" s="4" t="s">
        <v>5</v>
      </c>
      <c r="C7063" s="4" t="s">
        <v>14</v>
      </c>
      <c r="D7063" s="4" t="s">
        <v>10</v>
      </c>
    </row>
    <row r="7064" spans="1:14">
      <c r="A7064" t="n">
        <v>54975</v>
      </c>
      <c r="B7064" s="22" t="n">
        <v>58</v>
      </c>
      <c r="C7064" s="7" t="n">
        <v>255</v>
      </c>
      <c r="D7064" s="7" t="n">
        <v>0</v>
      </c>
    </row>
    <row r="7065" spans="1:14">
      <c r="A7065" t="s">
        <v>4</v>
      </c>
      <c r="B7065" s="4" t="s">
        <v>5</v>
      </c>
      <c r="C7065" s="4" t="s">
        <v>14</v>
      </c>
      <c r="D7065" s="4" t="s">
        <v>14</v>
      </c>
      <c r="E7065" s="4" t="s">
        <v>14</v>
      </c>
      <c r="F7065" s="4" t="s">
        <v>14</v>
      </c>
    </row>
    <row r="7066" spans="1:14">
      <c r="A7066" t="n">
        <v>54979</v>
      </c>
      <c r="B7066" s="20" t="n">
        <v>14</v>
      </c>
      <c r="C7066" s="7" t="n">
        <v>0</v>
      </c>
      <c r="D7066" s="7" t="n">
        <v>1</v>
      </c>
      <c r="E7066" s="7" t="n">
        <v>0</v>
      </c>
      <c r="F7066" s="7" t="n">
        <v>0</v>
      </c>
    </row>
    <row r="7067" spans="1:14">
      <c r="A7067" t="s">
        <v>4</v>
      </c>
      <c r="B7067" s="4" t="s">
        <v>5</v>
      </c>
      <c r="C7067" s="4" t="s">
        <v>14</v>
      </c>
      <c r="D7067" s="4" t="s">
        <v>10</v>
      </c>
      <c r="E7067" s="4" t="s">
        <v>6</v>
      </c>
    </row>
    <row r="7068" spans="1:14">
      <c r="A7068" t="n">
        <v>54984</v>
      </c>
      <c r="B7068" s="33" t="n">
        <v>51</v>
      </c>
      <c r="C7068" s="7" t="n">
        <v>4</v>
      </c>
      <c r="D7068" s="7" t="n">
        <v>7009</v>
      </c>
      <c r="E7068" s="7" t="s">
        <v>138</v>
      </c>
    </row>
    <row r="7069" spans="1:14">
      <c r="A7069" t="s">
        <v>4</v>
      </c>
      <c r="B7069" s="4" t="s">
        <v>5</v>
      </c>
      <c r="C7069" s="4" t="s">
        <v>10</v>
      </c>
    </row>
    <row r="7070" spans="1:14">
      <c r="A7070" t="n">
        <v>54998</v>
      </c>
      <c r="B7070" s="29" t="n">
        <v>16</v>
      </c>
      <c r="C7070" s="7" t="n">
        <v>0</v>
      </c>
    </row>
    <row r="7071" spans="1:14">
      <c r="A7071" t="s">
        <v>4</v>
      </c>
      <c r="B7071" s="4" t="s">
        <v>5</v>
      </c>
      <c r="C7071" s="4" t="s">
        <v>10</v>
      </c>
      <c r="D7071" s="4" t="s">
        <v>83</v>
      </c>
      <c r="E7071" s="4" t="s">
        <v>14</v>
      </c>
      <c r="F7071" s="4" t="s">
        <v>14</v>
      </c>
      <c r="G7071" s="4" t="s">
        <v>83</v>
      </c>
      <c r="H7071" s="4" t="s">
        <v>14</v>
      </c>
      <c r="I7071" s="4" t="s">
        <v>14</v>
      </c>
    </row>
    <row r="7072" spans="1:14">
      <c r="A7072" t="n">
        <v>55001</v>
      </c>
      <c r="B7072" s="44" t="n">
        <v>26</v>
      </c>
      <c r="C7072" s="7" t="n">
        <v>7009</v>
      </c>
      <c r="D7072" s="7" t="s">
        <v>489</v>
      </c>
      <c r="E7072" s="7" t="n">
        <v>2</v>
      </c>
      <c r="F7072" s="7" t="n">
        <v>3</v>
      </c>
      <c r="G7072" s="7" t="s">
        <v>490</v>
      </c>
      <c r="H7072" s="7" t="n">
        <v>2</v>
      </c>
      <c r="I7072" s="7" t="n">
        <v>0</v>
      </c>
    </row>
    <row r="7073" spans="1:14">
      <c r="A7073" t="s">
        <v>4</v>
      </c>
      <c r="B7073" s="4" t="s">
        <v>5</v>
      </c>
    </row>
    <row r="7074" spans="1:14">
      <c r="A7074" t="n">
        <v>55142</v>
      </c>
      <c r="B7074" s="45" t="n">
        <v>28</v>
      </c>
    </row>
    <row r="7075" spans="1:14">
      <c r="A7075" t="s">
        <v>4</v>
      </c>
      <c r="B7075" s="4" t="s">
        <v>5</v>
      </c>
      <c r="C7075" s="4" t="s">
        <v>10</v>
      </c>
      <c r="D7075" s="4" t="s">
        <v>14</v>
      </c>
    </row>
    <row r="7076" spans="1:14">
      <c r="A7076" t="n">
        <v>55143</v>
      </c>
      <c r="B7076" s="46" t="n">
        <v>89</v>
      </c>
      <c r="C7076" s="7" t="n">
        <v>65533</v>
      </c>
      <c r="D7076" s="7" t="n">
        <v>1</v>
      </c>
    </row>
    <row r="7077" spans="1:14">
      <c r="A7077" t="s">
        <v>4</v>
      </c>
      <c r="B7077" s="4" t="s">
        <v>5</v>
      </c>
      <c r="C7077" s="4" t="s">
        <v>14</v>
      </c>
      <c r="D7077" s="4" t="s">
        <v>10</v>
      </c>
      <c r="E7077" s="4" t="s">
        <v>6</v>
      </c>
    </row>
    <row r="7078" spans="1:14">
      <c r="A7078" t="n">
        <v>55147</v>
      </c>
      <c r="B7078" s="33" t="n">
        <v>51</v>
      </c>
      <c r="C7078" s="7" t="n">
        <v>4</v>
      </c>
      <c r="D7078" s="7" t="n">
        <v>7011</v>
      </c>
      <c r="E7078" s="7" t="s">
        <v>108</v>
      </c>
    </row>
    <row r="7079" spans="1:14">
      <c r="A7079" t="s">
        <v>4</v>
      </c>
      <c r="B7079" s="4" t="s">
        <v>5</v>
      </c>
      <c r="C7079" s="4" t="s">
        <v>10</v>
      </c>
    </row>
    <row r="7080" spans="1:14">
      <c r="A7080" t="n">
        <v>55161</v>
      </c>
      <c r="B7080" s="29" t="n">
        <v>16</v>
      </c>
      <c r="C7080" s="7" t="n">
        <v>0</v>
      </c>
    </row>
    <row r="7081" spans="1:14">
      <c r="A7081" t="s">
        <v>4</v>
      </c>
      <c r="B7081" s="4" t="s">
        <v>5</v>
      </c>
      <c r="C7081" s="4" t="s">
        <v>10</v>
      </c>
      <c r="D7081" s="4" t="s">
        <v>83</v>
      </c>
      <c r="E7081" s="4" t="s">
        <v>14</v>
      </c>
      <c r="F7081" s="4" t="s">
        <v>14</v>
      </c>
    </row>
    <row r="7082" spans="1:14">
      <c r="A7082" t="n">
        <v>55164</v>
      </c>
      <c r="B7082" s="44" t="n">
        <v>26</v>
      </c>
      <c r="C7082" s="7" t="n">
        <v>7011</v>
      </c>
      <c r="D7082" s="7" t="s">
        <v>491</v>
      </c>
      <c r="E7082" s="7" t="n">
        <v>2</v>
      </c>
      <c r="F7082" s="7" t="n">
        <v>0</v>
      </c>
    </row>
    <row r="7083" spans="1:14">
      <c r="A7083" t="s">
        <v>4</v>
      </c>
      <c r="B7083" s="4" t="s">
        <v>5</v>
      </c>
    </row>
    <row r="7084" spans="1:14">
      <c r="A7084" t="n">
        <v>55232</v>
      </c>
      <c r="B7084" s="45" t="n">
        <v>28</v>
      </c>
    </row>
    <row r="7085" spans="1:14">
      <c r="A7085" t="s">
        <v>4</v>
      </c>
      <c r="B7085" s="4" t="s">
        <v>5</v>
      </c>
      <c r="C7085" s="4" t="s">
        <v>10</v>
      </c>
      <c r="D7085" s="4" t="s">
        <v>14</v>
      </c>
    </row>
    <row r="7086" spans="1:14">
      <c r="A7086" t="n">
        <v>55233</v>
      </c>
      <c r="B7086" s="46" t="n">
        <v>89</v>
      </c>
      <c r="C7086" s="7" t="n">
        <v>65533</v>
      </c>
      <c r="D7086" s="7" t="n">
        <v>1</v>
      </c>
    </row>
    <row r="7087" spans="1:14">
      <c r="A7087" t="s">
        <v>4</v>
      </c>
      <c r="B7087" s="4" t="s">
        <v>5</v>
      </c>
      <c r="C7087" s="4" t="s">
        <v>9</v>
      </c>
    </row>
    <row r="7088" spans="1:14">
      <c r="A7088" t="n">
        <v>55237</v>
      </c>
      <c r="B7088" s="50" t="n">
        <v>15</v>
      </c>
      <c r="C7088" s="7" t="n">
        <v>256</v>
      </c>
    </row>
    <row r="7089" spans="1:6">
      <c r="A7089" t="s">
        <v>4</v>
      </c>
      <c r="B7089" s="4" t="s">
        <v>5</v>
      </c>
      <c r="C7089" s="4" t="s">
        <v>14</v>
      </c>
      <c r="D7089" s="4" t="s">
        <v>10</v>
      </c>
      <c r="E7089" s="4" t="s">
        <v>10</v>
      </c>
      <c r="F7089" s="4" t="s">
        <v>14</v>
      </c>
    </row>
    <row r="7090" spans="1:6">
      <c r="A7090" t="n">
        <v>55242</v>
      </c>
      <c r="B7090" s="42" t="n">
        <v>25</v>
      </c>
      <c r="C7090" s="7" t="n">
        <v>1</v>
      </c>
      <c r="D7090" s="7" t="n">
        <v>260</v>
      </c>
      <c r="E7090" s="7" t="n">
        <v>640</v>
      </c>
      <c r="F7090" s="7" t="n">
        <v>2</v>
      </c>
    </row>
    <row r="7091" spans="1:6">
      <c r="A7091" t="s">
        <v>4</v>
      </c>
      <c r="B7091" s="4" t="s">
        <v>5</v>
      </c>
      <c r="C7091" s="4" t="s">
        <v>14</v>
      </c>
      <c r="D7091" s="4" t="s">
        <v>10</v>
      </c>
      <c r="E7091" s="4" t="s">
        <v>6</v>
      </c>
    </row>
    <row r="7092" spans="1:6">
      <c r="A7092" t="n">
        <v>55249</v>
      </c>
      <c r="B7092" s="33" t="n">
        <v>51</v>
      </c>
      <c r="C7092" s="7" t="n">
        <v>4</v>
      </c>
      <c r="D7092" s="7" t="n">
        <v>6</v>
      </c>
      <c r="E7092" s="7" t="s">
        <v>292</v>
      </c>
    </row>
    <row r="7093" spans="1:6">
      <c r="A7093" t="s">
        <v>4</v>
      </c>
      <c r="B7093" s="4" t="s">
        <v>5</v>
      </c>
      <c r="C7093" s="4" t="s">
        <v>10</v>
      </c>
    </row>
    <row r="7094" spans="1:6">
      <c r="A7094" t="n">
        <v>55263</v>
      </c>
      <c r="B7094" s="29" t="n">
        <v>16</v>
      </c>
      <c r="C7094" s="7" t="n">
        <v>0</v>
      </c>
    </row>
    <row r="7095" spans="1:6">
      <c r="A7095" t="s">
        <v>4</v>
      </c>
      <c r="B7095" s="4" t="s">
        <v>5</v>
      </c>
      <c r="C7095" s="4" t="s">
        <v>10</v>
      </c>
      <c r="D7095" s="4" t="s">
        <v>83</v>
      </c>
      <c r="E7095" s="4" t="s">
        <v>14</v>
      </c>
      <c r="F7095" s="4" t="s">
        <v>14</v>
      </c>
    </row>
    <row r="7096" spans="1:6">
      <c r="A7096" t="n">
        <v>55266</v>
      </c>
      <c r="B7096" s="44" t="n">
        <v>26</v>
      </c>
      <c r="C7096" s="7" t="n">
        <v>6</v>
      </c>
      <c r="D7096" s="7" t="s">
        <v>492</v>
      </c>
      <c r="E7096" s="7" t="n">
        <v>2</v>
      </c>
      <c r="F7096" s="7" t="n">
        <v>0</v>
      </c>
    </row>
    <row r="7097" spans="1:6">
      <c r="A7097" t="s">
        <v>4</v>
      </c>
      <c r="B7097" s="4" t="s">
        <v>5</v>
      </c>
    </row>
    <row r="7098" spans="1:6">
      <c r="A7098" t="n">
        <v>55297</v>
      </c>
      <c r="B7098" s="45" t="n">
        <v>28</v>
      </c>
    </row>
    <row r="7099" spans="1:6">
      <c r="A7099" t="s">
        <v>4</v>
      </c>
      <c r="B7099" s="4" t="s">
        <v>5</v>
      </c>
      <c r="C7099" s="4" t="s">
        <v>10</v>
      </c>
      <c r="D7099" s="4" t="s">
        <v>14</v>
      </c>
    </row>
    <row r="7100" spans="1:6">
      <c r="A7100" t="n">
        <v>55298</v>
      </c>
      <c r="B7100" s="46" t="n">
        <v>89</v>
      </c>
      <c r="C7100" s="7" t="n">
        <v>65533</v>
      </c>
      <c r="D7100" s="7" t="n">
        <v>1</v>
      </c>
    </row>
    <row r="7101" spans="1:6">
      <c r="A7101" t="s">
        <v>4</v>
      </c>
      <c r="B7101" s="4" t="s">
        <v>5</v>
      </c>
      <c r="C7101" s="4" t="s">
        <v>14</v>
      </c>
      <c r="D7101" s="4" t="s">
        <v>10</v>
      </c>
      <c r="E7101" s="4" t="s">
        <v>10</v>
      </c>
      <c r="F7101" s="4" t="s">
        <v>14</v>
      </c>
    </row>
    <row r="7102" spans="1:6">
      <c r="A7102" t="n">
        <v>55302</v>
      </c>
      <c r="B7102" s="42" t="n">
        <v>25</v>
      </c>
      <c r="C7102" s="7" t="n">
        <v>1</v>
      </c>
      <c r="D7102" s="7" t="n">
        <v>260</v>
      </c>
      <c r="E7102" s="7" t="n">
        <v>640</v>
      </c>
      <c r="F7102" s="7" t="n">
        <v>1</v>
      </c>
    </row>
    <row r="7103" spans="1:6">
      <c r="A7103" t="s">
        <v>4</v>
      </c>
      <c r="B7103" s="4" t="s">
        <v>5</v>
      </c>
      <c r="C7103" s="4" t="s">
        <v>14</v>
      </c>
      <c r="D7103" s="4" t="s">
        <v>10</v>
      </c>
      <c r="E7103" s="4" t="s">
        <v>6</v>
      </c>
    </row>
    <row r="7104" spans="1:6">
      <c r="A7104" t="n">
        <v>55309</v>
      </c>
      <c r="B7104" s="33" t="n">
        <v>51</v>
      </c>
      <c r="C7104" s="7" t="n">
        <v>4</v>
      </c>
      <c r="D7104" s="7" t="n">
        <v>3</v>
      </c>
      <c r="E7104" s="7" t="s">
        <v>315</v>
      </c>
    </row>
    <row r="7105" spans="1:6">
      <c r="A7105" t="s">
        <v>4</v>
      </c>
      <c r="B7105" s="4" t="s">
        <v>5</v>
      </c>
      <c r="C7105" s="4" t="s">
        <v>10</v>
      </c>
    </row>
    <row r="7106" spans="1:6">
      <c r="A7106" t="n">
        <v>55322</v>
      </c>
      <c r="B7106" s="29" t="n">
        <v>16</v>
      </c>
      <c r="C7106" s="7" t="n">
        <v>0</v>
      </c>
    </row>
    <row r="7107" spans="1:6">
      <c r="A7107" t="s">
        <v>4</v>
      </c>
      <c r="B7107" s="4" t="s">
        <v>5</v>
      </c>
      <c r="C7107" s="4" t="s">
        <v>10</v>
      </c>
      <c r="D7107" s="4" t="s">
        <v>83</v>
      </c>
      <c r="E7107" s="4" t="s">
        <v>14</v>
      </c>
      <c r="F7107" s="4" t="s">
        <v>14</v>
      </c>
    </row>
    <row r="7108" spans="1:6">
      <c r="A7108" t="n">
        <v>55325</v>
      </c>
      <c r="B7108" s="44" t="n">
        <v>26</v>
      </c>
      <c r="C7108" s="7" t="n">
        <v>3</v>
      </c>
      <c r="D7108" s="7" t="s">
        <v>493</v>
      </c>
      <c r="E7108" s="7" t="n">
        <v>2</v>
      </c>
      <c r="F7108" s="7" t="n">
        <v>0</v>
      </c>
    </row>
    <row r="7109" spans="1:6">
      <c r="A7109" t="s">
        <v>4</v>
      </c>
      <c r="B7109" s="4" t="s">
        <v>5</v>
      </c>
    </row>
    <row r="7110" spans="1:6">
      <c r="A7110" t="n">
        <v>55432</v>
      </c>
      <c r="B7110" s="45" t="n">
        <v>28</v>
      </c>
    </row>
    <row r="7111" spans="1:6">
      <c r="A7111" t="s">
        <v>4</v>
      </c>
      <c r="B7111" s="4" t="s">
        <v>5</v>
      </c>
      <c r="C7111" s="4" t="s">
        <v>10</v>
      </c>
      <c r="D7111" s="4" t="s">
        <v>14</v>
      </c>
    </row>
    <row r="7112" spans="1:6">
      <c r="A7112" t="n">
        <v>55433</v>
      </c>
      <c r="B7112" s="46" t="n">
        <v>89</v>
      </c>
      <c r="C7112" s="7" t="n">
        <v>65533</v>
      </c>
      <c r="D7112" s="7" t="n">
        <v>1</v>
      </c>
    </row>
    <row r="7113" spans="1:6">
      <c r="A7113" t="s">
        <v>4</v>
      </c>
      <c r="B7113" s="4" t="s">
        <v>5</v>
      </c>
      <c r="C7113" s="4" t="s">
        <v>14</v>
      </c>
      <c r="D7113" s="4" t="s">
        <v>10</v>
      </c>
      <c r="E7113" s="4" t="s">
        <v>10</v>
      </c>
      <c r="F7113" s="4" t="s">
        <v>14</v>
      </c>
    </row>
    <row r="7114" spans="1:6">
      <c r="A7114" t="n">
        <v>55437</v>
      </c>
      <c r="B7114" s="42" t="n">
        <v>25</v>
      </c>
      <c r="C7114" s="7" t="n">
        <v>1</v>
      </c>
      <c r="D7114" s="7" t="n">
        <v>65535</v>
      </c>
      <c r="E7114" s="7" t="n">
        <v>65535</v>
      </c>
      <c r="F7114" s="7" t="n">
        <v>0</v>
      </c>
    </row>
    <row r="7115" spans="1:6">
      <c r="A7115" t="s">
        <v>4</v>
      </c>
      <c r="B7115" s="4" t="s">
        <v>5</v>
      </c>
      <c r="C7115" s="4" t="s">
        <v>14</v>
      </c>
      <c r="D7115" s="4" t="s">
        <v>10</v>
      </c>
      <c r="E7115" s="4" t="s">
        <v>6</v>
      </c>
    </row>
    <row r="7116" spans="1:6">
      <c r="A7116" t="n">
        <v>55444</v>
      </c>
      <c r="B7116" s="33" t="n">
        <v>51</v>
      </c>
      <c r="C7116" s="7" t="n">
        <v>4</v>
      </c>
      <c r="D7116" s="7" t="n">
        <v>7011</v>
      </c>
      <c r="E7116" s="7" t="s">
        <v>101</v>
      </c>
    </row>
    <row r="7117" spans="1:6">
      <c r="A7117" t="s">
        <v>4</v>
      </c>
      <c r="B7117" s="4" t="s">
        <v>5</v>
      </c>
      <c r="C7117" s="4" t="s">
        <v>10</v>
      </c>
    </row>
    <row r="7118" spans="1:6">
      <c r="A7118" t="n">
        <v>55457</v>
      </c>
      <c r="B7118" s="29" t="n">
        <v>16</v>
      </c>
      <c r="C7118" s="7" t="n">
        <v>0</v>
      </c>
    </row>
    <row r="7119" spans="1:6">
      <c r="A7119" t="s">
        <v>4</v>
      </c>
      <c r="B7119" s="4" t="s">
        <v>5</v>
      </c>
      <c r="C7119" s="4" t="s">
        <v>10</v>
      </c>
      <c r="D7119" s="4" t="s">
        <v>83</v>
      </c>
      <c r="E7119" s="4" t="s">
        <v>14</v>
      </c>
      <c r="F7119" s="4" t="s">
        <v>14</v>
      </c>
    </row>
    <row r="7120" spans="1:6">
      <c r="A7120" t="n">
        <v>55460</v>
      </c>
      <c r="B7120" s="44" t="n">
        <v>26</v>
      </c>
      <c r="C7120" s="7" t="n">
        <v>7011</v>
      </c>
      <c r="D7120" s="7" t="s">
        <v>494</v>
      </c>
      <c r="E7120" s="7" t="n">
        <v>2</v>
      </c>
      <c r="F7120" s="7" t="n">
        <v>0</v>
      </c>
    </row>
    <row r="7121" spans="1:6">
      <c r="A7121" t="s">
        <v>4</v>
      </c>
      <c r="B7121" s="4" t="s">
        <v>5</v>
      </c>
    </row>
    <row r="7122" spans="1:6">
      <c r="A7122" t="n">
        <v>55475</v>
      </c>
      <c r="B7122" s="45" t="n">
        <v>28</v>
      </c>
    </row>
    <row r="7123" spans="1:6">
      <c r="A7123" t="s">
        <v>4</v>
      </c>
      <c r="B7123" s="4" t="s">
        <v>5</v>
      </c>
      <c r="C7123" s="4" t="s">
        <v>10</v>
      </c>
      <c r="D7123" s="4" t="s">
        <v>14</v>
      </c>
    </row>
    <row r="7124" spans="1:6">
      <c r="A7124" t="n">
        <v>55476</v>
      </c>
      <c r="B7124" s="46" t="n">
        <v>89</v>
      </c>
      <c r="C7124" s="7" t="n">
        <v>65533</v>
      </c>
      <c r="D7124" s="7" t="n">
        <v>1</v>
      </c>
    </row>
    <row r="7125" spans="1:6">
      <c r="A7125" t="s">
        <v>4</v>
      </c>
      <c r="B7125" s="4" t="s">
        <v>5</v>
      </c>
      <c r="C7125" s="4" t="s">
        <v>10</v>
      </c>
      <c r="D7125" s="4" t="s">
        <v>14</v>
      </c>
      <c r="E7125" s="4" t="s">
        <v>10</v>
      </c>
    </row>
    <row r="7126" spans="1:6">
      <c r="A7126" t="n">
        <v>55480</v>
      </c>
      <c r="B7126" s="75" t="n">
        <v>104</v>
      </c>
      <c r="C7126" s="7" t="n">
        <v>128</v>
      </c>
      <c r="D7126" s="7" t="n">
        <v>1</v>
      </c>
      <c r="E7126" s="7" t="n">
        <v>3</v>
      </c>
    </row>
    <row r="7127" spans="1:6">
      <c r="A7127" t="s">
        <v>4</v>
      </c>
      <c r="B7127" s="4" t="s">
        <v>5</v>
      </c>
    </row>
    <row r="7128" spans="1:6">
      <c r="A7128" t="n">
        <v>55486</v>
      </c>
      <c r="B7128" s="5" t="n">
        <v>1</v>
      </c>
    </row>
    <row r="7129" spans="1:6">
      <c r="A7129" t="s">
        <v>4</v>
      </c>
      <c r="B7129" s="4" t="s">
        <v>5</v>
      </c>
      <c r="C7129" s="4" t="s">
        <v>14</v>
      </c>
      <c r="D7129" s="4" t="s">
        <v>10</v>
      </c>
      <c r="E7129" s="4" t="s">
        <v>14</v>
      </c>
      <c r="F7129" s="4" t="s">
        <v>18</v>
      </c>
    </row>
    <row r="7130" spans="1:6">
      <c r="A7130" t="n">
        <v>55487</v>
      </c>
      <c r="B7130" s="10" t="n">
        <v>5</v>
      </c>
      <c r="C7130" s="7" t="n">
        <v>30</v>
      </c>
      <c r="D7130" s="7" t="n">
        <v>10401</v>
      </c>
      <c r="E7130" s="7" t="n">
        <v>1</v>
      </c>
      <c r="F7130" s="11" t="n">
        <f t="normal" ca="1">A7294</f>
        <v>0</v>
      </c>
    </row>
    <row r="7131" spans="1:6">
      <c r="A7131" t="s">
        <v>4</v>
      </c>
      <c r="B7131" s="4" t="s">
        <v>5</v>
      </c>
      <c r="C7131" s="4" t="s">
        <v>14</v>
      </c>
      <c r="D7131" s="4" t="s">
        <v>10</v>
      </c>
      <c r="E7131" s="4" t="s">
        <v>6</v>
      </c>
      <c r="F7131" s="4" t="s">
        <v>6</v>
      </c>
      <c r="G7131" s="4" t="s">
        <v>6</v>
      </c>
      <c r="H7131" s="4" t="s">
        <v>6</v>
      </c>
    </row>
    <row r="7132" spans="1:6">
      <c r="A7132" t="n">
        <v>55496</v>
      </c>
      <c r="B7132" s="33" t="n">
        <v>51</v>
      </c>
      <c r="C7132" s="7" t="n">
        <v>3</v>
      </c>
      <c r="D7132" s="7" t="n">
        <v>7010</v>
      </c>
      <c r="E7132" s="7" t="s">
        <v>103</v>
      </c>
      <c r="F7132" s="7" t="s">
        <v>62</v>
      </c>
      <c r="G7132" s="7" t="s">
        <v>61</v>
      </c>
      <c r="H7132" s="7" t="s">
        <v>62</v>
      </c>
    </row>
    <row r="7133" spans="1:6">
      <c r="A7133" t="s">
        <v>4</v>
      </c>
      <c r="B7133" s="4" t="s">
        <v>5</v>
      </c>
      <c r="C7133" s="4" t="s">
        <v>10</v>
      </c>
      <c r="D7133" s="4" t="s">
        <v>14</v>
      </c>
      <c r="E7133" s="4" t="s">
        <v>20</v>
      </c>
      <c r="F7133" s="4" t="s">
        <v>10</v>
      </c>
    </row>
    <row r="7134" spans="1:6">
      <c r="A7134" t="n">
        <v>55509</v>
      </c>
      <c r="B7134" s="47" t="n">
        <v>59</v>
      </c>
      <c r="C7134" s="7" t="n">
        <v>7010</v>
      </c>
      <c r="D7134" s="7" t="n">
        <v>9</v>
      </c>
      <c r="E7134" s="7" t="n">
        <v>0.150000005960464</v>
      </c>
      <c r="F7134" s="7" t="n">
        <v>0</v>
      </c>
    </row>
    <row r="7135" spans="1:6">
      <c r="A7135" t="s">
        <v>4</v>
      </c>
      <c r="B7135" s="4" t="s">
        <v>5</v>
      </c>
      <c r="C7135" s="4" t="s">
        <v>10</v>
      </c>
    </row>
    <row r="7136" spans="1:6">
      <c r="A7136" t="n">
        <v>55519</v>
      </c>
      <c r="B7136" s="29" t="n">
        <v>16</v>
      </c>
      <c r="C7136" s="7" t="n">
        <v>2000</v>
      </c>
    </row>
    <row r="7137" spans="1:8">
      <c r="A7137" t="s">
        <v>4</v>
      </c>
      <c r="B7137" s="4" t="s">
        <v>5</v>
      </c>
      <c r="C7137" s="4" t="s">
        <v>10</v>
      </c>
      <c r="D7137" s="4" t="s">
        <v>14</v>
      </c>
      <c r="E7137" s="4" t="s">
        <v>10</v>
      </c>
    </row>
    <row r="7138" spans="1:8">
      <c r="A7138" t="n">
        <v>55522</v>
      </c>
      <c r="B7138" s="75" t="n">
        <v>104</v>
      </c>
      <c r="C7138" s="7" t="n">
        <v>128</v>
      </c>
      <c r="D7138" s="7" t="n">
        <v>1</v>
      </c>
      <c r="E7138" s="7" t="n">
        <v>4</v>
      </c>
    </row>
    <row r="7139" spans="1:8">
      <c r="A7139" t="s">
        <v>4</v>
      </c>
      <c r="B7139" s="4" t="s">
        <v>5</v>
      </c>
    </row>
    <row r="7140" spans="1:8">
      <c r="A7140" t="n">
        <v>55528</v>
      </c>
      <c r="B7140" s="5" t="n">
        <v>1</v>
      </c>
    </row>
    <row r="7141" spans="1:8">
      <c r="A7141" t="s">
        <v>4</v>
      </c>
      <c r="B7141" s="4" t="s">
        <v>5</v>
      </c>
      <c r="C7141" s="4" t="s">
        <v>14</v>
      </c>
      <c r="D7141" s="4" t="s">
        <v>10</v>
      </c>
      <c r="E7141" s="4" t="s">
        <v>20</v>
      </c>
    </row>
    <row r="7142" spans="1:8">
      <c r="A7142" t="n">
        <v>55529</v>
      </c>
      <c r="B7142" s="22" t="n">
        <v>58</v>
      </c>
      <c r="C7142" s="7" t="n">
        <v>101</v>
      </c>
      <c r="D7142" s="7" t="n">
        <v>300</v>
      </c>
      <c r="E7142" s="7" t="n">
        <v>1</v>
      </c>
    </row>
    <row r="7143" spans="1:8">
      <c r="A7143" t="s">
        <v>4</v>
      </c>
      <c r="B7143" s="4" t="s">
        <v>5</v>
      </c>
      <c r="C7143" s="4" t="s">
        <v>14</v>
      </c>
      <c r="D7143" s="4" t="s">
        <v>10</v>
      </c>
    </row>
    <row r="7144" spans="1:8">
      <c r="A7144" t="n">
        <v>55537</v>
      </c>
      <c r="B7144" s="22" t="n">
        <v>58</v>
      </c>
      <c r="C7144" s="7" t="n">
        <v>254</v>
      </c>
      <c r="D7144" s="7" t="n">
        <v>0</v>
      </c>
    </row>
    <row r="7145" spans="1:8">
      <c r="A7145" t="s">
        <v>4</v>
      </c>
      <c r="B7145" s="4" t="s">
        <v>5</v>
      </c>
      <c r="C7145" s="4" t="s">
        <v>14</v>
      </c>
      <c r="D7145" s="4" t="s">
        <v>14</v>
      </c>
      <c r="E7145" s="4" t="s">
        <v>20</v>
      </c>
      <c r="F7145" s="4" t="s">
        <v>20</v>
      </c>
      <c r="G7145" s="4" t="s">
        <v>20</v>
      </c>
      <c r="H7145" s="4" t="s">
        <v>10</v>
      </c>
    </row>
    <row r="7146" spans="1:8">
      <c r="A7146" t="n">
        <v>55541</v>
      </c>
      <c r="B7146" s="40" t="n">
        <v>45</v>
      </c>
      <c r="C7146" s="7" t="n">
        <v>2</v>
      </c>
      <c r="D7146" s="7" t="n">
        <v>3</v>
      </c>
      <c r="E7146" s="7" t="n">
        <v>-17.25</v>
      </c>
      <c r="F7146" s="7" t="n">
        <v>1.5900000333786</v>
      </c>
      <c r="G7146" s="7" t="n">
        <v>-1.12999999523163</v>
      </c>
      <c r="H7146" s="7" t="n">
        <v>0</v>
      </c>
    </row>
    <row r="7147" spans="1:8">
      <c r="A7147" t="s">
        <v>4</v>
      </c>
      <c r="B7147" s="4" t="s">
        <v>5</v>
      </c>
      <c r="C7147" s="4" t="s">
        <v>14</v>
      </c>
      <c r="D7147" s="4" t="s">
        <v>14</v>
      </c>
      <c r="E7147" s="4" t="s">
        <v>20</v>
      </c>
      <c r="F7147" s="4" t="s">
        <v>20</v>
      </c>
      <c r="G7147" s="4" t="s">
        <v>20</v>
      </c>
      <c r="H7147" s="4" t="s">
        <v>10</v>
      </c>
      <c r="I7147" s="4" t="s">
        <v>14</v>
      </c>
    </row>
    <row r="7148" spans="1:8">
      <c r="A7148" t="n">
        <v>55558</v>
      </c>
      <c r="B7148" s="40" t="n">
        <v>45</v>
      </c>
      <c r="C7148" s="7" t="n">
        <v>4</v>
      </c>
      <c r="D7148" s="7" t="n">
        <v>3</v>
      </c>
      <c r="E7148" s="7" t="n">
        <v>3</v>
      </c>
      <c r="F7148" s="7" t="n">
        <v>75.1600036621094</v>
      </c>
      <c r="G7148" s="7" t="n">
        <v>0</v>
      </c>
      <c r="H7148" s="7" t="n">
        <v>0</v>
      </c>
      <c r="I7148" s="7" t="n">
        <v>1</v>
      </c>
    </row>
    <row r="7149" spans="1:8">
      <c r="A7149" t="s">
        <v>4</v>
      </c>
      <c r="B7149" s="4" t="s">
        <v>5</v>
      </c>
      <c r="C7149" s="4" t="s">
        <v>14</v>
      </c>
      <c r="D7149" s="4" t="s">
        <v>14</v>
      </c>
      <c r="E7149" s="4" t="s">
        <v>20</v>
      </c>
      <c r="F7149" s="4" t="s">
        <v>10</v>
      </c>
    </row>
    <row r="7150" spans="1:8">
      <c r="A7150" t="n">
        <v>55576</v>
      </c>
      <c r="B7150" s="40" t="n">
        <v>45</v>
      </c>
      <c r="C7150" s="7" t="n">
        <v>5</v>
      </c>
      <c r="D7150" s="7" t="n">
        <v>3</v>
      </c>
      <c r="E7150" s="7" t="n">
        <v>2.09999990463257</v>
      </c>
      <c r="F7150" s="7" t="n">
        <v>0</v>
      </c>
    </row>
    <row r="7151" spans="1:8">
      <c r="A7151" t="s">
        <v>4</v>
      </c>
      <c r="B7151" s="4" t="s">
        <v>5</v>
      </c>
      <c r="C7151" s="4" t="s">
        <v>14</v>
      </c>
      <c r="D7151" s="4" t="s">
        <v>14</v>
      </c>
      <c r="E7151" s="4" t="s">
        <v>20</v>
      </c>
      <c r="F7151" s="4" t="s">
        <v>10</v>
      </c>
    </row>
    <row r="7152" spans="1:8">
      <c r="A7152" t="n">
        <v>55585</v>
      </c>
      <c r="B7152" s="40" t="n">
        <v>45</v>
      </c>
      <c r="C7152" s="7" t="n">
        <v>11</v>
      </c>
      <c r="D7152" s="7" t="n">
        <v>3</v>
      </c>
      <c r="E7152" s="7" t="n">
        <v>26</v>
      </c>
      <c r="F7152" s="7" t="n">
        <v>0</v>
      </c>
    </row>
    <row r="7153" spans="1:9">
      <c r="A7153" t="s">
        <v>4</v>
      </c>
      <c r="B7153" s="4" t="s">
        <v>5</v>
      </c>
      <c r="C7153" s="4" t="s">
        <v>14</v>
      </c>
      <c r="D7153" s="4" t="s">
        <v>10</v>
      </c>
      <c r="E7153" s="4" t="s">
        <v>6</v>
      </c>
      <c r="F7153" s="4" t="s">
        <v>6</v>
      </c>
      <c r="G7153" s="4" t="s">
        <v>6</v>
      </c>
      <c r="H7153" s="4" t="s">
        <v>6</v>
      </c>
    </row>
    <row r="7154" spans="1:9">
      <c r="A7154" t="n">
        <v>55594</v>
      </c>
      <c r="B7154" s="33" t="n">
        <v>51</v>
      </c>
      <c r="C7154" s="7" t="n">
        <v>3</v>
      </c>
      <c r="D7154" s="7" t="n">
        <v>15</v>
      </c>
      <c r="E7154" s="7" t="s">
        <v>308</v>
      </c>
      <c r="F7154" s="7" t="s">
        <v>62</v>
      </c>
      <c r="G7154" s="7" t="s">
        <v>61</v>
      </c>
      <c r="H7154" s="7" t="s">
        <v>62</v>
      </c>
    </row>
    <row r="7155" spans="1:9">
      <c r="A7155" t="s">
        <v>4</v>
      </c>
      <c r="B7155" s="4" t="s">
        <v>5</v>
      </c>
      <c r="C7155" s="4" t="s">
        <v>14</v>
      </c>
      <c r="D7155" s="4" t="s">
        <v>10</v>
      </c>
      <c r="E7155" s="4" t="s">
        <v>6</v>
      </c>
      <c r="F7155" s="4" t="s">
        <v>6</v>
      </c>
      <c r="G7155" s="4" t="s">
        <v>6</v>
      </c>
      <c r="H7155" s="4" t="s">
        <v>6</v>
      </c>
    </row>
    <row r="7156" spans="1:9">
      <c r="A7156" t="n">
        <v>55615</v>
      </c>
      <c r="B7156" s="33" t="n">
        <v>51</v>
      </c>
      <c r="C7156" s="7" t="n">
        <v>3</v>
      </c>
      <c r="D7156" s="7" t="n">
        <v>7011</v>
      </c>
      <c r="E7156" s="7" t="s">
        <v>308</v>
      </c>
      <c r="F7156" s="7" t="s">
        <v>62</v>
      </c>
      <c r="G7156" s="7" t="s">
        <v>61</v>
      </c>
      <c r="H7156" s="7" t="s">
        <v>62</v>
      </c>
    </row>
    <row r="7157" spans="1:9">
      <c r="A7157" t="s">
        <v>4</v>
      </c>
      <c r="B7157" s="4" t="s">
        <v>5</v>
      </c>
      <c r="C7157" s="4" t="s">
        <v>14</v>
      </c>
      <c r="D7157" s="4" t="s">
        <v>14</v>
      </c>
      <c r="E7157" s="4" t="s">
        <v>20</v>
      </c>
      <c r="F7157" s="4" t="s">
        <v>20</v>
      </c>
      <c r="G7157" s="4" t="s">
        <v>20</v>
      </c>
      <c r="H7157" s="4" t="s">
        <v>10</v>
      </c>
      <c r="I7157" s="4" t="s">
        <v>14</v>
      </c>
    </row>
    <row r="7158" spans="1:9">
      <c r="A7158" t="n">
        <v>55636</v>
      </c>
      <c r="B7158" s="40" t="n">
        <v>45</v>
      </c>
      <c r="C7158" s="7" t="n">
        <v>4</v>
      </c>
      <c r="D7158" s="7" t="n">
        <v>3</v>
      </c>
      <c r="E7158" s="7" t="n">
        <v>5</v>
      </c>
      <c r="F7158" s="7" t="n">
        <v>78.6800003051758</v>
      </c>
      <c r="G7158" s="7" t="n">
        <v>0</v>
      </c>
      <c r="H7158" s="7" t="n">
        <v>25000</v>
      </c>
      <c r="I7158" s="7" t="n">
        <v>1</v>
      </c>
    </row>
    <row r="7159" spans="1:9">
      <c r="A7159" t="s">
        <v>4</v>
      </c>
      <c r="B7159" s="4" t="s">
        <v>5</v>
      </c>
      <c r="C7159" s="4" t="s">
        <v>14</v>
      </c>
      <c r="D7159" s="4" t="s">
        <v>14</v>
      </c>
      <c r="E7159" s="4" t="s">
        <v>20</v>
      </c>
      <c r="F7159" s="4" t="s">
        <v>10</v>
      </c>
    </row>
    <row r="7160" spans="1:9">
      <c r="A7160" t="n">
        <v>55654</v>
      </c>
      <c r="B7160" s="40" t="n">
        <v>45</v>
      </c>
      <c r="C7160" s="7" t="n">
        <v>5</v>
      </c>
      <c r="D7160" s="7" t="n">
        <v>3</v>
      </c>
      <c r="E7160" s="7" t="n">
        <v>2</v>
      </c>
      <c r="F7160" s="7" t="n">
        <v>25000</v>
      </c>
    </row>
    <row r="7161" spans="1:9">
      <c r="A7161" t="s">
        <v>4</v>
      </c>
      <c r="B7161" s="4" t="s">
        <v>5</v>
      </c>
      <c r="C7161" s="4" t="s">
        <v>10</v>
      </c>
      <c r="D7161" s="4" t="s">
        <v>9</v>
      </c>
    </row>
    <row r="7162" spans="1:9">
      <c r="A7162" t="n">
        <v>55663</v>
      </c>
      <c r="B7162" s="55" t="n">
        <v>43</v>
      </c>
      <c r="C7162" s="7" t="n">
        <v>1</v>
      </c>
      <c r="D7162" s="7" t="n">
        <v>1</v>
      </c>
    </row>
    <row r="7163" spans="1:9">
      <c r="A7163" t="s">
        <v>4</v>
      </c>
      <c r="B7163" s="4" t="s">
        <v>5</v>
      </c>
      <c r="C7163" s="4" t="s">
        <v>10</v>
      </c>
      <c r="D7163" s="4" t="s">
        <v>10</v>
      </c>
      <c r="E7163" s="4" t="s">
        <v>20</v>
      </c>
      <c r="F7163" s="4" t="s">
        <v>14</v>
      </c>
    </row>
    <row r="7164" spans="1:9">
      <c r="A7164" t="n">
        <v>55670</v>
      </c>
      <c r="B7164" s="64" t="n">
        <v>53</v>
      </c>
      <c r="C7164" s="7" t="n">
        <v>7009</v>
      </c>
      <c r="D7164" s="7" t="n">
        <v>0</v>
      </c>
      <c r="E7164" s="7" t="n">
        <v>0</v>
      </c>
      <c r="F7164" s="7" t="n">
        <v>0</v>
      </c>
    </row>
    <row r="7165" spans="1:9">
      <c r="A7165" t="s">
        <v>4</v>
      </c>
      <c r="B7165" s="4" t="s">
        <v>5</v>
      </c>
      <c r="C7165" s="4" t="s">
        <v>14</v>
      </c>
      <c r="D7165" s="4" t="s">
        <v>10</v>
      </c>
    </row>
    <row r="7166" spans="1:9">
      <c r="A7166" t="n">
        <v>55680</v>
      </c>
      <c r="B7166" s="22" t="n">
        <v>58</v>
      </c>
      <c r="C7166" s="7" t="n">
        <v>255</v>
      </c>
      <c r="D7166" s="7" t="n">
        <v>0</v>
      </c>
    </row>
    <row r="7167" spans="1:9">
      <c r="A7167" t="s">
        <v>4</v>
      </c>
      <c r="B7167" s="4" t="s">
        <v>5</v>
      </c>
      <c r="C7167" s="4" t="s">
        <v>14</v>
      </c>
      <c r="D7167" s="4" t="s">
        <v>10</v>
      </c>
      <c r="E7167" s="4" t="s">
        <v>6</v>
      </c>
      <c r="F7167" s="4" t="s">
        <v>6</v>
      </c>
      <c r="G7167" s="4" t="s">
        <v>6</v>
      </c>
      <c r="H7167" s="4" t="s">
        <v>6</v>
      </c>
    </row>
    <row r="7168" spans="1:9">
      <c r="A7168" t="n">
        <v>55684</v>
      </c>
      <c r="B7168" s="33" t="n">
        <v>51</v>
      </c>
      <c r="C7168" s="7" t="n">
        <v>3</v>
      </c>
      <c r="D7168" s="7" t="n">
        <v>7010</v>
      </c>
      <c r="E7168" s="7" t="s">
        <v>62</v>
      </c>
      <c r="F7168" s="7" t="s">
        <v>62</v>
      </c>
      <c r="G7168" s="7" t="s">
        <v>61</v>
      </c>
      <c r="H7168" s="7" t="s">
        <v>62</v>
      </c>
    </row>
    <row r="7169" spans="1:9">
      <c r="A7169" t="s">
        <v>4</v>
      </c>
      <c r="B7169" s="4" t="s">
        <v>5</v>
      </c>
      <c r="C7169" s="4" t="s">
        <v>10</v>
      </c>
      <c r="D7169" s="4" t="s">
        <v>10</v>
      </c>
      <c r="E7169" s="4" t="s">
        <v>20</v>
      </c>
      <c r="F7169" s="4" t="s">
        <v>20</v>
      </c>
      <c r="G7169" s="4" t="s">
        <v>20</v>
      </c>
      <c r="H7169" s="4" t="s">
        <v>20</v>
      </c>
      <c r="I7169" s="4" t="s">
        <v>14</v>
      </c>
      <c r="J7169" s="4" t="s">
        <v>10</v>
      </c>
    </row>
    <row r="7170" spans="1:9">
      <c r="A7170" t="n">
        <v>55697</v>
      </c>
      <c r="B7170" s="41" t="n">
        <v>55</v>
      </c>
      <c r="C7170" s="7" t="n">
        <v>7010</v>
      </c>
      <c r="D7170" s="7" t="n">
        <v>65533</v>
      </c>
      <c r="E7170" s="7" t="n">
        <v>-18.0599994659424</v>
      </c>
      <c r="F7170" s="7" t="n">
        <v>0</v>
      </c>
      <c r="G7170" s="7" t="n">
        <v>-1.01999998092651</v>
      </c>
      <c r="H7170" s="7" t="n">
        <v>0.899999976158142</v>
      </c>
      <c r="I7170" s="7" t="n">
        <v>1</v>
      </c>
      <c r="J7170" s="7" t="n">
        <v>0</v>
      </c>
    </row>
    <row r="7171" spans="1:9">
      <c r="A7171" t="s">
        <v>4</v>
      </c>
      <c r="B7171" s="4" t="s">
        <v>5</v>
      </c>
      <c r="C7171" s="4" t="s">
        <v>10</v>
      </c>
      <c r="D7171" s="4" t="s">
        <v>14</v>
      </c>
    </row>
    <row r="7172" spans="1:9">
      <c r="A7172" t="n">
        <v>55721</v>
      </c>
      <c r="B7172" s="52" t="n">
        <v>56</v>
      </c>
      <c r="C7172" s="7" t="n">
        <v>7010</v>
      </c>
      <c r="D7172" s="7" t="n">
        <v>0</v>
      </c>
    </row>
    <row r="7173" spans="1:9">
      <c r="A7173" t="s">
        <v>4</v>
      </c>
      <c r="B7173" s="4" t="s">
        <v>5</v>
      </c>
      <c r="C7173" s="4" t="s">
        <v>10</v>
      </c>
      <c r="D7173" s="4" t="s">
        <v>14</v>
      </c>
      <c r="E7173" s="4" t="s">
        <v>6</v>
      </c>
      <c r="F7173" s="4" t="s">
        <v>20</v>
      </c>
      <c r="G7173" s="4" t="s">
        <v>20</v>
      </c>
      <c r="H7173" s="4" t="s">
        <v>20</v>
      </c>
    </row>
    <row r="7174" spans="1:9">
      <c r="A7174" t="n">
        <v>55725</v>
      </c>
      <c r="B7174" s="36" t="n">
        <v>48</v>
      </c>
      <c r="C7174" s="7" t="n">
        <v>7010</v>
      </c>
      <c r="D7174" s="7" t="n">
        <v>0</v>
      </c>
      <c r="E7174" s="7" t="s">
        <v>405</v>
      </c>
      <c r="F7174" s="7" t="n">
        <v>-1</v>
      </c>
      <c r="G7174" s="7" t="n">
        <v>1</v>
      </c>
      <c r="H7174" s="7" t="n">
        <v>0</v>
      </c>
    </row>
    <row r="7175" spans="1:9">
      <c r="A7175" t="s">
        <v>4</v>
      </c>
      <c r="B7175" s="4" t="s">
        <v>5</v>
      </c>
      <c r="C7175" s="4" t="s">
        <v>10</v>
      </c>
    </row>
    <row r="7176" spans="1:9">
      <c r="A7176" t="n">
        <v>55753</v>
      </c>
      <c r="B7176" s="29" t="n">
        <v>16</v>
      </c>
      <c r="C7176" s="7" t="n">
        <v>1000</v>
      </c>
    </row>
    <row r="7177" spans="1:9">
      <c r="A7177" t="s">
        <v>4</v>
      </c>
      <c r="B7177" s="4" t="s">
        <v>5</v>
      </c>
      <c r="C7177" s="4" t="s">
        <v>14</v>
      </c>
      <c r="D7177" s="4" t="s">
        <v>10</v>
      </c>
      <c r="E7177" s="4" t="s">
        <v>6</v>
      </c>
    </row>
    <row r="7178" spans="1:9">
      <c r="A7178" t="n">
        <v>55756</v>
      </c>
      <c r="B7178" s="33" t="n">
        <v>51</v>
      </c>
      <c r="C7178" s="7" t="n">
        <v>4</v>
      </c>
      <c r="D7178" s="7" t="n">
        <v>7010</v>
      </c>
      <c r="E7178" s="7" t="s">
        <v>135</v>
      </c>
    </row>
    <row r="7179" spans="1:9">
      <c r="A7179" t="s">
        <v>4</v>
      </c>
      <c r="B7179" s="4" t="s">
        <v>5</v>
      </c>
      <c r="C7179" s="4" t="s">
        <v>10</v>
      </c>
    </row>
    <row r="7180" spans="1:9">
      <c r="A7180" t="n">
        <v>55769</v>
      </c>
      <c r="B7180" s="29" t="n">
        <v>16</v>
      </c>
      <c r="C7180" s="7" t="n">
        <v>0</v>
      </c>
    </row>
    <row r="7181" spans="1:9">
      <c r="A7181" t="s">
        <v>4</v>
      </c>
      <c r="B7181" s="4" t="s">
        <v>5</v>
      </c>
      <c r="C7181" s="4" t="s">
        <v>10</v>
      </c>
      <c r="D7181" s="4" t="s">
        <v>83</v>
      </c>
      <c r="E7181" s="4" t="s">
        <v>14</v>
      </c>
      <c r="F7181" s="4" t="s">
        <v>14</v>
      </c>
    </row>
    <row r="7182" spans="1:9">
      <c r="A7182" t="n">
        <v>55772</v>
      </c>
      <c r="B7182" s="44" t="n">
        <v>26</v>
      </c>
      <c r="C7182" s="7" t="n">
        <v>7010</v>
      </c>
      <c r="D7182" s="7" t="s">
        <v>495</v>
      </c>
      <c r="E7182" s="7" t="n">
        <v>2</v>
      </c>
      <c r="F7182" s="7" t="n">
        <v>0</v>
      </c>
    </row>
    <row r="7183" spans="1:9">
      <c r="A7183" t="s">
        <v>4</v>
      </c>
      <c r="B7183" s="4" t="s">
        <v>5</v>
      </c>
    </row>
    <row r="7184" spans="1:9">
      <c r="A7184" t="n">
        <v>55803</v>
      </c>
      <c r="B7184" s="45" t="n">
        <v>28</v>
      </c>
    </row>
    <row r="7185" spans="1:10">
      <c r="A7185" t="s">
        <v>4</v>
      </c>
      <c r="B7185" s="4" t="s">
        <v>5</v>
      </c>
      <c r="C7185" s="4" t="s">
        <v>10</v>
      </c>
      <c r="D7185" s="4" t="s">
        <v>14</v>
      </c>
      <c r="E7185" s="4" t="s">
        <v>20</v>
      </c>
      <c r="F7185" s="4" t="s">
        <v>10</v>
      </c>
    </row>
    <row r="7186" spans="1:10">
      <c r="A7186" t="n">
        <v>55804</v>
      </c>
      <c r="B7186" s="47" t="n">
        <v>59</v>
      </c>
      <c r="C7186" s="7" t="n">
        <v>0</v>
      </c>
      <c r="D7186" s="7" t="n">
        <v>16</v>
      </c>
      <c r="E7186" s="7" t="n">
        <v>0.150000005960464</v>
      </c>
      <c r="F7186" s="7" t="n">
        <v>0</v>
      </c>
    </row>
    <row r="7187" spans="1:10">
      <c r="A7187" t="s">
        <v>4</v>
      </c>
      <c r="B7187" s="4" t="s">
        <v>5</v>
      </c>
      <c r="C7187" s="4" t="s">
        <v>10</v>
      </c>
    </row>
    <row r="7188" spans="1:10">
      <c r="A7188" t="n">
        <v>55814</v>
      </c>
      <c r="B7188" s="29" t="n">
        <v>16</v>
      </c>
      <c r="C7188" s="7" t="n">
        <v>1000</v>
      </c>
    </row>
    <row r="7189" spans="1:10">
      <c r="A7189" t="s">
        <v>4</v>
      </c>
      <c r="B7189" s="4" t="s">
        <v>5</v>
      </c>
      <c r="C7189" s="4" t="s">
        <v>14</v>
      </c>
      <c r="D7189" s="4" t="s">
        <v>10</v>
      </c>
      <c r="E7189" s="4" t="s">
        <v>6</v>
      </c>
    </row>
    <row r="7190" spans="1:10">
      <c r="A7190" t="n">
        <v>55817</v>
      </c>
      <c r="B7190" s="33" t="n">
        <v>51</v>
      </c>
      <c r="C7190" s="7" t="n">
        <v>4</v>
      </c>
      <c r="D7190" s="7" t="n">
        <v>0</v>
      </c>
      <c r="E7190" s="7" t="s">
        <v>82</v>
      </c>
    </row>
    <row r="7191" spans="1:10">
      <c r="A7191" t="s">
        <v>4</v>
      </c>
      <c r="B7191" s="4" t="s">
        <v>5</v>
      </c>
      <c r="C7191" s="4" t="s">
        <v>10</v>
      </c>
    </row>
    <row r="7192" spans="1:10">
      <c r="A7192" t="n">
        <v>55831</v>
      </c>
      <c r="B7192" s="29" t="n">
        <v>16</v>
      </c>
      <c r="C7192" s="7" t="n">
        <v>0</v>
      </c>
    </row>
    <row r="7193" spans="1:10">
      <c r="A7193" t="s">
        <v>4</v>
      </c>
      <c r="B7193" s="4" t="s">
        <v>5</v>
      </c>
      <c r="C7193" s="4" t="s">
        <v>10</v>
      </c>
      <c r="D7193" s="4" t="s">
        <v>83</v>
      </c>
      <c r="E7193" s="4" t="s">
        <v>14</v>
      </c>
      <c r="F7193" s="4" t="s">
        <v>14</v>
      </c>
    </row>
    <row r="7194" spans="1:10">
      <c r="A7194" t="n">
        <v>55834</v>
      </c>
      <c r="B7194" s="44" t="n">
        <v>26</v>
      </c>
      <c r="C7194" s="7" t="n">
        <v>0</v>
      </c>
      <c r="D7194" s="7" t="s">
        <v>496</v>
      </c>
      <c r="E7194" s="7" t="n">
        <v>2</v>
      </c>
      <c r="F7194" s="7" t="n">
        <v>0</v>
      </c>
    </row>
    <row r="7195" spans="1:10">
      <c r="A7195" t="s">
        <v>4</v>
      </c>
      <c r="B7195" s="4" t="s">
        <v>5</v>
      </c>
    </row>
    <row r="7196" spans="1:10">
      <c r="A7196" t="n">
        <v>55863</v>
      </c>
      <c r="B7196" s="45" t="n">
        <v>28</v>
      </c>
    </row>
    <row r="7197" spans="1:10">
      <c r="A7197" t="s">
        <v>4</v>
      </c>
      <c r="B7197" s="4" t="s">
        <v>5</v>
      </c>
      <c r="C7197" s="4" t="s">
        <v>14</v>
      </c>
      <c r="D7197" s="4" t="s">
        <v>10</v>
      </c>
      <c r="E7197" s="4" t="s">
        <v>6</v>
      </c>
      <c r="F7197" s="4" t="s">
        <v>6</v>
      </c>
      <c r="G7197" s="4" t="s">
        <v>6</v>
      </c>
      <c r="H7197" s="4" t="s">
        <v>6</v>
      </c>
    </row>
    <row r="7198" spans="1:10">
      <c r="A7198" t="n">
        <v>55864</v>
      </c>
      <c r="B7198" s="33" t="n">
        <v>51</v>
      </c>
      <c r="C7198" s="7" t="n">
        <v>3</v>
      </c>
      <c r="D7198" s="7" t="n">
        <v>15</v>
      </c>
      <c r="E7198" s="7" t="s">
        <v>88</v>
      </c>
      <c r="F7198" s="7" t="s">
        <v>146</v>
      </c>
      <c r="G7198" s="7" t="s">
        <v>61</v>
      </c>
      <c r="H7198" s="7" t="s">
        <v>62</v>
      </c>
    </row>
    <row r="7199" spans="1:10">
      <c r="A7199" t="s">
        <v>4</v>
      </c>
      <c r="B7199" s="4" t="s">
        <v>5</v>
      </c>
      <c r="C7199" s="4" t="s">
        <v>10</v>
      </c>
      <c r="D7199" s="4" t="s">
        <v>14</v>
      </c>
      <c r="E7199" s="4" t="s">
        <v>6</v>
      </c>
      <c r="F7199" s="4" t="s">
        <v>20</v>
      </c>
      <c r="G7199" s="4" t="s">
        <v>20</v>
      </c>
      <c r="H7199" s="4" t="s">
        <v>20</v>
      </c>
    </row>
    <row r="7200" spans="1:10">
      <c r="A7200" t="n">
        <v>55877</v>
      </c>
      <c r="B7200" s="36" t="n">
        <v>48</v>
      </c>
      <c r="C7200" s="7" t="n">
        <v>0</v>
      </c>
      <c r="D7200" s="7" t="n">
        <v>0</v>
      </c>
      <c r="E7200" s="7" t="s">
        <v>403</v>
      </c>
      <c r="F7200" s="7" t="n">
        <v>-1</v>
      </c>
      <c r="G7200" s="7" t="n">
        <v>1</v>
      </c>
      <c r="H7200" s="7" t="n">
        <v>0</v>
      </c>
    </row>
    <row r="7201" spans="1:8">
      <c r="A7201" t="s">
        <v>4</v>
      </c>
      <c r="B7201" s="4" t="s">
        <v>5</v>
      </c>
      <c r="C7201" s="4" t="s">
        <v>10</v>
      </c>
    </row>
    <row r="7202" spans="1:8">
      <c r="A7202" t="n">
        <v>55906</v>
      </c>
      <c r="B7202" s="29" t="n">
        <v>16</v>
      </c>
      <c r="C7202" s="7" t="n">
        <v>1000</v>
      </c>
    </row>
    <row r="7203" spans="1:8">
      <c r="A7203" t="s">
        <v>4</v>
      </c>
      <c r="B7203" s="4" t="s">
        <v>5</v>
      </c>
      <c r="C7203" s="4" t="s">
        <v>14</v>
      </c>
      <c r="D7203" s="4" t="s">
        <v>10</v>
      </c>
      <c r="E7203" s="4" t="s">
        <v>20</v>
      </c>
    </row>
    <row r="7204" spans="1:8">
      <c r="A7204" t="n">
        <v>55909</v>
      </c>
      <c r="B7204" s="22" t="n">
        <v>58</v>
      </c>
      <c r="C7204" s="7" t="n">
        <v>0</v>
      </c>
      <c r="D7204" s="7" t="n">
        <v>300</v>
      </c>
      <c r="E7204" s="7" t="n">
        <v>0.300000011920929</v>
      </c>
    </row>
    <row r="7205" spans="1:8">
      <c r="A7205" t="s">
        <v>4</v>
      </c>
      <c r="B7205" s="4" t="s">
        <v>5</v>
      </c>
      <c r="C7205" s="4" t="s">
        <v>14</v>
      </c>
      <c r="D7205" s="4" t="s">
        <v>10</v>
      </c>
    </row>
    <row r="7206" spans="1:8">
      <c r="A7206" t="n">
        <v>55917</v>
      </c>
      <c r="B7206" s="22" t="n">
        <v>58</v>
      </c>
      <c r="C7206" s="7" t="n">
        <v>255</v>
      </c>
      <c r="D7206" s="7" t="n">
        <v>0</v>
      </c>
    </row>
    <row r="7207" spans="1:8">
      <c r="A7207" t="s">
        <v>4</v>
      </c>
      <c r="B7207" s="4" t="s">
        <v>5</v>
      </c>
      <c r="C7207" s="4" t="s">
        <v>14</v>
      </c>
      <c r="D7207" s="4" t="s">
        <v>10</v>
      </c>
      <c r="E7207" s="4" t="s">
        <v>20</v>
      </c>
      <c r="F7207" s="4" t="s">
        <v>10</v>
      </c>
      <c r="G7207" s="4" t="s">
        <v>9</v>
      </c>
      <c r="H7207" s="4" t="s">
        <v>9</v>
      </c>
      <c r="I7207" s="4" t="s">
        <v>10</v>
      </c>
      <c r="J7207" s="4" t="s">
        <v>10</v>
      </c>
      <c r="K7207" s="4" t="s">
        <v>9</v>
      </c>
      <c r="L7207" s="4" t="s">
        <v>9</v>
      </c>
      <c r="M7207" s="4" t="s">
        <v>9</v>
      </c>
      <c r="N7207" s="4" t="s">
        <v>9</v>
      </c>
      <c r="O7207" s="4" t="s">
        <v>6</v>
      </c>
    </row>
    <row r="7208" spans="1:8">
      <c r="A7208" t="n">
        <v>55921</v>
      </c>
      <c r="B7208" s="13" t="n">
        <v>50</v>
      </c>
      <c r="C7208" s="7" t="n">
        <v>0</v>
      </c>
      <c r="D7208" s="7" t="n">
        <v>12010</v>
      </c>
      <c r="E7208" s="7" t="n">
        <v>1</v>
      </c>
      <c r="F7208" s="7" t="n">
        <v>0</v>
      </c>
      <c r="G7208" s="7" t="n">
        <v>0</v>
      </c>
      <c r="H7208" s="7" t="n">
        <v>0</v>
      </c>
      <c r="I7208" s="7" t="n">
        <v>0</v>
      </c>
      <c r="J7208" s="7" t="n">
        <v>65533</v>
      </c>
      <c r="K7208" s="7" t="n">
        <v>0</v>
      </c>
      <c r="L7208" s="7" t="n">
        <v>0</v>
      </c>
      <c r="M7208" s="7" t="n">
        <v>0</v>
      </c>
      <c r="N7208" s="7" t="n">
        <v>0</v>
      </c>
      <c r="O7208" s="7" t="s">
        <v>13</v>
      </c>
    </row>
    <row r="7209" spans="1:8">
      <c r="A7209" t="s">
        <v>4</v>
      </c>
      <c r="B7209" s="4" t="s">
        <v>5</v>
      </c>
      <c r="C7209" s="4" t="s">
        <v>14</v>
      </c>
      <c r="D7209" s="4" t="s">
        <v>10</v>
      </c>
      <c r="E7209" s="4" t="s">
        <v>10</v>
      </c>
      <c r="F7209" s="4" t="s">
        <v>10</v>
      </c>
      <c r="G7209" s="4" t="s">
        <v>10</v>
      </c>
      <c r="H7209" s="4" t="s">
        <v>14</v>
      </c>
    </row>
    <row r="7210" spans="1:8">
      <c r="A7210" t="n">
        <v>55960</v>
      </c>
      <c r="B7210" s="42" t="n">
        <v>25</v>
      </c>
      <c r="C7210" s="7" t="n">
        <v>5</v>
      </c>
      <c r="D7210" s="7" t="n">
        <v>65535</v>
      </c>
      <c r="E7210" s="7" t="n">
        <v>65535</v>
      </c>
      <c r="F7210" s="7" t="n">
        <v>65535</v>
      </c>
      <c r="G7210" s="7" t="n">
        <v>65535</v>
      </c>
      <c r="H7210" s="7" t="n">
        <v>0</v>
      </c>
    </row>
    <row r="7211" spans="1:8">
      <c r="A7211" t="s">
        <v>4</v>
      </c>
      <c r="B7211" s="4" t="s">
        <v>5</v>
      </c>
      <c r="C7211" s="4" t="s">
        <v>10</v>
      </c>
      <c r="D7211" s="4" t="s">
        <v>83</v>
      </c>
      <c r="E7211" s="4" t="s">
        <v>14</v>
      </c>
      <c r="F7211" s="4" t="s">
        <v>14</v>
      </c>
      <c r="G7211" s="4" t="s">
        <v>10</v>
      </c>
      <c r="H7211" s="4" t="s">
        <v>14</v>
      </c>
      <c r="I7211" s="4" t="s">
        <v>83</v>
      </c>
      <c r="J7211" s="4" t="s">
        <v>14</v>
      </c>
      <c r="K7211" s="4" t="s">
        <v>14</v>
      </c>
      <c r="L7211" s="4" t="s">
        <v>14</v>
      </c>
    </row>
    <row r="7212" spans="1:8">
      <c r="A7212" t="n">
        <v>55971</v>
      </c>
      <c r="B7212" s="76" t="n">
        <v>24</v>
      </c>
      <c r="C7212" s="7" t="n">
        <v>65533</v>
      </c>
      <c r="D7212" s="7" t="s">
        <v>497</v>
      </c>
      <c r="E7212" s="7" t="n">
        <v>12</v>
      </c>
      <c r="F7212" s="7" t="n">
        <v>16</v>
      </c>
      <c r="G7212" s="7" t="n">
        <v>783</v>
      </c>
      <c r="H7212" s="7" t="n">
        <v>7</v>
      </c>
      <c r="I7212" s="7" t="s">
        <v>498</v>
      </c>
      <c r="J7212" s="7" t="n">
        <v>6</v>
      </c>
      <c r="K7212" s="7" t="n">
        <v>2</v>
      </c>
      <c r="L7212" s="7" t="n">
        <v>0</v>
      </c>
    </row>
    <row r="7213" spans="1:8">
      <c r="A7213" t="s">
        <v>4</v>
      </c>
      <c r="B7213" s="4" t="s">
        <v>5</v>
      </c>
    </row>
    <row r="7214" spans="1:8">
      <c r="A7214" t="n">
        <v>55992</v>
      </c>
      <c r="B7214" s="45" t="n">
        <v>28</v>
      </c>
    </row>
    <row r="7215" spans="1:8">
      <c r="A7215" t="s">
        <v>4</v>
      </c>
      <c r="B7215" s="4" t="s">
        <v>5</v>
      </c>
      <c r="C7215" s="4" t="s">
        <v>14</v>
      </c>
    </row>
    <row r="7216" spans="1:8">
      <c r="A7216" t="n">
        <v>55993</v>
      </c>
      <c r="B7216" s="77" t="n">
        <v>27</v>
      </c>
      <c r="C7216" s="7" t="n">
        <v>0</v>
      </c>
    </row>
    <row r="7217" spans="1:15">
      <c r="A7217" t="s">
        <v>4</v>
      </c>
      <c r="B7217" s="4" t="s">
        <v>5</v>
      </c>
      <c r="C7217" s="4" t="s">
        <v>14</v>
      </c>
    </row>
    <row r="7218" spans="1:15">
      <c r="A7218" t="n">
        <v>55995</v>
      </c>
      <c r="B7218" s="77" t="n">
        <v>27</v>
      </c>
      <c r="C7218" s="7" t="n">
        <v>1</v>
      </c>
    </row>
    <row r="7219" spans="1:15">
      <c r="A7219" t="s">
        <v>4</v>
      </c>
      <c r="B7219" s="4" t="s">
        <v>5</v>
      </c>
      <c r="C7219" s="4" t="s">
        <v>14</v>
      </c>
      <c r="D7219" s="4" t="s">
        <v>10</v>
      </c>
      <c r="E7219" s="4" t="s">
        <v>10</v>
      </c>
      <c r="F7219" s="4" t="s">
        <v>10</v>
      </c>
      <c r="G7219" s="4" t="s">
        <v>10</v>
      </c>
      <c r="H7219" s="4" t="s">
        <v>14</v>
      </c>
    </row>
    <row r="7220" spans="1:15">
      <c r="A7220" t="n">
        <v>55997</v>
      </c>
      <c r="B7220" s="42" t="n">
        <v>25</v>
      </c>
      <c r="C7220" s="7" t="n">
        <v>5</v>
      </c>
      <c r="D7220" s="7" t="n">
        <v>65535</v>
      </c>
      <c r="E7220" s="7" t="n">
        <v>65535</v>
      </c>
      <c r="F7220" s="7" t="n">
        <v>65535</v>
      </c>
      <c r="G7220" s="7" t="n">
        <v>65535</v>
      </c>
      <c r="H7220" s="7" t="n">
        <v>0</v>
      </c>
    </row>
    <row r="7221" spans="1:15">
      <c r="A7221" t="s">
        <v>4</v>
      </c>
      <c r="B7221" s="4" t="s">
        <v>5</v>
      </c>
      <c r="C7221" s="4" t="s">
        <v>14</v>
      </c>
      <c r="D7221" s="4" t="s">
        <v>10</v>
      </c>
      <c r="E7221" s="4" t="s">
        <v>9</v>
      </c>
    </row>
    <row r="7222" spans="1:15">
      <c r="A7222" t="n">
        <v>56008</v>
      </c>
      <c r="B7222" s="78" t="n">
        <v>101</v>
      </c>
      <c r="C7222" s="7" t="n">
        <v>0</v>
      </c>
      <c r="D7222" s="7" t="n">
        <v>783</v>
      </c>
      <c r="E7222" s="7" t="n">
        <v>1</v>
      </c>
    </row>
    <row r="7223" spans="1:15">
      <c r="A7223" t="s">
        <v>4</v>
      </c>
      <c r="B7223" s="4" t="s">
        <v>5</v>
      </c>
      <c r="C7223" s="4" t="s">
        <v>10</v>
      </c>
    </row>
    <row r="7224" spans="1:15">
      <c r="A7224" t="n">
        <v>56016</v>
      </c>
      <c r="B7224" s="12" t="n">
        <v>12</v>
      </c>
      <c r="C7224" s="7" t="n">
        <v>6483</v>
      </c>
    </row>
    <row r="7225" spans="1:15">
      <c r="A7225" t="s">
        <v>4</v>
      </c>
      <c r="B7225" s="4" t="s">
        <v>5</v>
      </c>
      <c r="C7225" s="4" t="s">
        <v>14</v>
      </c>
      <c r="D7225" s="4" t="s">
        <v>10</v>
      </c>
    </row>
    <row r="7226" spans="1:15">
      <c r="A7226" t="n">
        <v>56019</v>
      </c>
      <c r="B7226" s="13" t="n">
        <v>50</v>
      </c>
      <c r="C7226" s="7" t="n">
        <v>254</v>
      </c>
      <c r="D7226" s="7" t="n">
        <v>2</v>
      </c>
    </row>
    <row r="7227" spans="1:15">
      <c r="A7227" t="s">
        <v>4</v>
      </c>
      <c r="B7227" s="4" t="s">
        <v>5</v>
      </c>
      <c r="C7227" s="4" t="s">
        <v>14</v>
      </c>
      <c r="D7227" s="4" t="s">
        <v>10</v>
      </c>
      <c r="E7227" s="4" t="s">
        <v>20</v>
      </c>
    </row>
    <row r="7228" spans="1:15">
      <c r="A7228" t="n">
        <v>56023</v>
      </c>
      <c r="B7228" s="22" t="n">
        <v>58</v>
      </c>
      <c r="C7228" s="7" t="n">
        <v>100</v>
      </c>
      <c r="D7228" s="7" t="n">
        <v>300</v>
      </c>
      <c r="E7228" s="7" t="n">
        <v>0.300000011920929</v>
      </c>
    </row>
    <row r="7229" spans="1:15">
      <c r="A7229" t="s">
        <v>4</v>
      </c>
      <c r="B7229" s="4" t="s">
        <v>5</v>
      </c>
      <c r="C7229" s="4" t="s">
        <v>14</v>
      </c>
      <c r="D7229" s="4" t="s">
        <v>10</v>
      </c>
    </row>
    <row r="7230" spans="1:15">
      <c r="A7230" t="n">
        <v>56031</v>
      </c>
      <c r="B7230" s="22" t="n">
        <v>58</v>
      </c>
      <c r="C7230" s="7" t="n">
        <v>255</v>
      </c>
      <c r="D7230" s="7" t="n">
        <v>0</v>
      </c>
    </row>
    <row r="7231" spans="1:15">
      <c r="A7231" t="s">
        <v>4</v>
      </c>
      <c r="B7231" s="4" t="s">
        <v>5</v>
      </c>
      <c r="C7231" s="4" t="s">
        <v>10</v>
      </c>
      <c r="D7231" s="4" t="s">
        <v>14</v>
      </c>
      <c r="E7231" s="4" t="s">
        <v>6</v>
      </c>
      <c r="F7231" s="4" t="s">
        <v>20</v>
      </c>
      <c r="G7231" s="4" t="s">
        <v>20</v>
      </c>
      <c r="H7231" s="4" t="s">
        <v>20</v>
      </c>
    </row>
    <row r="7232" spans="1:15">
      <c r="A7232" t="n">
        <v>56035</v>
      </c>
      <c r="B7232" s="36" t="n">
        <v>48</v>
      </c>
      <c r="C7232" s="7" t="n">
        <v>0</v>
      </c>
      <c r="D7232" s="7" t="n">
        <v>0</v>
      </c>
      <c r="E7232" s="7" t="s">
        <v>185</v>
      </c>
      <c r="F7232" s="7" t="n">
        <v>1</v>
      </c>
      <c r="G7232" s="7" t="n">
        <v>1</v>
      </c>
      <c r="H7232" s="7" t="n">
        <v>0</v>
      </c>
    </row>
    <row r="7233" spans="1:8">
      <c r="A7233" t="s">
        <v>4</v>
      </c>
      <c r="B7233" s="4" t="s">
        <v>5</v>
      </c>
      <c r="C7233" s="4" t="s">
        <v>10</v>
      </c>
      <c r="D7233" s="4" t="s">
        <v>14</v>
      </c>
      <c r="E7233" s="4" t="s">
        <v>6</v>
      </c>
      <c r="F7233" s="4" t="s">
        <v>20</v>
      </c>
      <c r="G7233" s="4" t="s">
        <v>20</v>
      </c>
      <c r="H7233" s="4" t="s">
        <v>20</v>
      </c>
    </row>
    <row r="7234" spans="1:8">
      <c r="A7234" t="n">
        <v>56061</v>
      </c>
      <c r="B7234" s="36" t="n">
        <v>48</v>
      </c>
      <c r="C7234" s="7" t="n">
        <v>7010</v>
      </c>
      <c r="D7234" s="7" t="n">
        <v>0</v>
      </c>
      <c r="E7234" s="7" t="s">
        <v>185</v>
      </c>
      <c r="F7234" s="7" t="n">
        <v>1</v>
      </c>
      <c r="G7234" s="7" t="n">
        <v>1</v>
      </c>
      <c r="H7234" s="7" t="n">
        <v>0</v>
      </c>
    </row>
    <row r="7235" spans="1:8">
      <c r="A7235" t="s">
        <v>4</v>
      </c>
      <c r="B7235" s="4" t="s">
        <v>5</v>
      </c>
      <c r="C7235" s="4" t="s">
        <v>10</v>
      </c>
    </row>
    <row r="7236" spans="1:8">
      <c r="A7236" t="n">
        <v>56087</v>
      </c>
      <c r="B7236" s="29" t="n">
        <v>16</v>
      </c>
      <c r="C7236" s="7" t="n">
        <v>1000</v>
      </c>
    </row>
    <row r="7237" spans="1:8">
      <c r="A7237" t="s">
        <v>4</v>
      </c>
      <c r="B7237" s="4" t="s">
        <v>5</v>
      </c>
      <c r="C7237" s="4" t="s">
        <v>14</v>
      </c>
      <c r="D7237" s="4" t="s">
        <v>10</v>
      </c>
      <c r="E7237" s="4" t="s">
        <v>10</v>
      </c>
      <c r="F7237" s="4" t="s">
        <v>14</v>
      </c>
    </row>
    <row r="7238" spans="1:8">
      <c r="A7238" t="n">
        <v>56090</v>
      </c>
      <c r="B7238" s="42" t="n">
        <v>25</v>
      </c>
      <c r="C7238" s="7" t="n">
        <v>1</v>
      </c>
      <c r="D7238" s="7" t="n">
        <v>60</v>
      </c>
      <c r="E7238" s="7" t="n">
        <v>500</v>
      </c>
      <c r="F7238" s="7" t="n">
        <v>1</v>
      </c>
    </row>
    <row r="7239" spans="1:8">
      <c r="A7239" t="s">
        <v>4</v>
      </c>
      <c r="B7239" s="4" t="s">
        <v>5</v>
      </c>
      <c r="C7239" s="4" t="s">
        <v>14</v>
      </c>
      <c r="D7239" s="4" t="s">
        <v>10</v>
      </c>
      <c r="E7239" s="4" t="s">
        <v>6</v>
      </c>
    </row>
    <row r="7240" spans="1:8">
      <c r="A7240" t="n">
        <v>56097</v>
      </c>
      <c r="B7240" s="33" t="n">
        <v>51</v>
      </c>
      <c r="C7240" s="7" t="n">
        <v>4</v>
      </c>
      <c r="D7240" s="7" t="n">
        <v>7009</v>
      </c>
      <c r="E7240" s="7" t="s">
        <v>86</v>
      </c>
    </row>
    <row r="7241" spans="1:8">
      <c r="A7241" t="s">
        <v>4</v>
      </c>
      <c r="B7241" s="4" t="s">
        <v>5</v>
      </c>
      <c r="C7241" s="4" t="s">
        <v>10</v>
      </c>
    </row>
    <row r="7242" spans="1:8">
      <c r="A7242" t="n">
        <v>56111</v>
      </c>
      <c r="B7242" s="29" t="n">
        <v>16</v>
      </c>
      <c r="C7242" s="7" t="n">
        <v>0</v>
      </c>
    </row>
    <row r="7243" spans="1:8">
      <c r="A7243" t="s">
        <v>4</v>
      </c>
      <c r="B7243" s="4" t="s">
        <v>5</v>
      </c>
      <c r="C7243" s="4" t="s">
        <v>10</v>
      </c>
      <c r="D7243" s="4" t="s">
        <v>83</v>
      </c>
      <c r="E7243" s="4" t="s">
        <v>14</v>
      </c>
      <c r="F7243" s="4" t="s">
        <v>14</v>
      </c>
    </row>
    <row r="7244" spans="1:8">
      <c r="A7244" t="n">
        <v>56114</v>
      </c>
      <c r="B7244" s="44" t="n">
        <v>26</v>
      </c>
      <c r="C7244" s="7" t="n">
        <v>7009</v>
      </c>
      <c r="D7244" s="7" t="s">
        <v>499</v>
      </c>
      <c r="E7244" s="7" t="n">
        <v>2</v>
      </c>
      <c r="F7244" s="7" t="n">
        <v>0</v>
      </c>
    </row>
    <row r="7245" spans="1:8">
      <c r="A7245" t="s">
        <v>4</v>
      </c>
      <c r="B7245" s="4" t="s">
        <v>5</v>
      </c>
    </row>
    <row r="7246" spans="1:8">
      <c r="A7246" t="n">
        <v>56137</v>
      </c>
      <c r="B7246" s="45" t="n">
        <v>28</v>
      </c>
    </row>
    <row r="7247" spans="1:8">
      <c r="A7247" t="s">
        <v>4</v>
      </c>
      <c r="B7247" s="4" t="s">
        <v>5</v>
      </c>
      <c r="C7247" s="4" t="s">
        <v>14</v>
      </c>
      <c r="D7247" s="4" t="s">
        <v>10</v>
      </c>
      <c r="E7247" s="4" t="s">
        <v>10</v>
      </c>
      <c r="F7247" s="4" t="s">
        <v>14</v>
      </c>
    </row>
    <row r="7248" spans="1:8">
      <c r="A7248" t="n">
        <v>56138</v>
      </c>
      <c r="B7248" s="42" t="n">
        <v>25</v>
      </c>
      <c r="C7248" s="7" t="n">
        <v>1</v>
      </c>
      <c r="D7248" s="7" t="n">
        <v>60</v>
      </c>
      <c r="E7248" s="7" t="n">
        <v>260</v>
      </c>
      <c r="F7248" s="7" t="n">
        <v>2</v>
      </c>
    </row>
    <row r="7249" spans="1:8">
      <c r="A7249" t="s">
        <v>4</v>
      </c>
      <c r="B7249" s="4" t="s">
        <v>5</v>
      </c>
      <c r="C7249" s="4" t="s">
        <v>14</v>
      </c>
      <c r="D7249" s="4" t="s">
        <v>10</v>
      </c>
      <c r="E7249" s="4" t="s">
        <v>6</v>
      </c>
    </row>
    <row r="7250" spans="1:8">
      <c r="A7250" t="n">
        <v>56145</v>
      </c>
      <c r="B7250" s="33" t="n">
        <v>51</v>
      </c>
      <c r="C7250" s="7" t="n">
        <v>4</v>
      </c>
      <c r="D7250" s="7" t="n">
        <v>15</v>
      </c>
      <c r="E7250" s="7" t="s">
        <v>500</v>
      </c>
    </row>
    <row r="7251" spans="1:8">
      <c r="A7251" t="s">
        <v>4</v>
      </c>
      <c r="B7251" s="4" t="s">
        <v>5</v>
      </c>
      <c r="C7251" s="4" t="s">
        <v>10</v>
      </c>
    </row>
    <row r="7252" spans="1:8">
      <c r="A7252" t="n">
        <v>56159</v>
      </c>
      <c r="B7252" s="29" t="n">
        <v>16</v>
      </c>
      <c r="C7252" s="7" t="n">
        <v>0</v>
      </c>
    </row>
    <row r="7253" spans="1:8">
      <c r="A7253" t="s">
        <v>4</v>
      </c>
      <c r="B7253" s="4" t="s">
        <v>5</v>
      </c>
      <c r="C7253" s="4" t="s">
        <v>10</v>
      </c>
      <c r="D7253" s="4" t="s">
        <v>83</v>
      </c>
      <c r="E7253" s="4" t="s">
        <v>14</v>
      </c>
      <c r="F7253" s="4" t="s">
        <v>14</v>
      </c>
    </row>
    <row r="7254" spans="1:8">
      <c r="A7254" t="n">
        <v>56162</v>
      </c>
      <c r="B7254" s="44" t="n">
        <v>26</v>
      </c>
      <c r="C7254" s="7" t="n">
        <v>15</v>
      </c>
      <c r="D7254" s="7" t="s">
        <v>501</v>
      </c>
      <c r="E7254" s="7" t="n">
        <v>2</v>
      </c>
      <c r="F7254" s="7" t="n">
        <v>0</v>
      </c>
    </row>
    <row r="7255" spans="1:8">
      <c r="A7255" t="s">
        <v>4</v>
      </c>
      <c r="B7255" s="4" t="s">
        <v>5</v>
      </c>
    </row>
    <row r="7256" spans="1:8">
      <c r="A7256" t="n">
        <v>56222</v>
      </c>
      <c r="B7256" s="45" t="n">
        <v>28</v>
      </c>
    </row>
    <row r="7257" spans="1:8">
      <c r="A7257" t="s">
        <v>4</v>
      </c>
      <c r="B7257" s="4" t="s">
        <v>5</v>
      </c>
      <c r="C7257" s="4" t="s">
        <v>10</v>
      </c>
      <c r="D7257" s="4" t="s">
        <v>14</v>
      </c>
    </row>
    <row r="7258" spans="1:8">
      <c r="A7258" t="n">
        <v>56223</v>
      </c>
      <c r="B7258" s="46" t="n">
        <v>89</v>
      </c>
      <c r="C7258" s="7" t="n">
        <v>65533</v>
      </c>
      <c r="D7258" s="7" t="n">
        <v>1</v>
      </c>
    </row>
    <row r="7259" spans="1:8">
      <c r="A7259" t="s">
        <v>4</v>
      </c>
      <c r="B7259" s="4" t="s">
        <v>5</v>
      </c>
      <c r="C7259" s="4" t="s">
        <v>14</v>
      </c>
      <c r="D7259" s="4" t="s">
        <v>10</v>
      </c>
      <c r="E7259" s="4" t="s">
        <v>10</v>
      </c>
      <c r="F7259" s="4" t="s">
        <v>14</v>
      </c>
    </row>
    <row r="7260" spans="1:8">
      <c r="A7260" t="n">
        <v>56227</v>
      </c>
      <c r="B7260" s="42" t="n">
        <v>25</v>
      </c>
      <c r="C7260" s="7" t="n">
        <v>1</v>
      </c>
      <c r="D7260" s="7" t="n">
        <v>65535</v>
      </c>
      <c r="E7260" s="7" t="n">
        <v>65535</v>
      </c>
      <c r="F7260" s="7" t="n">
        <v>0</v>
      </c>
    </row>
    <row r="7261" spans="1:8">
      <c r="A7261" t="s">
        <v>4</v>
      </c>
      <c r="B7261" s="4" t="s">
        <v>5</v>
      </c>
      <c r="C7261" s="4" t="s">
        <v>14</v>
      </c>
      <c r="D7261" s="4" t="s">
        <v>10</v>
      </c>
      <c r="E7261" s="4" t="s">
        <v>6</v>
      </c>
    </row>
    <row r="7262" spans="1:8">
      <c r="A7262" t="n">
        <v>56234</v>
      </c>
      <c r="B7262" s="33" t="n">
        <v>51</v>
      </c>
      <c r="C7262" s="7" t="n">
        <v>4</v>
      </c>
      <c r="D7262" s="7" t="n">
        <v>7010</v>
      </c>
      <c r="E7262" s="7" t="s">
        <v>502</v>
      </c>
    </row>
    <row r="7263" spans="1:8">
      <c r="A7263" t="s">
        <v>4</v>
      </c>
      <c r="B7263" s="4" t="s">
        <v>5</v>
      </c>
      <c r="C7263" s="4" t="s">
        <v>10</v>
      </c>
    </row>
    <row r="7264" spans="1:8">
      <c r="A7264" t="n">
        <v>56248</v>
      </c>
      <c r="B7264" s="29" t="n">
        <v>16</v>
      </c>
      <c r="C7264" s="7" t="n">
        <v>0</v>
      </c>
    </row>
    <row r="7265" spans="1:6">
      <c r="A7265" t="s">
        <v>4</v>
      </c>
      <c r="B7265" s="4" t="s">
        <v>5</v>
      </c>
      <c r="C7265" s="4" t="s">
        <v>10</v>
      </c>
      <c r="D7265" s="4" t="s">
        <v>83</v>
      </c>
      <c r="E7265" s="4" t="s">
        <v>14</v>
      </c>
      <c r="F7265" s="4" t="s">
        <v>14</v>
      </c>
      <c r="G7265" s="4" t="s">
        <v>83</v>
      </c>
      <c r="H7265" s="4" t="s">
        <v>14</v>
      </c>
      <c r="I7265" s="4" t="s">
        <v>14</v>
      </c>
    </row>
    <row r="7266" spans="1:6">
      <c r="A7266" t="n">
        <v>56251</v>
      </c>
      <c r="B7266" s="44" t="n">
        <v>26</v>
      </c>
      <c r="C7266" s="7" t="n">
        <v>7010</v>
      </c>
      <c r="D7266" s="7" t="s">
        <v>503</v>
      </c>
      <c r="E7266" s="7" t="n">
        <v>2</v>
      </c>
      <c r="F7266" s="7" t="n">
        <v>3</v>
      </c>
      <c r="G7266" s="7" t="s">
        <v>504</v>
      </c>
      <c r="H7266" s="7" t="n">
        <v>2</v>
      </c>
      <c r="I7266" s="7" t="n">
        <v>0</v>
      </c>
    </row>
    <row r="7267" spans="1:6">
      <c r="A7267" t="s">
        <v>4</v>
      </c>
      <c r="B7267" s="4" t="s">
        <v>5</v>
      </c>
    </row>
    <row r="7268" spans="1:6">
      <c r="A7268" t="n">
        <v>56472</v>
      </c>
      <c r="B7268" s="45" t="n">
        <v>28</v>
      </c>
    </row>
    <row r="7269" spans="1:6">
      <c r="A7269" t="s">
        <v>4</v>
      </c>
      <c r="B7269" s="4" t="s">
        <v>5</v>
      </c>
      <c r="C7269" s="4" t="s">
        <v>14</v>
      </c>
      <c r="D7269" s="4" t="s">
        <v>10</v>
      </c>
      <c r="E7269" s="4" t="s">
        <v>6</v>
      </c>
    </row>
    <row r="7270" spans="1:6">
      <c r="A7270" t="n">
        <v>56473</v>
      </c>
      <c r="B7270" s="33" t="n">
        <v>51</v>
      </c>
      <c r="C7270" s="7" t="n">
        <v>4</v>
      </c>
      <c r="D7270" s="7" t="n">
        <v>0</v>
      </c>
      <c r="E7270" s="7" t="s">
        <v>115</v>
      </c>
    </row>
    <row r="7271" spans="1:6">
      <c r="A7271" t="s">
        <v>4</v>
      </c>
      <c r="B7271" s="4" t="s">
        <v>5</v>
      </c>
      <c r="C7271" s="4" t="s">
        <v>10</v>
      </c>
    </row>
    <row r="7272" spans="1:6">
      <c r="A7272" t="n">
        <v>56487</v>
      </c>
      <c r="B7272" s="29" t="n">
        <v>16</v>
      </c>
      <c r="C7272" s="7" t="n">
        <v>0</v>
      </c>
    </row>
    <row r="7273" spans="1:6">
      <c r="A7273" t="s">
        <v>4</v>
      </c>
      <c r="B7273" s="4" t="s">
        <v>5</v>
      </c>
      <c r="C7273" s="4" t="s">
        <v>10</v>
      </c>
      <c r="D7273" s="4" t="s">
        <v>83</v>
      </c>
      <c r="E7273" s="4" t="s">
        <v>14</v>
      </c>
      <c r="F7273" s="4" t="s">
        <v>14</v>
      </c>
    </row>
    <row r="7274" spans="1:6">
      <c r="A7274" t="n">
        <v>56490</v>
      </c>
      <c r="B7274" s="44" t="n">
        <v>26</v>
      </c>
      <c r="C7274" s="7" t="n">
        <v>0</v>
      </c>
      <c r="D7274" s="7" t="s">
        <v>505</v>
      </c>
      <c r="E7274" s="7" t="n">
        <v>2</v>
      </c>
      <c r="F7274" s="7" t="n">
        <v>0</v>
      </c>
    </row>
    <row r="7275" spans="1:6">
      <c r="A7275" t="s">
        <v>4</v>
      </c>
      <c r="B7275" s="4" t="s">
        <v>5</v>
      </c>
    </row>
    <row r="7276" spans="1:6">
      <c r="A7276" t="n">
        <v>56534</v>
      </c>
      <c r="B7276" s="45" t="n">
        <v>28</v>
      </c>
    </row>
    <row r="7277" spans="1:6">
      <c r="A7277" t="s">
        <v>4</v>
      </c>
      <c r="B7277" s="4" t="s">
        <v>5</v>
      </c>
      <c r="C7277" s="4" t="s">
        <v>14</v>
      </c>
      <c r="D7277" s="4" t="s">
        <v>10</v>
      </c>
      <c r="E7277" s="4" t="s">
        <v>10</v>
      </c>
      <c r="F7277" s="4" t="s">
        <v>14</v>
      </c>
    </row>
    <row r="7278" spans="1:6">
      <c r="A7278" t="n">
        <v>56535</v>
      </c>
      <c r="B7278" s="42" t="n">
        <v>25</v>
      </c>
      <c r="C7278" s="7" t="n">
        <v>1</v>
      </c>
      <c r="D7278" s="7" t="n">
        <v>100</v>
      </c>
      <c r="E7278" s="7" t="n">
        <v>660</v>
      </c>
      <c r="F7278" s="7" t="n">
        <v>2</v>
      </c>
    </row>
    <row r="7279" spans="1:6">
      <c r="A7279" t="s">
        <v>4</v>
      </c>
      <c r="B7279" s="4" t="s">
        <v>5</v>
      </c>
      <c r="C7279" s="4" t="s">
        <v>14</v>
      </c>
      <c r="D7279" s="4" t="s">
        <v>10</v>
      </c>
      <c r="E7279" s="4" t="s">
        <v>6</v>
      </c>
    </row>
    <row r="7280" spans="1:6">
      <c r="A7280" t="n">
        <v>56542</v>
      </c>
      <c r="B7280" s="33" t="n">
        <v>51</v>
      </c>
      <c r="C7280" s="7" t="n">
        <v>4</v>
      </c>
      <c r="D7280" s="7" t="n">
        <v>1</v>
      </c>
      <c r="E7280" s="7" t="s">
        <v>91</v>
      </c>
    </row>
    <row r="7281" spans="1:9">
      <c r="A7281" t="s">
        <v>4</v>
      </c>
      <c r="B7281" s="4" t="s">
        <v>5</v>
      </c>
      <c r="C7281" s="4" t="s">
        <v>10</v>
      </c>
    </row>
    <row r="7282" spans="1:9">
      <c r="A7282" t="n">
        <v>56555</v>
      </c>
      <c r="B7282" s="29" t="n">
        <v>16</v>
      </c>
      <c r="C7282" s="7" t="n">
        <v>0</v>
      </c>
    </row>
    <row r="7283" spans="1:9">
      <c r="A7283" t="s">
        <v>4</v>
      </c>
      <c r="B7283" s="4" t="s">
        <v>5</v>
      </c>
      <c r="C7283" s="4" t="s">
        <v>10</v>
      </c>
      <c r="D7283" s="4" t="s">
        <v>83</v>
      </c>
      <c r="E7283" s="4" t="s">
        <v>14</v>
      </c>
      <c r="F7283" s="4" t="s">
        <v>14</v>
      </c>
    </row>
    <row r="7284" spans="1:9">
      <c r="A7284" t="n">
        <v>56558</v>
      </c>
      <c r="B7284" s="44" t="n">
        <v>26</v>
      </c>
      <c r="C7284" s="7" t="n">
        <v>1</v>
      </c>
      <c r="D7284" s="7" t="s">
        <v>506</v>
      </c>
      <c r="E7284" s="7" t="n">
        <v>2</v>
      </c>
      <c r="F7284" s="7" t="n">
        <v>0</v>
      </c>
    </row>
    <row r="7285" spans="1:9">
      <c r="A7285" t="s">
        <v>4</v>
      </c>
      <c r="B7285" s="4" t="s">
        <v>5</v>
      </c>
    </row>
    <row r="7286" spans="1:9">
      <c r="A7286" t="n">
        <v>56589</v>
      </c>
      <c r="B7286" s="45" t="n">
        <v>28</v>
      </c>
    </row>
    <row r="7287" spans="1:9">
      <c r="A7287" t="s">
        <v>4</v>
      </c>
      <c r="B7287" s="4" t="s">
        <v>5</v>
      </c>
      <c r="C7287" s="4" t="s">
        <v>10</v>
      </c>
      <c r="D7287" s="4" t="s">
        <v>14</v>
      </c>
    </row>
    <row r="7288" spans="1:9">
      <c r="A7288" t="n">
        <v>56590</v>
      </c>
      <c r="B7288" s="46" t="n">
        <v>89</v>
      </c>
      <c r="C7288" s="7" t="n">
        <v>65533</v>
      </c>
      <c r="D7288" s="7" t="n">
        <v>1</v>
      </c>
    </row>
    <row r="7289" spans="1:9">
      <c r="A7289" t="s">
        <v>4</v>
      </c>
      <c r="B7289" s="4" t="s">
        <v>5</v>
      </c>
      <c r="C7289" s="4" t="s">
        <v>14</v>
      </c>
      <c r="D7289" s="4" t="s">
        <v>10</v>
      </c>
      <c r="E7289" s="4" t="s">
        <v>10</v>
      </c>
      <c r="F7289" s="4" t="s">
        <v>14</v>
      </c>
    </row>
    <row r="7290" spans="1:9">
      <c r="A7290" t="n">
        <v>56594</v>
      </c>
      <c r="B7290" s="42" t="n">
        <v>25</v>
      </c>
      <c r="C7290" s="7" t="n">
        <v>1</v>
      </c>
      <c r="D7290" s="7" t="n">
        <v>65535</v>
      </c>
      <c r="E7290" s="7" t="n">
        <v>65535</v>
      </c>
      <c r="F7290" s="7" t="n">
        <v>0</v>
      </c>
    </row>
    <row r="7291" spans="1:9">
      <c r="A7291" t="s">
        <v>4</v>
      </c>
      <c r="B7291" s="4" t="s">
        <v>5</v>
      </c>
      <c r="C7291" s="4" t="s">
        <v>18</v>
      </c>
    </row>
    <row r="7292" spans="1:9">
      <c r="A7292" t="n">
        <v>56601</v>
      </c>
      <c r="B7292" s="16" t="n">
        <v>3</v>
      </c>
      <c r="C7292" s="11" t="n">
        <f t="normal" ca="1">A7298</f>
        <v>0</v>
      </c>
    </row>
    <row r="7293" spans="1:9">
      <c r="A7293" t="s">
        <v>4</v>
      </c>
      <c r="B7293" s="4" t="s">
        <v>5</v>
      </c>
      <c r="C7293" s="4" t="s">
        <v>10</v>
      </c>
      <c r="D7293" s="4" t="s">
        <v>14</v>
      </c>
      <c r="E7293" s="4" t="s">
        <v>10</v>
      </c>
    </row>
    <row r="7294" spans="1:9">
      <c r="A7294" t="n">
        <v>56606</v>
      </c>
      <c r="B7294" s="75" t="n">
        <v>104</v>
      </c>
      <c r="C7294" s="7" t="n">
        <v>128</v>
      </c>
      <c r="D7294" s="7" t="n">
        <v>1</v>
      </c>
      <c r="E7294" s="7" t="n">
        <v>5</v>
      </c>
    </row>
    <row r="7295" spans="1:9">
      <c r="A7295" t="s">
        <v>4</v>
      </c>
      <c r="B7295" s="4" t="s">
        <v>5</v>
      </c>
    </row>
    <row r="7296" spans="1:9">
      <c r="A7296" t="n">
        <v>56612</v>
      </c>
      <c r="B7296" s="5" t="n">
        <v>1</v>
      </c>
    </row>
    <row r="7297" spans="1:6">
      <c r="A7297" t="s">
        <v>4</v>
      </c>
      <c r="B7297" s="4" t="s">
        <v>5</v>
      </c>
      <c r="C7297" s="4" t="s">
        <v>10</v>
      </c>
      <c r="D7297" s="4" t="s">
        <v>14</v>
      </c>
    </row>
    <row r="7298" spans="1:6">
      <c r="A7298" t="n">
        <v>56613</v>
      </c>
      <c r="B7298" s="46" t="n">
        <v>89</v>
      </c>
      <c r="C7298" s="7" t="n">
        <v>65533</v>
      </c>
      <c r="D7298" s="7" t="n">
        <v>1</v>
      </c>
    </row>
    <row r="7299" spans="1:6">
      <c r="A7299" t="s">
        <v>4</v>
      </c>
      <c r="B7299" s="4" t="s">
        <v>5</v>
      </c>
      <c r="C7299" s="4" t="s">
        <v>14</v>
      </c>
      <c r="D7299" s="4" t="s">
        <v>10</v>
      </c>
      <c r="E7299" s="4" t="s">
        <v>20</v>
      </c>
    </row>
    <row r="7300" spans="1:6">
      <c r="A7300" t="n">
        <v>56617</v>
      </c>
      <c r="B7300" s="22" t="n">
        <v>58</v>
      </c>
      <c r="C7300" s="7" t="n">
        <v>101</v>
      </c>
      <c r="D7300" s="7" t="n">
        <v>300</v>
      </c>
      <c r="E7300" s="7" t="n">
        <v>1</v>
      </c>
    </row>
    <row r="7301" spans="1:6">
      <c r="A7301" t="s">
        <v>4</v>
      </c>
      <c r="B7301" s="4" t="s">
        <v>5</v>
      </c>
      <c r="C7301" s="4" t="s">
        <v>14</v>
      </c>
      <c r="D7301" s="4" t="s">
        <v>10</v>
      </c>
    </row>
    <row r="7302" spans="1:6">
      <c r="A7302" t="n">
        <v>56625</v>
      </c>
      <c r="B7302" s="22" t="n">
        <v>58</v>
      </c>
      <c r="C7302" s="7" t="n">
        <v>254</v>
      </c>
      <c r="D7302" s="7" t="n">
        <v>0</v>
      </c>
    </row>
    <row r="7303" spans="1:6">
      <c r="A7303" t="s">
        <v>4</v>
      </c>
      <c r="B7303" s="4" t="s">
        <v>5</v>
      </c>
      <c r="C7303" s="4" t="s">
        <v>14</v>
      </c>
      <c r="D7303" s="4" t="s">
        <v>14</v>
      </c>
      <c r="E7303" s="4" t="s">
        <v>20</v>
      </c>
      <c r="F7303" s="4" t="s">
        <v>20</v>
      </c>
      <c r="G7303" s="4" t="s">
        <v>20</v>
      </c>
      <c r="H7303" s="4" t="s">
        <v>10</v>
      </c>
    </row>
    <row r="7304" spans="1:6">
      <c r="A7304" t="n">
        <v>56629</v>
      </c>
      <c r="B7304" s="40" t="n">
        <v>45</v>
      </c>
      <c r="C7304" s="7" t="n">
        <v>2</v>
      </c>
      <c r="D7304" s="7" t="n">
        <v>3</v>
      </c>
      <c r="E7304" s="7" t="n">
        <v>-19.5300006866455</v>
      </c>
      <c r="F7304" s="7" t="n">
        <v>1.63999998569489</v>
      </c>
      <c r="G7304" s="7" t="n">
        <v>-0.769999980926514</v>
      </c>
      <c r="H7304" s="7" t="n">
        <v>0</v>
      </c>
    </row>
    <row r="7305" spans="1:6">
      <c r="A7305" t="s">
        <v>4</v>
      </c>
      <c r="B7305" s="4" t="s">
        <v>5</v>
      </c>
      <c r="C7305" s="4" t="s">
        <v>14</v>
      </c>
      <c r="D7305" s="4" t="s">
        <v>14</v>
      </c>
      <c r="E7305" s="4" t="s">
        <v>20</v>
      </c>
      <c r="F7305" s="4" t="s">
        <v>20</v>
      </c>
      <c r="G7305" s="4" t="s">
        <v>20</v>
      </c>
      <c r="H7305" s="4" t="s">
        <v>10</v>
      </c>
      <c r="I7305" s="4" t="s">
        <v>14</v>
      </c>
    </row>
    <row r="7306" spans="1:6">
      <c r="A7306" t="n">
        <v>56646</v>
      </c>
      <c r="B7306" s="40" t="n">
        <v>45</v>
      </c>
      <c r="C7306" s="7" t="n">
        <v>4</v>
      </c>
      <c r="D7306" s="7" t="n">
        <v>3</v>
      </c>
      <c r="E7306" s="7" t="n">
        <v>358</v>
      </c>
      <c r="F7306" s="7" t="n">
        <v>108.650001525879</v>
      </c>
      <c r="G7306" s="7" t="n">
        <v>0</v>
      </c>
      <c r="H7306" s="7" t="n">
        <v>0</v>
      </c>
      <c r="I7306" s="7" t="n">
        <v>1</v>
      </c>
    </row>
    <row r="7307" spans="1:6">
      <c r="A7307" t="s">
        <v>4</v>
      </c>
      <c r="B7307" s="4" t="s">
        <v>5</v>
      </c>
      <c r="C7307" s="4" t="s">
        <v>14</v>
      </c>
      <c r="D7307" s="4" t="s">
        <v>14</v>
      </c>
      <c r="E7307" s="4" t="s">
        <v>20</v>
      </c>
      <c r="F7307" s="4" t="s">
        <v>10</v>
      </c>
    </row>
    <row r="7308" spans="1:6">
      <c r="A7308" t="n">
        <v>56664</v>
      </c>
      <c r="B7308" s="40" t="n">
        <v>45</v>
      </c>
      <c r="C7308" s="7" t="n">
        <v>5</v>
      </c>
      <c r="D7308" s="7" t="n">
        <v>3</v>
      </c>
      <c r="E7308" s="7" t="n">
        <v>1.60000002384186</v>
      </c>
      <c r="F7308" s="7" t="n">
        <v>0</v>
      </c>
    </row>
    <row r="7309" spans="1:6">
      <c r="A7309" t="s">
        <v>4</v>
      </c>
      <c r="B7309" s="4" t="s">
        <v>5</v>
      </c>
      <c r="C7309" s="4" t="s">
        <v>14</v>
      </c>
      <c r="D7309" s="4" t="s">
        <v>14</v>
      </c>
      <c r="E7309" s="4" t="s">
        <v>20</v>
      </c>
      <c r="F7309" s="4" t="s">
        <v>10</v>
      </c>
    </row>
    <row r="7310" spans="1:6">
      <c r="A7310" t="n">
        <v>56673</v>
      </c>
      <c r="B7310" s="40" t="n">
        <v>45</v>
      </c>
      <c r="C7310" s="7" t="n">
        <v>11</v>
      </c>
      <c r="D7310" s="7" t="n">
        <v>3</v>
      </c>
      <c r="E7310" s="7" t="n">
        <v>26.6000003814697</v>
      </c>
      <c r="F7310" s="7" t="n">
        <v>0</v>
      </c>
    </row>
    <row r="7311" spans="1:6">
      <c r="A7311" t="s">
        <v>4</v>
      </c>
      <c r="B7311" s="4" t="s">
        <v>5</v>
      </c>
      <c r="C7311" s="4" t="s">
        <v>14</v>
      </c>
      <c r="D7311" s="4" t="s">
        <v>14</v>
      </c>
      <c r="E7311" s="4" t="s">
        <v>20</v>
      </c>
      <c r="F7311" s="4" t="s">
        <v>20</v>
      </c>
      <c r="G7311" s="4" t="s">
        <v>20</v>
      </c>
      <c r="H7311" s="4" t="s">
        <v>10</v>
      </c>
      <c r="I7311" s="4" t="s">
        <v>14</v>
      </c>
    </row>
    <row r="7312" spans="1:6">
      <c r="A7312" t="n">
        <v>56682</v>
      </c>
      <c r="B7312" s="40" t="n">
        <v>45</v>
      </c>
      <c r="C7312" s="7" t="n">
        <v>4</v>
      </c>
      <c r="D7312" s="7" t="n">
        <v>3</v>
      </c>
      <c r="E7312" s="7" t="n">
        <v>350</v>
      </c>
      <c r="F7312" s="7" t="n">
        <v>111.900001525879</v>
      </c>
      <c r="G7312" s="7" t="n">
        <v>0</v>
      </c>
      <c r="H7312" s="7" t="n">
        <v>10000</v>
      </c>
      <c r="I7312" s="7" t="n">
        <v>1</v>
      </c>
    </row>
    <row r="7313" spans="1:9">
      <c r="A7313" t="s">
        <v>4</v>
      </c>
      <c r="B7313" s="4" t="s">
        <v>5</v>
      </c>
      <c r="C7313" s="4" t="s">
        <v>14</v>
      </c>
      <c r="D7313" s="4" t="s">
        <v>10</v>
      </c>
      <c r="E7313" s="4" t="s">
        <v>6</v>
      </c>
      <c r="F7313" s="4" t="s">
        <v>6</v>
      </c>
      <c r="G7313" s="4" t="s">
        <v>6</v>
      </c>
      <c r="H7313" s="4" t="s">
        <v>6</v>
      </c>
    </row>
    <row r="7314" spans="1:9">
      <c r="A7314" t="n">
        <v>56700</v>
      </c>
      <c r="B7314" s="33" t="n">
        <v>51</v>
      </c>
      <c r="C7314" s="7" t="n">
        <v>3</v>
      </c>
      <c r="D7314" s="7" t="n">
        <v>7010</v>
      </c>
      <c r="E7314" s="7" t="s">
        <v>175</v>
      </c>
      <c r="F7314" s="7" t="s">
        <v>62</v>
      </c>
      <c r="G7314" s="7" t="s">
        <v>61</v>
      </c>
      <c r="H7314" s="7" t="s">
        <v>62</v>
      </c>
    </row>
    <row r="7315" spans="1:9">
      <c r="A7315" t="s">
        <v>4</v>
      </c>
      <c r="B7315" s="4" t="s">
        <v>5</v>
      </c>
      <c r="C7315" s="4" t="s">
        <v>10</v>
      </c>
      <c r="D7315" s="4" t="s">
        <v>20</v>
      </c>
      <c r="E7315" s="4" t="s">
        <v>20</v>
      </c>
      <c r="F7315" s="4" t="s">
        <v>20</v>
      </c>
      <c r="G7315" s="4" t="s">
        <v>20</v>
      </c>
    </row>
    <row r="7316" spans="1:9">
      <c r="A7316" t="n">
        <v>56713</v>
      </c>
      <c r="B7316" s="39" t="n">
        <v>46</v>
      </c>
      <c r="C7316" s="7" t="n">
        <v>7010</v>
      </c>
      <c r="D7316" s="7" t="n">
        <v>-19.4599990844727</v>
      </c>
      <c r="E7316" s="7" t="n">
        <v>0</v>
      </c>
      <c r="F7316" s="7" t="n">
        <v>-0.779999971389771</v>
      </c>
      <c r="G7316" s="7" t="n">
        <v>88.3000030517578</v>
      </c>
    </row>
    <row r="7317" spans="1:9">
      <c r="A7317" t="s">
        <v>4</v>
      </c>
      <c r="B7317" s="4" t="s">
        <v>5</v>
      </c>
      <c r="C7317" s="4" t="s">
        <v>14</v>
      </c>
      <c r="D7317" s="4" t="s">
        <v>10</v>
      </c>
      <c r="E7317" s="4" t="s">
        <v>6</v>
      </c>
      <c r="F7317" s="4" t="s">
        <v>6</v>
      </c>
      <c r="G7317" s="4" t="s">
        <v>6</v>
      </c>
      <c r="H7317" s="4" t="s">
        <v>6</v>
      </c>
    </row>
    <row r="7318" spans="1:9">
      <c r="A7318" t="n">
        <v>56732</v>
      </c>
      <c r="B7318" s="33" t="n">
        <v>51</v>
      </c>
      <c r="C7318" s="7" t="n">
        <v>3</v>
      </c>
      <c r="D7318" s="7" t="n">
        <v>7011</v>
      </c>
      <c r="E7318" s="7" t="s">
        <v>104</v>
      </c>
      <c r="F7318" s="7" t="s">
        <v>62</v>
      </c>
      <c r="G7318" s="7" t="s">
        <v>61</v>
      </c>
      <c r="H7318" s="7" t="s">
        <v>62</v>
      </c>
    </row>
    <row r="7319" spans="1:9">
      <c r="A7319" t="s">
        <v>4</v>
      </c>
      <c r="B7319" s="4" t="s">
        <v>5</v>
      </c>
      <c r="C7319" s="4" t="s">
        <v>14</v>
      </c>
      <c r="D7319" s="4" t="s">
        <v>10</v>
      </c>
      <c r="E7319" s="4" t="s">
        <v>6</v>
      </c>
      <c r="F7319" s="4" t="s">
        <v>6</v>
      </c>
      <c r="G7319" s="4" t="s">
        <v>6</v>
      </c>
      <c r="H7319" s="4" t="s">
        <v>6</v>
      </c>
    </row>
    <row r="7320" spans="1:9">
      <c r="A7320" t="n">
        <v>56753</v>
      </c>
      <c r="B7320" s="33" t="n">
        <v>51</v>
      </c>
      <c r="C7320" s="7" t="n">
        <v>3</v>
      </c>
      <c r="D7320" s="7" t="n">
        <v>7009</v>
      </c>
      <c r="E7320" s="7" t="s">
        <v>332</v>
      </c>
      <c r="F7320" s="7" t="s">
        <v>62</v>
      </c>
      <c r="G7320" s="7" t="s">
        <v>61</v>
      </c>
      <c r="H7320" s="7" t="s">
        <v>62</v>
      </c>
    </row>
    <row r="7321" spans="1:9">
      <c r="A7321" t="s">
        <v>4</v>
      </c>
      <c r="B7321" s="4" t="s">
        <v>5</v>
      </c>
      <c r="C7321" s="4" t="s">
        <v>10</v>
      </c>
      <c r="D7321" s="4" t="s">
        <v>9</v>
      </c>
    </row>
    <row r="7322" spans="1:9">
      <c r="A7322" t="n">
        <v>56774</v>
      </c>
      <c r="B7322" s="56" t="n">
        <v>44</v>
      </c>
      <c r="C7322" s="7" t="n">
        <v>1</v>
      </c>
      <c r="D7322" s="7" t="n">
        <v>1</v>
      </c>
    </row>
    <row r="7323" spans="1:9">
      <c r="A7323" t="s">
        <v>4</v>
      </c>
      <c r="B7323" s="4" t="s">
        <v>5</v>
      </c>
      <c r="C7323" s="4" t="s">
        <v>14</v>
      </c>
      <c r="D7323" s="4" t="s">
        <v>10</v>
      </c>
    </row>
    <row r="7324" spans="1:9">
      <c r="A7324" t="n">
        <v>56781</v>
      </c>
      <c r="B7324" s="22" t="n">
        <v>58</v>
      </c>
      <c r="C7324" s="7" t="n">
        <v>255</v>
      </c>
      <c r="D7324" s="7" t="n">
        <v>0</v>
      </c>
    </row>
    <row r="7325" spans="1:9">
      <c r="A7325" t="s">
        <v>4</v>
      </c>
      <c r="B7325" s="4" t="s">
        <v>5</v>
      </c>
      <c r="C7325" s="4" t="s">
        <v>10</v>
      </c>
    </row>
    <row r="7326" spans="1:9">
      <c r="A7326" t="n">
        <v>56785</v>
      </c>
      <c r="B7326" s="29" t="n">
        <v>16</v>
      </c>
      <c r="C7326" s="7" t="n">
        <v>300</v>
      </c>
    </row>
    <row r="7327" spans="1:9">
      <c r="A7327" t="s">
        <v>4</v>
      </c>
      <c r="B7327" s="4" t="s">
        <v>5</v>
      </c>
      <c r="C7327" s="4" t="s">
        <v>14</v>
      </c>
      <c r="D7327" s="4" t="s">
        <v>10</v>
      </c>
      <c r="E7327" s="4" t="s">
        <v>6</v>
      </c>
    </row>
    <row r="7328" spans="1:9">
      <c r="A7328" t="n">
        <v>56788</v>
      </c>
      <c r="B7328" s="33" t="n">
        <v>51</v>
      </c>
      <c r="C7328" s="7" t="n">
        <v>4</v>
      </c>
      <c r="D7328" s="7" t="n">
        <v>7010</v>
      </c>
      <c r="E7328" s="7" t="s">
        <v>164</v>
      </c>
    </row>
    <row r="7329" spans="1:8">
      <c r="A7329" t="s">
        <v>4</v>
      </c>
      <c r="B7329" s="4" t="s">
        <v>5</v>
      </c>
      <c r="C7329" s="4" t="s">
        <v>10</v>
      </c>
    </row>
    <row r="7330" spans="1:8">
      <c r="A7330" t="n">
        <v>56801</v>
      </c>
      <c r="B7330" s="29" t="n">
        <v>16</v>
      </c>
      <c r="C7330" s="7" t="n">
        <v>0</v>
      </c>
    </row>
    <row r="7331" spans="1:8">
      <c r="A7331" t="s">
        <v>4</v>
      </c>
      <c r="B7331" s="4" t="s">
        <v>5</v>
      </c>
      <c r="C7331" s="4" t="s">
        <v>10</v>
      </c>
      <c r="D7331" s="4" t="s">
        <v>83</v>
      </c>
      <c r="E7331" s="4" t="s">
        <v>14</v>
      </c>
      <c r="F7331" s="4" t="s">
        <v>14</v>
      </c>
      <c r="G7331" s="4" t="s">
        <v>83</v>
      </c>
      <c r="H7331" s="4" t="s">
        <v>14</v>
      </c>
      <c r="I7331" s="4" t="s">
        <v>14</v>
      </c>
      <c r="J7331" s="4" t="s">
        <v>83</v>
      </c>
      <c r="K7331" s="4" t="s">
        <v>14</v>
      </c>
      <c r="L7331" s="4" t="s">
        <v>14</v>
      </c>
    </row>
    <row r="7332" spans="1:8">
      <c r="A7332" t="n">
        <v>56804</v>
      </c>
      <c r="B7332" s="44" t="n">
        <v>26</v>
      </c>
      <c r="C7332" s="7" t="n">
        <v>7010</v>
      </c>
      <c r="D7332" s="7" t="s">
        <v>507</v>
      </c>
      <c r="E7332" s="7" t="n">
        <v>2</v>
      </c>
      <c r="F7332" s="7" t="n">
        <v>3</v>
      </c>
      <c r="G7332" s="7" t="s">
        <v>508</v>
      </c>
      <c r="H7332" s="7" t="n">
        <v>2</v>
      </c>
      <c r="I7332" s="7" t="n">
        <v>3</v>
      </c>
      <c r="J7332" s="7" t="s">
        <v>509</v>
      </c>
      <c r="K7332" s="7" t="n">
        <v>2</v>
      </c>
      <c r="L7332" s="7" t="n">
        <v>0</v>
      </c>
    </row>
    <row r="7333" spans="1:8">
      <c r="A7333" t="s">
        <v>4</v>
      </c>
      <c r="B7333" s="4" t="s">
        <v>5</v>
      </c>
    </row>
    <row r="7334" spans="1:8">
      <c r="A7334" t="n">
        <v>57020</v>
      </c>
      <c r="B7334" s="45" t="n">
        <v>28</v>
      </c>
    </row>
    <row r="7335" spans="1:8">
      <c r="A7335" t="s">
        <v>4</v>
      </c>
      <c r="B7335" s="4" t="s">
        <v>5</v>
      </c>
      <c r="C7335" s="4" t="s">
        <v>10</v>
      </c>
      <c r="D7335" s="4" t="s">
        <v>14</v>
      </c>
    </row>
    <row r="7336" spans="1:8">
      <c r="A7336" t="n">
        <v>57021</v>
      </c>
      <c r="B7336" s="46" t="n">
        <v>89</v>
      </c>
      <c r="C7336" s="7" t="n">
        <v>65533</v>
      </c>
      <c r="D7336" s="7" t="n">
        <v>1</v>
      </c>
    </row>
    <row r="7337" spans="1:8">
      <c r="A7337" t="s">
        <v>4</v>
      </c>
      <c r="B7337" s="4" t="s">
        <v>5</v>
      </c>
      <c r="C7337" s="4" t="s">
        <v>14</v>
      </c>
      <c r="D7337" s="4" t="s">
        <v>10</v>
      </c>
      <c r="E7337" s="4" t="s">
        <v>20</v>
      </c>
    </row>
    <row r="7338" spans="1:8">
      <c r="A7338" t="n">
        <v>57025</v>
      </c>
      <c r="B7338" s="22" t="n">
        <v>58</v>
      </c>
      <c r="C7338" s="7" t="n">
        <v>101</v>
      </c>
      <c r="D7338" s="7" t="n">
        <v>300</v>
      </c>
      <c r="E7338" s="7" t="n">
        <v>1</v>
      </c>
    </row>
    <row r="7339" spans="1:8">
      <c r="A7339" t="s">
        <v>4</v>
      </c>
      <c r="B7339" s="4" t="s">
        <v>5</v>
      </c>
      <c r="C7339" s="4" t="s">
        <v>14</v>
      </c>
      <c r="D7339" s="4" t="s">
        <v>10</v>
      </c>
    </row>
    <row r="7340" spans="1:8">
      <c r="A7340" t="n">
        <v>57033</v>
      </c>
      <c r="B7340" s="22" t="n">
        <v>58</v>
      </c>
      <c r="C7340" s="7" t="n">
        <v>254</v>
      </c>
      <c r="D7340" s="7" t="n">
        <v>0</v>
      </c>
    </row>
    <row r="7341" spans="1:8">
      <c r="A7341" t="s">
        <v>4</v>
      </c>
      <c r="B7341" s="4" t="s">
        <v>5</v>
      </c>
      <c r="C7341" s="4" t="s">
        <v>14</v>
      </c>
      <c r="D7341" s="4" t="s">
        <v>14</v>
      </c>
      <c r="E7341" s="4" t="s">
        <v>20</v>
      </c>
      <c r="F7341" s="4" t="s">
        <v>20</v>
      </c>
      <c r="G7341" s="4" t="s">
        <v>20</v>
      </c>
      <c r="H7341" s="4" t="s">
        <v>10</v>
      </c>
    </row>
    <row r="7342" spans="1:8">
      <c r="A7342" t="n">
        <v>57037</v>
      </c>
      <c r="B7342" s="40" t="n">
        <v>45</v>
      </c>
      <c r="C7342" s="7" t="n">
        <v>2</v>
      </c>
      <c r="D7342" s="7" t="n">
        <v>3</v>
      </c>
      <c r="E7342" s="7" t="n">
        <v>-17.5900001525879</v>
      </c>
      <c r="F7342" s="7" t="n">
        <v>1.62000000476837</v>
      </c>
      <c r="G7342" s="7" t="n">
        <v>-0.889999985694885</v>
      </c>
      <c r="H7342" s="7" t="n">
        <v>0</v>
      </c>
    </row>
    <row r="7343" spans="1:8">
      <c r="A7343" t="s">
        <v>4</v>
      </c>
      <c r="B7343" s="4" t="s">
        <v>5</v>
      </c>
      <c r="C7343" s="4" t="s">
        <v>14</v>
      </c>
      <c r="D7343" s="4" t="s">
        <v>14</v>
      </c>
      <c r="E7343" s="4" t="s">
        <v>20</v>
      </c>
      <c r="F7343" s="4" t="s">
        <v>20</v>
      </c>
      <c r="G7343" s="4" t="s">
        <v>20</v>
      </c>
      <c r="H7343" s="4" t="s">
        <v>10</v>
      </c>
      <c r="I7343" s="4" t="s">
        <v>14</v>
      </c>
    </row>
    <row r="7344" spans="1:8">
      <c r="A7344" t="n">
        <v>57054</v>
      </c>
      <c r="B7344" s="40" t="n">
        <v>45</v>
      </c>
      <c r="C7344" s="7" t="n">
        <v>4</v>
      </c>
      <c r="D7344" s="7" t="n">
        <v>3</v>
      </c>
      <c r="E7344" s="7" t="n">
        <v>11.1199998855591</v>
      </c>
      <c r="F7344" s="7" t="n">
        <v>252.399993896484</v>
      </c>
      <c r="G7344" s="7" t="n">
        <v>0</v>
      </c>
      <c r="H7344" s="7" t="n">
        <v>0</v>
      </c>
      <c r="I7344" s="7" t="n">
        <v>1</v>
      </c>
    </row>
    <row r="7345" spans="1:12">
      <c r="A7345" t="s">
        <v>4</v>
      </c>
      <c r="B7345" s="4" t="s">
        <v>5</v>
      </c>
      <c r="C7345" s="4" t="s">
        <v>14</v>
      </c>
      <c r="D7345" s="4" t="s">
        <v>14</v>
      </c>
      <c r="E7345" s="4" t="s">
        <v>20</v>
      </c>
      <c r="F7345" s="4" t="s">
        <v>10</v>
      </c>
    </row>
    <row r="7346" spans="1:12">
      <c r="A7346" t="n">
        <v>57072</v>
      </c>
      <c r="B7346" s="40" t="n">
        <v>45</v>
      </c>
      <c r="C7346" s="7" t="n">
        <v>5</v>
      </c>
      <c r="D7346" s="7" t="n">
        <v>3</v>
      </c>
      <c r="E7346" s="7" t="n">
        <v>4.5</v>
      </c>
      <c r="F7346" s="7" t="n">
        <v>0</v>
      </c>
    </row>
    <row r="7347" spans="1:12">
      <c r="A7347" t="s">
        <v>4</v>
      </c>
      <c r="B7347" s="4" t="s">
        <v>5</v>
      </c>
      <c r="C7347" s="4" t="s">
        <v>14</v>
      </c>
      <c r="D7347" s="4" t="s">
        <v>14</v>
      </c>
      <c r="E7347" s="4" t="s">
        <v>20</v>
      </c>
      <c r="F7347" s="4" t="s">
        <v>10</v>
      </c>
    </row>
    <row r="7348" spans="1:12">
      <c r="A7348" t="n">
        <v>57081</v>
      </c>
      <c r="B7348" s="40" t="n">
        <v>45</v>
      </c>
      <c r="C7348" s="7" t="n">
        <v>11</v>
      </c>
      <c r="D7348" s="7" t="n">
        <v>3</v>
      </c>
      <c r="E7348" s="7" t="n">
        <v>23.2000007629395</v>
      </c>
      <c r="F7348" s="7" t="n">
        <v>0</v>
      </c>
    </row>
    <row r="7349" spans="1:12">
      <c r="A7349" t="s">
        <v>4</v>
      </c>
      <c r="B7349" s="4" t="s">
        <v>5</v>
      </c>
      <c r="C7349" s="4" t="s">
        <v>14</v>
      </c>
      <c r="D7349" s="4" t="s">
        <v>10</v>
      </c>
      <c r="E7349" s="4" t="s">
        <v>6</v>
      </c>
      <c r="F7349" s="4" t="s">
        <v>6</v>
      </c>
      <c r="G7349" s="4" t="s">
        <v>6</v>
      </c>
      <c r="H7349" s="4" t="s">
        <v>6</v>
      </c>
    </row>
    <row r="7350" spans="1:12">
      <c r="A7350" t="n">
        <v>57090</v>
      </c>
      <c r="B7350" s="33" t="n">
        <v>51</v>
      </c>
      <c r="C7350" s="7" t="n">
        <v>3</v>
      </c>
      <c r="D7350" s="7" t="n">
        <v>0</v>
      </c>
      <c r="E7350" s="7" t="s">
        <v>59</v>
      </c>
      <c r="F7350" s="7" t="s">
        <v>120</v>
      </c>
      <c r="G7350" s="7" t="s">
        <v>61</v>
      </c>
      <c r="H7350" s="7" t="s">
        <v>62</v>
      </c>
    </row>
    <row r="7351" spans="1:12">
      <c r="A7351" t="s">
        <v>4</v>
      </c>
      <c r="B7351" s="4" t="s">
        <v>5</v>
      </c>
      <c r="C7351" s="4" t="s">
        <v>14</v>
      </c>
      <c r="D7351" s="4" t="s">
        <v>10</v>
      </c>
      <c r="E7351" s="4" t="s">
        <v>6</v>
      </c>
      <c r="F7351" s="4" t="s">
        <v>6</v>
      </c>
      <c r="G7351" s="4" t="s">
        <v>6</v>
      </c>
      <c r="H7351" s="4" t="s">
        <v>6</v>
      </c>
    </row>
    <row r="7352" spans="1:12">
      <c r="A7352" t="n">
        <v>57103</v>
      </c>
      <c r="B7352" s="33" t="n">
        <v>51</v>
      </c>
      <c r="C7352" s="7" t="n">
        <v>3</v>
      </c>
      <c r="D7352" s="7" t="n">
        <v>1</v>
      </c>
      <c r="E7352" s="7" t="s">
        <v>59</v>
      </c>
      <c r="F7352" s="7" t="s">
        <v>120</v>
      </c>
      <c r="G7352" s="7" t="s">
        <v>61</v>
      </c>
      <c r="H7352" s="7" t="s">
        <v>62</v>
      </c>
    </row>
    <row r="7353" spans="1:12">
      <c r="A7353" t="s">
        <v>4</v>
      </c>
      <c r="B7353" s="4" t="s">
        <v>5</v>
      </c>
      <c r="C7353" s="4" t="s">
        <v>14</v>
      </c>
      <c r="D7353" s="4" t="s">
        <v>10</v>
      </c>
      <c r="E7353" s="4" t="s">
        <v>6</v>
      </c>
      <c r="F7353" s="4" t="s">
        <v>6</v>
      </c>
      <c r="G7353" s="4" t="s">
        <v>6</v>
      </c>
      <c r="H7353" s="4" t="s">
        <v>6</v>
      </c>
    </row>
    <row r="7354" spans="1:12">
      <c r="A7354" t="n">
        <v>57116</v>
      </c>
      <c r="B7354" s="33" t="n">
        <v>51</v>
      </c>
      <c r="C7354" s="7" t="n">
        <v>3</v>
      </c>
      <c r="D7354" s="7" t="n">
        <v>11</v>
      </c>
      <c r="E7354" s="7" t="s">
        <v>59</v>
      </c>
      <c r="F7354" s="7" t="s">
        <v>62</v>
      </c>
      <c r="G7354" s="7" t="s">
        <v>61</v>
      </c>
      <c r="H7354" s="7" t="s">
        <v>62</v>
      </c>
    </row>
    <row r="7355" spans="1:12">
      <c r="A7355" t="s">
        <v>4</v>
      </c>
      <c r="B7355" s="4" t="s">
        <v>5</v>
      </c>
      <c r="C7355" s="4" t="s">
        <v>14</v>
      </c>
      <c r="D7355" s="4" t="s">
        <v>10</v>
      </c>
      <c r="E7355" s="4" t="s">
        <v>6</v>
      </c>
      <c r="F7355" s="4" t="s">
        <v>6</v>
      </c>
      <c r="G7355" s="4" t="s">
        <v>6</v>
      </c>
      <c r="H7355" s="4" t="s">
        <v>6</v>
      </c>
    </row>
    <row r="7356" spans="1:12">
      <c r="A7356" t="n">
        <v>57129</v>
      </c>
      <c r="B7356" s="33" t="n">
        <v>51</v>
      </c>
      <c r="C7356" s="7" t="n">
        <v>3</v>
      </c>
      <c r="D7356" s="7" t="n">
        <v>8</v>
      </c>
      <c r="E7356" s="7" t="s">
        <v>59</v>
      </c>
      <c r="F7356" s="7" t="s">
        <v>120</v>
      </c>
      <c r="G7356" s="7" t="s">
        <v>61</v>
      </c>
      <c r="H7356" s="7" t="s">
        <v>62</v>
      </c>
    </row>
    <row r="7357" spans="1:12">
      <c r="A7357" t="s">
        <v>4</v>
      </c>
      <c r="B7357" s="4" t="s">
        <v>5</v>
      </c>
      <c r="C7357" s="4" t="s">
        <v>14</v>
      </c>
      <c r="D7357" s="4" t="s">
        <v>10</v>
      </c>
      <c r="E7357" s="4" t="s">
        <v>6</v>
      </c>
      <c r="F7357" s="4" t="s">
        <v>6</v>
      </c>
      <c r="G7357" s="4" t="s">
        <v>6</v>
      </c>
      <c r="H7357" s="4" t="s">
        <v>6</v>
      </c>
    </row>
    <row r="7358" spans="1:12">
      <c r="A7358" t="n">
        <v>57142</v>
      </c>
      <c r="B7358" s="33" t="n">
        <v>51</v>
      </c>
      <c r="C7358" s="7" t="n">
        <v>3</v>
      </c>
      <c r="D7358" s="7" t="n">
        <v>2</v>
      </c>
      <c r="E7358" s="7" t="s">
        <v>59</v>
      </c>
      <c r="F7358" s="7" t="s">
        <v>62</v>
      </c>
      <c r="G7358" s="7" t="s">
        <v>61</v>
      </c>
      <c r="H7358" s="7" t="s">
        <v>62</v>
      </c>
    </row>
    <row r="7359" spans="1:12">
      <c r="A7359" t="s">
        <v>4</v>
      </c>
      <c r="B7359" s="4" t="s">
        <v>5</v>
      </c>
      <c r="C7359" s="4" t="s">
        <v>14</v>
      </c>
      <c r="D7359" s="4" t="s">
        <v>10</v>
      </c>
      <c r="E7359" s="4" t="s">
        <v>6</v>
      </c>
      <c r="F7359" s="4" t="s">
        <v>6</v>
      </c>
      <c r="G7359" s="4" t="s">
        <v>6</v>
      </c>
      <c r="H7359" s="4" t="s">
        <v>6</v>
      </c>
    </row>
    <row r="7360" spans="1:12">
      <c r="A7360" t="n">
        <v>57155</v>
      </c>
      <c r="B7360" s="33" t="n">
        <v>51</v>
      </c>
      <c r="C7360" s="7" t="n">
        <v>3</v>
      </c>
      <c r="D7360" s="7" t="n">
        <v>6</v>
      </c>
      <c r="E7360" s="7" t="s">
        <v>59</v>
      </c>
      <c r="F7360" s="7" t="s">
        <v>120</v>
      </c>
      <c r="G7360" s="7" t="s">
        <v>61</v>
      </c>
      <c r="H7360" s="7" t="s">
        <v>62</v>
      </c>
    </row>
    <row r="7361" spans="1:8">
      <c r="A7361" t="s">
        <v>4</v>
      </c>
      <c r="B7361" s="4" t="s">
        <v>5</v>
      </c>
      <c r="C7361" s="4" t="s">
        <v>14</v>
      </c>
      <c r="D7361" s="4" t="s">
        <v>10</v>
      </c>
      <c r="E7361" s="4" t="s">
        <v>6</v>
      </c>
      <c r="F7361" s="4" t="s">
        <v>6</v>
      </c>
      <c r="G7361" s="4" t="s">
        <v>6</v>
      </c>
      <c r="H7361" s="4" t="s">
        <v>6</v>
      </c>
    </row>
    <row r="7362" spans="1:8">
      <c r="A7362" t="n">
        <v>57168</v>
      </c>
      <c r="B7362" s="33" t="n">
        <v>51</v>
      </c>
      <c r="C7362" s="7" t="n">
        <v>3</v>
      </c>
      <c r="D7362" s="7" t="n">
        <v>4</v>
      </c>
      <c r="E7362" s="7" t="s">
        <v>59</v>
      </c>
      <c r="F7362" s="7" t="s">
        <v>62</v>
      </c>
      <c r="G7362" s="7" t="s">
        <v>61</v>
      </c>
      <c r="H7362" s="7" t="s">
        <v>62</v>
      </c>
    </row>
    <row r="7363" spans="1:8">
      <c r="A7363" t="s">
        <v>4</v>
      </c>
      <c r="B7363" s="4" t="s">
        <v>5</v>
      </c>
      <c r="C7363" s="4" t="s">
        <v>14</v>
      </c>
      <c r="D7363" s="4" t="s">
        <v>10</v>
      </c>
      <c r="E7363" s="4" t="s">
        <v>6</v>
      </c>
      <c r="F7363" s="4" t="s">
        <v>6</v>
      </c>
      <c r="G7363" s="4" t="s">
        <v>6</v>
      </c>
      <c r="H7363" s="4" t="s">
        <v>6</v>
      </c>
    </row>
    <row r="7364" spans="1:8">
      <c r="A7364" t="n">
        <v>57181</v>
      </c>
      <c r="B7364" s="33" t="n">
        <v>51</v>
      </c>
      <c r="C7364" s="7" t="n">
        <v>3</v>
      </c>
      <c r="D7364" s="7" t="n">
        <v>3</v>
      </c>
      <c r="E7364" s="7" t="s">
        <v>59</v>
      </c>
      <c r="F7364" s="7" t="s">
        <v>120</v>
      </c>
      <c r="G7364" s="7" t="s">
        <v>61</v>
      </c>
      <c r="H7364" s="7" t="s">
        <v>62</v>
      </c>
    </row>
    <row r="7365" spans="1:8">
      <c r="A7365" t="s">
        <v>4</v>
      </c>
      <c r="B7365" s="4" t="s">
        <v>5</v>
      </c>
      <c r="C7365" s="4" t="s">
        <v>14</v>
      </c>
      <c r="D7365" s="4" t="s">
        <v>10</v>
      </c>
      <c r="E7365" s="4" t="s">
        <v>6</v>
      </c>
      <c r="F7365" s="4" t="s">
        <v>6</v>
      </c>
      <c r="G7365" s="4" t="s">
        <v>6</v>
      </c>
      <c r="H7365" s="4" t="s">
        <v>6</v>
      </c>
    </row>
    <row r="7366" spans="1:8">
      <c r="A7366" t="n">
        <v>57194</v>
      </c>
      <c r="B7366" s="33" t="n">
        <v>51</v>
      </c>
      <c r="C7366" s="7" t="n">
        <v>3</v>
      </c>
      <c r="D7366" s="7" t="n">
        <v>5</v>
      </c>
      <c r="E7366" s="7" t="s">
        <v>59</v>
      </c>
      <c r="F7366" s="7" t="s">
        <v>62</v>
      </c>
      <c r="G7366" s="7" t="s">
        <v>61</v>
      </c>
      <c r="H7366" s="7" t="s">
        <v>62</v>
      </c>
    </row>
    <row r="7367" spans="1:8">
      <c r="A7367" t="s">
        <v>4</v>
      </c>
      <c r="B7367" s="4" t="s">
        <v>5</v>
      </c>
      <c r="C7367" s="4" t="s">
        <v>14</v>
      </c>
      <c r="D7367" s="4" t="s">
        <v>10</v>
      </c>
      <c r="E7367" s="4" t="s">
        <v>6</v>
      </c>
      <c r="F7367" s="4" t="s">
        <v>6</v>
      </c>
      <c r="G7367" s="4" t="s">
        <v>6</v>
      </c>
      <c r="H7367" s="4" t="s">
        <v>6</v>
      </c>
    </row>
    <row r="7368" spans="1:8">
      <c r="A7368" t="n">
        <v>57207</v>
      </c>
      <c r="B7368" s="33" t="n">
        <v>51</v>
      </c>
      <c r="C7368" s="7" t="n">
        <v>3</v>
      </c>
      <c r="D7368" s="7" t="n">
        <v>7</v>
      </c>
      <c r="E7368" s="7" t="s">
        <v>59</v>
      </c>
      <c r="F7368" s="7" t="s">
        <v>120</v>
      </c>
      <c r="G7368" s="7" t="s">
        <v>61</v>
      </c>
      <c r="H7368" s="7" t="s">
        <v>62</v>
      </c>
    </row>
    <row r="7369" spans="1:8">
      <c r="A7369" t="s">
        <v>4</v>
      </c>
      <c r="B7369" s="4" t="s">
        <v>5</v>
      </c>
      <c r="C7369" s="4" t="s">
        <v>14</v>
      </c>
      <c r="D7369" s="4" t="s">
        <v>10</v>
      </c>
      <c r="E7369" s="4" t="s">
        <v>6</v>
      </c>
      <c r="F7369" s="4" t="s">
        <v>6</v>
      </c>
      <c r="G7369" s="4" t="s">
        <v>6</v>
      </c>
      <c r="H7369" s="4" t="s">
        <v>6</v>
      </c>
    </row>
    <row r="7370" spans="1:8">
      <c r="A7370" t="n">
        <v>57220</v>
      </c>
      <c r="B7370" s="33" t="n">
        <v>51</v>
      </c>
      <c r="C7370" s="7" t="n">
        <v>3</v>
      </c>
      <c r="D7370" s="7" t="n">
        <v>9</v>
      </c>
      <c r="E7370" s="7" t="s">
        <v>510</v>
      </c>
      <c r="F7370" s="7" t="s">
        <v>62</v>
      </c>
      <c r="G7370" s="7" t="s">
        <v>61</v>
      </c>
      <c r="H7370" s="7" t="s">
        <v>62</v>
      </c>
    </row>
    <row r="7371" spans="1:8">
      <c r="A7371" t="s">
        <v>4</v>
      </c>
      <c r="B7371" s="4" t="s">
        <v>5</v>
      </c>
      <c r="C7371" s="4" t="s">
        <v>14</v>
      </c>
      <c r="D7371" s="4" t="s">
        <v>10</v>
      </c>
    </row>
    <row r="7372" spans="1:8">
      <c r="A7372" t="n">
        <v>57233</v>
      </c>
      <c r="B7372" s="22" t="n">
        <v>58</v>
      </c>
      <c r="C7372" s="7" t="n">
        <v>255</v>
      </c>
      <c r="D7372" s="7" t="n">
        <v>0</v>
      </c>
    </row>
    <row r="7373" spans="1:8">
      <c r="A7373" t="s">
        <v>4</v>
      </c>
      <c r="B7373" s="4" t="s">
        <v>5</v>
      </c>
      <c r="C7373" s="4" t="s">
        <v>10</v>
      </c>
    </row>
    <row r="7374" spans="1:8">
      <c r="A7374" t="n">
        <v>57237</v>
      </c>
      <c r="B7374" s="29" t="n">
        <v>16</v>
      </c>
      <c r="C7374" s="7" t="n">
        <v>500</v>
      </c>
    </row>
    <row r="7375" spans="1:8">
      <c r="A7375" t="s">
        <v>4</v>
      </c>
      <c r="B7375" s="4" t="s">
        <v>5</v>
      </c>
      <c r="C7375" s="4" t="s">
        <v>14</v>
      </c>
      <c r="D7375" s="4" t="s">
        <v>10</v>
      </c>
      <c r="E7375" s="4" t="s">
        <v>10</v>
      </c>
      <c r="F7375" s="4" t="s">
        <v>14</v>
      </c>
    </row>
    <row r="7376" spans="1:8">
      <c r="A7376" t="n">
        <v>57240</v>
      </c>
      <c r="B7376" s="42" t="n">
        <v>25</v>
      </c>
      <c r="C7376" s="7" t="n">
        <v>1</v>
      </c>
      <c r="D7376" s="7" t="n">
        <v>350</v>
      </c>
      <c r="E7376" s="7" t="n">
        <v>80</v>
      </c>
      <c r="F7376" s="7" t="n">
        <v>0</v>
      </c>
    </row>
    <row r="7377" spans="1:8">
      <c r="A7377" t="s">
        <v>4</v>
      </c>
      <c r="B7377" s="4" t="s">
        <v>5</v>
      </c>
      <c r="C7377" s="4" t="s">
        <v>14</v>
      </c>
      <c r="D7377" s="4" t="s">
        <v>20</v>
      </c>
      <c r="E7377" s="4" t="s">
        <v>20</v>
      </c>
      <c r="F7377" s="4" t="s">
        <v>20</v>
      </c>
    </row>
    <row r="7378" spans="1:8">
      <c r="A7378" t="n">
        <v>57247</v>
      </c>
      <c r="B7378" s="40" t="n">
        <v>45</v>
      </c>
      <c r="C7378" s="7" t="n">
        <v>9</v>
      </c>
      <c r="D7378" s="7" t="n">
        <v>0.0199999995529652</v>
      </c>
      <c r="E7378" s="7" t="n">
        <v>0.0199999995529652</v>
      </c>
      <c r="F7378" s="7" t="n">
        <v>0.5</v>
      </c>
    </row>
    <row r="7379" spans="1:8">
      <c r="A7379" t="s">
        <v>4</v>
      </c>
      <c r="B7379" s="4" t="s">
        <v>5</v>
      </c>
      <c r="C7379" s="4" t="s">
        <v>6</v>
      </c>
      <c r="D7379" s="4" t="s">
        <v>10</v>
      </c>
    </row>
    <row r="7380" spans="1:8">
      <c r="A7380" t="n">
        <v>57261</v>
      </c>
      <c r="B7380" s="43" t="n">
        <v>29</v>
      </c>
      <c r="C7380" s="7" t="s">
        <v>511</v>
      </c>
      <c r="D7380" s="7" t="n">
        <v>65533</v>
      </c>
    </row>
    <row r="7381" spans="1:8">
      <c r="A7381" t="s">
        <v>4</v>
      </c>
      <c r="B7381" s="4" t="s">
        <v>5</v>
      </c>
      <c r="C7381" s="4" t="s">
        <v>14</v>
      </c>
      <c r="D7381" s="4" t="s">
        <v>10</v>
      </c>
      <c r="E7381" s="4" t="s">
        <v>6</v>
      </c>
    </row>
    <row r="7382" spans="1:8">
      <c r="A7382" t="n">
        <v>57273</v>
      </c>
      <c r="B7382" s="33" t="n">
        <v>51</v>
      </c>
      <c r="C7382" s="7" t="n">
        <v>4</v>
      </c>
      <c r="D7382" s="7" t="n">
        <v>7010</v>
      </c>
      <c r="E7382" s="7" t="s">
        <v>135</v>
      </c>
    </row>
    <row r="7383" spans="1:8">
      <c r="A7383" t="s">
        <v>4</v>
      </c>
      <c r="B7383" s="4" t="s">
        <v>5</v>
      </c>
      <c r="C7383" s="4" t="s">
        <v>10</v>
      </c>
    </row>
    <row r="7384" spans="1:8">
      <c r="A7384" t="n">
        <v>57286</v>
      </c>
      <c r="B7384" s="29" t="n">
        <v>16</v>
      </c>
      <c r="C7384" s="7" t="n">
        <v>0</v>
      </c>
    </row>
    <row r="7385" spans="1:8">
      <c r="A7385" t="s">
        <v>4</v>
      </c>
      <c r="B7385" s="4" t="s">
        <v>5</v>
      </c>
      <c r="C7385" s="4" t="s">
        <v>10</v>
      </c>
      <c r="D7385" s="4" t="s">
        <v>83</v>
      </c>
      <c r="E7385" s="4" t="s">
        <v>14</v>
      </c>
      <c r="F7385" s="4" t="s">
        <v>14</v>
      </c>
    </row>
    <row r="7386" spans="1:8">
      <c r="A7386" t="n">
        <v>57289</v>
      </c>
      <c r="B7386" s="44" t="n">
        <v>26</v>
      </c>
      <c r="C7386" s="7" t="n">
        <v>7010</v>
      </c>
      <c r="D7386" s="7" t="s">
        <v>512</v>
      </c>
      <c r="E7386" s="7" t="n">
        <v>2</v>
      </c>
      <c r="F7386" s="7" t="n">
        <v>0</v>
      </c>
    </row>
    <row r="7387" spans="1:8">
      <c r="A7387" t="s">
        <v>4</v>
      </c>
      <c r="B7387" s="4" t="s">
        <v>5</v>
      </c>
    </row>
    <row r="7388" spans="1:8">
      <c r="A7388" t="n">
        <v>57318</v>
      </c>
      <c r="B7388" s="45" t="n">
        <v>28</v>
      </c>
    </row>
    <row r="7389" spans="1:8">
      <c r="A7389" t="s">
        <v>4</v>
      </c>
      <c r="B7389" s="4" t="s">
        <v>5</v>
      </c>
      <c r="C7389" s="4" t="s">
        <v>6</v>
      </c>
      <c r="D7389" s="4" t="s">
        <v>10</v>
      </c>
    </row>
    <row r="7390" spans="1:8">
      <c r="A7390" t="n">
        <v>57319</v>
      </c>
      <c r="B7390" s="43" t="n">
        <v>29</v>
      </c>
      <c r="C7390" s="7" t="s">
        <v>13</v>
      </c>
      <c r="D7390" s="7" t="n">
        <v>65533</v>
      </c>
    </row>
    <row r="7391" spans="1:8">
      <c r="A7391" t="s">
        <v>4</v>
      </c>
      <c r="B7391" s="4" t="s">
        <v>5</v>
      </c>
      <c r="C7391" s="4" t="s">
        <v>14</v>
      </c>
      <c r="D7391" s="4" t="s">
        <v>10</v>
      </c>
      <c r="E7391" s="4" t="s">
        <v>10</v>
      </c>
      <c r="F7391" s="4" t="s">
        <v>14</v>
      </c>
    </row>
    <row r="7392" spans="1:8">
      <c r="A7392" t="n">
        <v>57323</v>
      </c>
      <c r="B7392" s="42" t="n">
        <v>25</v>
      </c>
      <c r="C7392" s="7" t="n">
        <v>1</v>
      </c>
      <c r="D7392" s="7" t="n">
        <v>65535</v>
      </c>
      <c r="E7392" s="7" t="n">
        <v>65535</v>
      </c>
      <c r="F7392" s="7" t="n">
        <v>0</v>
      </c>
    </row>
    <row r="7393" spans="1:6">
      <c r="A7393" t="s">
        <v>4</v>
      </c>
      <c r="B7393" s="4" t="s">
        <v>5</v>
      </c>
      <c r="C7393" s="4" t="s">
        <v>14</v>
      </c>
      <c r="D7393" s="4" t="s">
        <v>10</v>
      </c>
      <c r="E7393" s="4" t="s">
        <v>14</v>
      </c>
    </row>
    <row r="7394" spans="1:6">
      <c r="A7394" t="n">
        <v>57330</v>
      </c>
      <c r="B7394" s="17" t="n">
        <v>49</v>
      </c>
      <c r="C7394" s="7" t="n">
        <v>1</v>
      </c>
      <c r="D7394" s="7" t="n">
        <v>5000</v>
      </c>
      <c r="E7394" s="7" t="n">
        <v>0</v>
      </c>
    </row>
    <row r="7395" spans="1:6">
      <c r="A7395" t="s">
        <v>4</v>
      </c>
      <c r="B7395" s="4" t="s">
        <v>5</v>
      </c>
      <c r="C7395" s="4" t="s">
        <v>14</v>
      </c>
      <c r="D7395" s="4" t="s">
        <v>10</v>
      </c>
      <c r="E7395" s="4" t="s">
        <v>10</v>
      </c>
    </row>
    <row r="7396" spans="1:6">
      <c r="A7396" t="n">
        <v>57335</v>
      </c>
      <c r="B7396" s="13" t="n">
        <v>50</v>
      </c>
      <c r="C7396" s="7" t="n">
        <v>1</v>
      </c>
      <c r="D7396" s="7" t="n">
        <v>8000</v>
      </c>
      <c r="E7396" s="7" t="n">
        <v>3000</v>
      </c>
    </row>
    <row r="7397" spans="1:6">
      <c r="A7397" t="s">
        <v>4</v>
      </c>
      <c r="B7397" s="4" t="s">
        <v>5</v>
      </c>
      <c r="C7397" s="4" t="s">
        <v>14</v>
      </c>
      <c r="D7397" s="4" t="s">
        <v>14</v>
      </c>
      <c r="E7397" s="4" t="s">
        <v>20</v>
      </c>
      <c r="F7397" s="4" t="s">
        <v>10</v>
      </c>
    </row>
    <row r="7398" spans="1:6">
      <c r="A7398" t="n">
        <v>57341</v>
      </c>
      <c r="B7398" s="40" t="n">
        <v>45</v>
      </c>
      <c r="C7398" s="7" t="n">
        <v>5</v>
      </c>
      <c r="D7398" s="7" t="n">
        <v>3</v>
      </c>
      <c r="E7398" s="7" t="n">
        <v>5</v>
      </c>
      <c r="F7398" s="7" t="n">
        <v>3000</v>
      </c>
    </row>
    <row r="7399" spans="1:6">
      <c r="A7399" t="s">
        <v>4</v>
      </c>
      <c r="B7399" s="4" t="s">
        <v>5</v>
      </c>
      <c r="C7399" s="4" t="s">
        <v>14</v>
      </c>
      <c r="D7399" s="4" t="s">
        <v>10</v>
      </c>
      <c r="E7399" s="4" t="s">
        <v>20</v>
      </c>
    </row>
    <row r="7400" spans="1:6">
      <c r="A7400" t="n">
        <v>57350</v>
      </c>
      <c r="B7400" s="22" t="n">
        <v>58</v>
      </c>
      <c r="C7400" s="7" t="n">
        <v>0</v>
      </c>
      <c r="D7400" s="7" t="n">
        <v>3000</v>
      </c>
      <c r="E7400" s="7" t="n">
        <v>1</v>
      </c>
    </row>
    <row r="7401" spans="1:6">
      <c r="A7401" t="s">
        <v>4</v>
      </c>
      <c r="B7401" s="4" t="s">
        <v>5</v>
      </c>
      <c r="C7401" s="4" t="s">
        <v>14</v>
      </c>
      <c r="D7401" s="4" t="s">
        <v>10</v>
      </c>
    </row>
    <row r="7402" spans="1:6">
      <c r="A7402" t="n">
        <v>57358</v>
      </c>
      <c r="B7402" s="22" t="n">
        <v>58</v>
      </c>
      <c r="C7402" s="7" t="n">
        <v>255</v>
      </c>
      <c r="D7402" s="7" t="n">
        <v>0</v>
      </c>
    </row>
    <row r="7403" spans="1:6">
      <c r="A7403" t="s">
        <v>4</v>
      </c>
      <c r="B7403" s="4" t="s">
        <v>5</v>
      </c>
      <c r="C7403" s="4" t="s">
        <v>14</v>
      </c>
      <c r="D7403" s="4" t="s">
        <v>14</v>
      </c>
    </row>
    <row r="7404" spans="1:6">
      <c r="A7404" t="n">
        <v>57362</v>
      </c>
      <c r="B7404" s="17" t="n">
        <v>49</v>
      </c>
      <c r="C7404" s="7" t="n">
        <v>2</v>
      </c>
      <c r="D7404" s="7" t="n">
        <v>0</v>
      </c>
    </row>
    <row r="7405" spans="1:6">
      <c r="A7405" t="s">
        <v>4</v>
      </c>
      <c r="B7405" s="4" t="s">
        <v>5</v>
      </c>
      <c r="C7405" s="4" t="s">
        <v>14</v>
      </c>
      <c r="D7405" s="4" t="s">
        <v>14</v>
      </c>
      <c r="E7405" s="4" t="s">
        <v>14</v>
      </c>
      <c r="F7405" s="4" t="s">
        <v>20</v>
      </c>
      <c r="G7405" s="4" t="s">
        <v>20</v>
      </c>
      <c r="H7405" s="4" t="s">
        <v>20</v>
      </c>
      <c r="I7405" s="4" t="s">
        <v>20</v>
      </c>
      <c r="J7405" s="4" t="s">
        <v>20</v>
      </c>
    </row>
    <row r="7406" spans="1:6">
      <c r="A7406" t="n">
        <v>57365</v>
      </c>
      <c r="B7406" s="69" t="n">
        <v>76</v>
      </c>
      <c r="C7406" s="7" t="n">
        <v>0</v>
      </c>
      <c r="D7406" s="7" t="n">
        <v>3</v>
      </c>
      <c r="E7406" s="7" t="n">
        <v>0</v>
      </c>
      <c r="F7406" s="7" t="n">
        <v>1</v>
      </c>
      <c r="G7406" s="7" t="n">
        <v>1</v>
      </c>
      <c r="H7406" s="7" t="n">
        <v>1</v>
      </c>
      <c r="I7406" s="7" t="n">
        <v>1</v>
      </c>
      <c r="J7406" s="7" t="n">
        <v>1000</v>
      </c>
    </row>
    <row r="7407" spans="1:6">
      <c r="A7407" t="s">
        <v>4</v>
      </c>
      <c r="B7407" s="4" t="s">
        <v>5</v>
      </c>
      <c r="C7407" s="4" t="s">
        <v>14</v>
      </c>
      <c r="D7407" s="4" t="s">
        <v>14</v>
      </c>
    </row>
    <row r="7408" spans="1:6">
      <c r="A7408" t="n">
        <v>57389</v>
      </c>
      <c r="B7408" s="79" t="n">
        <v>77</v>
      </c>
      <c r="C7408" s="7" t="n">
        <v>0</v>
      </c>
      <c r="D7408" s="7" t="n">
        <v>3</v>
      </c>
    </row>
    <row r="7409" spans="1:10">
      <c r="A7409" t="s">
        <v>4</v>
      </c>
      <c r="B7409" s="4" t="s">
        <v>5</v>
      </c>
      <c r="C7409" s="4" t="s">
        <v>10</v>
      </c>
    </row>
    <row r="7410" spans="1:10">
      <c r="A7410" t="n">
        <v>57392</v>
      </c>
      <c r="B7410" s="29" t="n">
        <v>16</v>
      </c>
      <c r="C7410" s="7" t="n">
        <v>2500</v>
      </c>
    </row>
    <row r="7411" spans="1:10">
      <c r="A7411" t="s">
        <v>4</v>
      </c>
      <c r="B7411" s="4" t="s">
        <v>5</v>
      </c>
      <c r="C7411" s="4" t="s">
        <v>10</v>
      </c>
    </row>
    <row r="7412" spans="1:10">
      <c r="A7412" t="n">
        <v>57395</v>
      </c>
      <c r="B7412" s="29" t="n">
        <v>16</v>
      </c>
      <c r="C7412" s="7" t="n">
        <v>0</v>
      </c>
    </row>
    <row r="7413" spans="1:10">
      <c r="A7413" t="s">
        <v>4</v>
      </c>
      <c r="B7413" s="4" t="s">
        <v>5</v>
      </c>
      <c r="C7413" s="4" t="s">
        <v>14</v>
      </c>
    </row>
    <row r="7414" spans="1:10">
      <c r="A7414" t="n">
        <v>57398</v>
      </c>
      <c r="B7414" s="80" t="n">
        <v>165</v>
      </c>
      <c r="C7414" s="7" t="n">
        <v>0</v>
      </c>
    </row>
    <row r="7415" spans="1:10">
      <c r="A7415" t="s">
        <v>4</v>
      </c>
      <c r="B7415" s="4" t="s">
        <v>5</v>
      </c>
      <c r="C7415" s="4" t="s">
        <v>10</v>
      </c>
    </row>
    <row r="7416" spans="1:10">
      <c r="A7416" t="n">
        <v>57400</v>
      </c>
      <c r="B7416" s="12" t="n">
        <v>12</v>
      </c>
      <c r="C7416" s="7" t="n">
        <v>6410</v>
      </c>
    </row>
    <row r="7417" spans="1:10">
      <c r="A7417" t="s">
        <v>4</v>
      </c>
      <c r="B7417" s="4" t="s">
        <v>5</v>
      </c>
      <c r="C7417" s="4" t="s">
        <v>10</v>
      </c>
    </row>
    <row r="7418" spans="1:10">
      <c r="A7418" t="n">
        <v>57403</v>
      </c>
      <c r="B7418" s="12" t="n">
        <v>12</v>
      </c>
      <c r="C7418" s="7" t="n">
        <v>6527</v>
      </c>
    </row>
    <row r="7419" spans="1:10">
      <c r="A7419" t="s">
        <v>4</v>
      </c>
      <c r="B7419" s="4" t="s">
        <v>5</v>
      </c>
      <c r="C7419" s="4" t="s">
        <v>14</v>
      </c>
      <c r="D7419" s="4" t="s">
        <v>14</v>
      </c>
    </row>
    <row r="7420" spans="1:10">
      <c r="A7420" t="n">
        <v>57406</v>
      </c>
      <c r="B7420" s="81" t="n">
        <v>137</v>
      </c>
      <c r="C7420" s="7" t="n">
        <v>0</v>
      </c>
      <c r="D7420" s="7" t="n">
        <v>0</v>
      </c>
    </row>
    <row r="7421" spans="1:10">
      <c r="A7421" t="s">
        <v>4</v>
      </c>
      <c r="B7421" s="4" t="s">
        <v>5</v>
      </c>
      <c r="C7421" s="4" t="s">
        <v>14</v>
      </c>
    </row>
    <row r="7422" spans="1:10">
      <c r="A7422" t="n">
        <v>57409</v>
      </c>
      <c r="B7422" s="81" t="n">
        <v>137</v>
      </c>
      <c r="C7422" s="7" t="n">
        <v>1</v>
      </c>
    </row>
    <row r="7423" spans="1:10">
      <c r="A7423" t="s">
        <v>4</v>
      </c>
      <c r="B7423" s="4" t="s">
        <v>5</v>
      </c>
      <c r="C7423" s="4" t="s">
        <v>10</v>
      </c>
    </row>
    <row r="7424" spans="1:10">
      <c r="A7424" t="n">
        <v>57411</v>
      </c>
      <c r="B7424" s="18" t="n">
        <v>13</v>
      </c>
      <c r="C7424" s="7" t="n">
        <v>6527</v>
      </c>
    </row>
    <row r="7425" spans="1:4">
      <c r="A7425" t="s">
        <v>4</v>
      </c>
      <c r="B7425" s="4" t="s">
        <v>5</v>
      </c>
      <c r="C7425" s="4" t="s">
        <v>10</v>
      </c>
    </row>
    <row r="7426" spans="1:4">
      <c r="A7426" t="n">
        <v>57414</v>
      </c>
      <c r="B7426" s="18" t="n">
        <v>13</v>
      </c>
      <c r="C7426" s="7" t="n">
        <v>6410</v>
      </c>
    </row>
    <row r="7427" spans="1:4">
      <c r="A7427" t="s">
        <v>4</v>
      </c>
      <c r="B7427" s="4" t="s">
        <v>5</v>
      </c>
      <c r="C7427" s="4" t="s">
        <v>14</v>
      </c>
      <c r="D7427" s="4" t="s">
        <v>14</v>
      </c>
      <c r="E7427" s="4" t="s">
        <v>14</v>
      </c>
      <c r="F7427" s="4" t="s">
        <v>20</v>
      </c>
      <c r="G7427" s="4" t="s">
        <v>20</v>
      </c>
      <c r="H7427" s="4" t="s">
        <v>20</v>
      </c>
      <c r="I7427" s="4" t="s">
        <v>20</v>
      </c>
      <c r="J7427" s="4" t="s">
        <v>20</v>
      </c>
    </row>
    <row r="7428" spans="1:4">
      <c r="A7428" t="n">
        <v>57417</v>
      </c>
      <c r="B7428" s="69" t="n">
        <v>76</v>
      </c>
      <c r="C7428" s="7" t="n">
        <v>0</v>
      </c>
      <c r="D7428" s="7" t="n">
        <v>3</v>
      </c>
      <c r="E7428" s="7" t="n">
        <v>0</v>
      </c>
      <c r="F7428" s="7" t="n">
        <v>1</v>
      </c>
      <c r="G7428" s="7" t="n">
        <v>1</v>
      </c>
      <c r="H7428" s="7" t="n">
        <v>1</v>
      </c>
      <c r="I7428" s="7" t="n">
        <v>0</v>
      </c>
      <c r="J7428" s="7" t="n">
        <v>1000</v>
      </c>
    </row>
    <row r="7429" spans="1:4">
      <c r="A7429" t="s">
        <v>4</v>
      </c>
      <c r="B7429" s="4" t="s">
        <v>5</v>
      </c>
      <c r="C7429" s="4" t="s">
        <v>14</v>
      </c>
      <c r="D7429" s="4" t="s">
        <v>14</v>
      </c>
    </row>
    <row r="7430" spans="1:4">
      <c r="A7430" t="n">
        <v>57441</v>
      </c>
      <c r="B7430" s="79" t="n">
        <v>77</v>
      </c>
      <c r="C7430" s="7" t="n">
        <v>0</v>
      </c>
      <c r="D7430" s="7" t="n">
        <v>3</v>
      </c>
    </row>
    <row r="7431" spans="1:4">
      <c r="A7431" t="s">
        <v>4</v>
      </c>
      <c r="B7431" s="4" t="s">
        <v>5</v>
      </c>
      <c r="C7431" s="4" t="s">
        <v>14</v>
      </c>
    </row>
    <row r="7432" spans="1:4">
      <c r="A7432" t="n">
        <v>57444</v>
      </c>
      <c r="B7432" s="80" t="n">
        <v>165</v>
      </c>
      <c r="C7432" s="7" t="n">
        <v>1</v>
      </c>
    </row>
    <row r="7433" spans="1:4">
      <c r="A7433" t="s">
        <v>4</v>
      </c>
      <c r="B7433" s="4" t="s">
        <v>5</v>
      </c>
      <c r="C7433" s="4" t="s">
        <v>14</v>
      </c>
    </row>
    <row r="7434" spans="1:4">
      <c r="A7434" t="n">
        <v>57446</v>
      </c>
      <c r="B7434" s="82" t="n">
        <v>78</v>
      </c>
      <c r="C7434" s="7" t="n">
        <v>255</v>
      </c>
    </row>
    <row r="7435" spans="1:4">
      <c r="A7435" t="s">
        <v>4</v>
      </c>
      <c r="B7435" s="4" t="s">
        <v>5</v>
      </c>
      <c r="C7435" s="4" t="s">
        <v>14</v>
      </c>
      <c r="D7435" s="4" t="s">
        <v>10</v>
      </c>
      <c r="E7435" s="4" t="s">
        <v>14</v>
      </c>
    </row>
    <row r="7436" spans="1:4">
      <c r="A7436" t="n">
        <v>57448</v>
      </c>
      <c r="B7436" s="30" t="n">
        <v>39</v>
      </c>
      <c r="C7436" s="7" t="n">
        <v>11</v>
      </c>
      <c r="D7436" s="7" t="n">
        <v>65533</v>
      </c>
      <c r="E7436" s="7" t="n">
        <v>203</v>
      </c>
    </row>
    <row r="7437" spans="1:4">
      <c r="A7437" t="s">
        <v>4</v>
      </c>
      <c r="B7437" s="4" t="s">
        <v>5</v>
      </c>
      <c r="C7437" s="4" t="s">
        <v>14</v>
      </c>
      <c r="D7437" s="4" t="s">
        <v>10</v>
      </c>
      <c r="E7437" s="4" t="s">
        <v>14</v>
      </c>
    </row>
    <row r="7438" spans="1:4">
      <c r="A7438" t="n">
        <v>57453</v>
      </c>
      <c r="B7438" s="30" t="n">
        <v>39</v>
      </c>
      <c r="C7438" s="7" t="n">
        <v>11</v>
      </c>
      <c r="D7438" s="7" t="n">
        <v>65533</v>
      </c>
      <c r="E7438" s="7" t="n">
        <v>204</v>
      </c>
    </row>
    <row r="7439" spans="1:4">
      <c r="A7439" t="s">
        <v>4</v>
      </c>
      <c r="B7439" s="4" t="s">
        <v>5</v>
      </c>
      <c r="C7439" s="4" t="s">
        <v>10</v>
      </c>
    </row>
    <row r="7440" spans="1:4">
      <c r="A7440" t="n">
        <v>57458</v>
      </c>
      <c r="B7440" s="12" t="n">
        <v>12</v>
      </c>
      <c r="C7440" s="7" t="n">
        <v>6766</v>
      </c>
    </row>
    <row r="7441" spans="1:10">
      <c r="A7441" t="s">
        <v>4</v>
      </c>
      <c r="B7441" s="4" t="s">
        <v>5</v>
      </c>
      <c r="C7441" s="4" t="s">
        <v>14</v>
      </c>
      <c r="D7441" s="4" t="s">
        <v>10</v>
      </c>
      <c r="E7441" s="4" t="s">
        <v>14</v>
      </c>
    </row>
    <row r="7442" spans="1:10">
      <c r="A7442" t="n">
        <v>57461</v>
      </c>
      <c r="B7442" s="34" t="n">
        <v>36</v>
      </c>
      <c r="C7442" s="7" t="n">
        <v>9</v>
      </c>
      <c r="D7442" s="7" t="n">
        <v>22</v>
      </c>
      <c r="E7442" s="7" t="n">
        <v>0</v>
      </c>
    </row>
    <row r="7443" spans="1:10">
      <c r="A7443" t="s">
        <v>4</v>
      </c>
      <c r="B7443" s="4" t="s">
        <v>5</v>
      </c>
      <c r="C7443" s="4" t="s">
        <v>14</v>
      </c>
      <c r="D7443" s="4" t="s">
        <v>10</v>
      </c>
      <c r="E7443" s="4" t="s">
        <v>14</v>
      </c>
    </row>
    <row r="7444" spans="1:10">
      <c r="A7444" t="n">
        <v>57466</v>
      </c>
      <c r="B7444" s="34" t="n">
        <v>36</v>
      </c>
      <c r="C7444" s="7" t="n">
        <v>9</v>
      </c>
      <c r="D7444" s="7" t="n">
        <v>7031</v>
      </c>
      <c r="E7444" s="7" t="n">
        <v>0</v>
      </c>
    </row>
    <row r="7445" spans="1:10">
      <c r="A7445" t="s">
        <v>4</v>
      </c>
      <c r="B7445" s="4" t="s">
        <v>5</v>
      </c>
      <c r="C7445" s="4" t="s">
        <v>14</v>
      </c>
      <c r="D7445" s="4" t="s">
        <v>10</v>
      </c>
      <c r="E7445" s="4" t="s">
        <v>14</v>
      </c>
    </row>
    <row r="7446" spans="1:10">
      <c r="A7446" t="n">
        <v>57471</v>
      </c>
      <c r="B7446" s="34" t="n">
        <v>36</v>
      </c>
      <c r="C7446" s="7" t="n">
        <v>9</v>
      </c>
      <c r="D7446" s="7" t="n">
        <v>1000</v>
      </c>
      <c r="E7446" s="7" t="n">
        <v>0</v>
      </c>
    </row>
    <row r="7447" spans="1:10">
      <c r="A7447" t="s">
        <v>4</v>
      </c>
      <c r="B7447" s="4" t="s">
        <v>5</v>
      </c>
      <c r="C7447" s="4" t="s">
        <v>14</v>
      </c>
      <c r="D7447" s="4" t="s">
        <v>10</v>
      </c>
      <c r="E7447" s="4" t="s">
        <v>14</v>
      </c>
    </row>
    <row r="7448" spans="1:10">
      <c r="A7448" t="n">
        <v>57476</v>
      </c>
      <c r="B7448" s="34" t="n">
        <v>36</v>
      </c>
      <c r="C7448" s="7" t="n">
        <v>9</v>
      </c>
      <c r="D7448" s="7" t="n">
        <v>1001</v>
      </c>
      <c r="E7448" s="7" t="n">
        <v>0</v>
      </c>
    </row>
    <row r="7449" spans="1:10">
      <c r="A7449" t="s">
        <v>4</v>
      </c>
      <c r="B7449" s="4" t="s">
        <v>5</v>
      </c>
      <c r="C7449" s="4" t="s">
        <v>14</v>
      </c>
      <c r="D7449" s="4" t="s">
        <v>10</v>
      </c>
      <c r="E7449" s="4" t="s">
        <v>14</v>
      </c>
    </row>
    <row r="7450" spans="1:10">
      <c r="A7450" t="n">
        <v>57481</v>
      </c>
      <c r="B7450" s="34" t="n">
        <v>36</v>
      </c>
      <c r="C7450" s="7" t="n">
        <v>9</v>
      </c>
      <c r="D7450" s="7" t="n">
        <v>1620</v>
      </c>
      <c r="E7450" s="7" t="n">
        <v>0</v>
      </c>
    </row>
    <row r="7451" spans="1:10">
      <c r="A7451" t="s">
        <v>4</v>
      </c>
      <c r="B7451" s="4" t="s">
        <v>5</v>
      </c>
      <c r="C7451" s="4" t="s">
        <v>14</v>
      </c>
      <c r="D7451" s="4" t="s">
        <v>10</v>
      </c>
      <c r="E7451" s="4" t="s">
        <v>14</v>
      </c>
    </row>
    <row r="7452" spans="1:10">
      <c r="A7452" t="n">
        <v>57486</v>
      </c>
      <c r="B7452" s="34" t="n">
        <v>36</v>
      </c>
      <c r="C7452" s="7" t="n">
        <v>9</v>
      </c>
      <c r="D7452" s="7" t="n">
        <v>1621</v>
      </c>
      <c r="E7452" s="7" t="n">
        <v>0</v>
      </c>
    </row>
    <row r="7453" spans="1:10">
      <c r="A7453" t="s">
        <v>4</v>
      </c>
      <c r="B7453" s="4" t="s">
        <v>5</v>
      </c>
      <c r="C7453" s="4" t="s">
        <v>14</v>
      </c>
      <c r="D7453" s="4" t="s">
        <v>10</v>
      </c>
      <c r="E7453" s="4" t="s">
        <v>14</v>
      </c>
    </row>
    <row r="7454" spans="1:10">
      <c r="A7454" t="n">
        <v>57491</v>
      </c>
      <c r="B7454" s="34" t="n">
        <v>36</v>
      </c>
      <c r="C7454" s="7" t="n">
        <v>9</v>
      </c>
      <c r="D7454" s="7" t="n">
        <v>15</v>
      </c>
      <c r="E7454" s="7" t="n">
        <v>0</v>
      </c>
    </row>
    <row r="7455" spans="1:10">
      <c r="A7455" t="s">
        <v>4</v>
      </c>
      <c r="B7455" s="4" t="s">
        <v>5</v>
      </c>
      <c r="C7455" s="4" t="s">
        <v>14</v>
      </c>
      <c r="D7455" s="4" t="s">
        <v>10</v>
      </c>
      <c r="E7455" s="4" t="s">
        <v>14</v>
      </c>
    </row>
    <row r="7456" spans="1:10">
      <c r="A7456" t="n">
        <v>57496</v>
      </c>
      <c r="B7456" s="34" t="n">
        <v>36</v>
      </c>
      <c r="C7456" s="7" t="n">
        <v>9</v>
      </c>
      <c r="D7456" s="7" t="n">
        <v>7009</v>
      </c>
      <c r="E7456" s="7" t="n">
        <v>0</v>
      </c>
    </row>
    <row r="7457" spans="1:5">
      <c r="A7457" t="s">
        <v>4</v>
      </c>
      <c r="B7457" s="4" t="s">
        <v>5</v>
      </c>
      <c r="C7457" s="4" t="s">
        <v>14</v>
      </c>
      <c r="D7457" s="4" t="s">
        <v>10</v>
      </c>
      <c r="E7457" s="4" t="s">
        <v>14</v>
      </c>
    </row>
    <row r="7458" spans="1:5">
      <c r="A7458" t="n">
        <v>57501</v>
      </c>
      <c r="B7458" s="34" t="n">
        <v>36</v>
      </c>
      <c r="C7458" s="7" t="n">
        <v>9</v>
      </c>
      <c r="D7458" s="7" t="n">
        <v>0</v>
      </c>
      <c r="E7458" s="7" t="n">
        <v>0</v>
      </c>
    </row>
    <row r="7459" spans="1:5">
      <c r="A7459" t="s">
        <v>4</v>
      </c>
      <c r="B7459" s="4" t="s">
        <v>5</v>
      </c>
      <c r="C7459" s="4" t="s">
        <v>14</v>
      </c>
      <c r="D7459" s="4" t="s">
        <v>10</v>
      </c>
      <c r="E7459" s="4" t="s">
        <v>14</v>
      </c>
    </row>
    <row r="7460" spans="1:5">
      <c r="A7460" t="n">
        <v>57506</v>
      </c>
      <c r="B7460" s="34" t="n">
        <v>36</v>
      </c>
      <c r="C7460" s="7" t="n">
        <v>9</v>
      </c>
      <c r="D7460" s="7" t="n">
        <v>13</v>
      </c>
      <c r="E7460" s="7" t="n">
        <v>0</v>
      </c>
    </row>
    <row r="7461" spans="1:5">
      <c r="A7461" t="s">
        <v>4</v>
      </c>
      <c r="B7461" s="4" t="s">
        <v>5</v>
      </c>
      <c r="C7461" s="4" t="s">
        <v>14</v>
      </c>
      <c r="D7461" s="4" t="s">
        <v>10</v>
      </c>
      <c r="E7461" s="4" t="s">
        <v>14</v>
      </c>
    </row>
    <row r="7462" spans="1:5">
      <c r="A7462" t="n">
        <v>57511</v>
      </c>
      <c r="B7462" s="34" t="n">
        <v>36</v>
      </c>
      <c r="C7462" s="7" t="n">
        <v>9</v>
      </c>
      <c r="D7462" s="7" t="n">
        <v>1</v>
      </c>
      <c r="E7462" s="7" t="n">
        <v>0</v>
      </c>
    </row>
    <row r="7463" spans="1:5">
      <c r="A7463" t="s">
        <v>4</v>
      </c>
      <c r="B7463" s="4" t="s">
        <v>5</v>
      </c>
      <c r="C7463" s="4" t="s">
        <v>14</v>
      </c>
      <c r="D7463" s="4" t="s">
        <v>10</v>
      </c>
      <c r="E7463" s="4" t="s">
        <v>14</v>
      </c>
    </row>
    <row r="7464" spans="1:5">
      <c r="A7464" t="n">
        <v>57516</v>
      </c>
      <c r="B7464" s="34" t="n">
        <v>36</v>
      </c>
      <c r="C7464" s="7" t="n">
        <v>9</v>
      </c>
      <c r="D7464" s="7" t="n">
        <v>2</v>
      </c>
      <c r="E7464" s="7" t="n">
        <v>0</v>
      </c>
    </row>
    <row r="7465" spans="1:5">
      <c r="A7465" t="s">
        <v>4</v>
      </c>
      <c r="B7465" s="4" t="s">
        <v>5</v>
      </c>
      <c r="C7465" s="4" t="s">
        <v>14</v>
      </c>
      <c r="D7465" s="4" t="s">
        <v>10</v>
      </c>
      <c r="E7465" s="4" t="s">
        <v>14</v>
      </c>
    </row>
    <row r="7466" spans="1:5">
      <c r="A7466" t="n">
        <v>57521</v>
      </c>
      <c r="B7466" s="34" t="n">
        <v>36</v>
      </c>
      <c r="C7466" s="7" t="n">
        <v>9</v>
      </c>
      <c r="D7466" s="7" t="n">
        <v>8</v>
      </c>
      <c r="E7466" s="7" t="n">
        <v>0</v>
      </c>
    </row>
    <row r="7467" spans="1:5">
      <c r="A7467" t="s">
        <v>4</v>
      </c>
      <c r="B7467" s="4" t="s">
        <v>5</v>
      </c>
      <c r="C7467" s="4" t="s">
        <v>14</v>
      </c>
      <c r="D7467" s="4" t="s">
        <v>10</v>
      </c>
      <c r="E7467" s="4" t="s">
        <v>14</v>
      </c>
    </row>
    <row r="7468" spans="1:5">
      <c r="A7468" t="n">
        <v>57526</v>
      </c>
      <c r="B7468" s="34" t="n">
        <v>36</v>
      </c>
      <c r="C7468" s="7" t="n">
        <v>9</v>
      </c>
      <c r="D7468" s="7" t="n">
        <v>5</v>
      </c>
      <c r="E7468" s="7" t="n">
        <v>0</v>
      </c>
    </row>
    <row r="7469" spans="1:5">
      <c r="A7469" t="s">
        <v>4</v>
      </c>
      <c r="B7469" s="4" t="s">
        <v>5</v>
      </c>
      <c r="C7469" s="4" t="s">
        <v>14</v>
      </c>
      <c r="D7469" s="4" t="s">
        <v>10</v>
      </c>
      <c r="E7469" s="4" t="s">
        <v>14</v>
      </c>
    </row>
    <row r="7470" spans="1:5">
      <c r="A7470" t="n">
        <v>57531</v>
      </c>
      <c r="B7470" s="34" t="n">
        <v>36</v>
      </c>
      <c r="C7470" s="7" t="n">
        <v>9</v>
      </c>
      <c r="D7470" s="7" t="n">
        <v>7</v>
      </c>
      <c r="E7470" s="7" t="n">
        <v>0</v>
      </c>
    </row>
    <row r="7471" spans="1:5">
      <c r="A7471" t="s">
        <v>4</v>
      </c>
      <c r="B7471" s="4" t="s">
        <v>5</v>
      </c>
      <c r="C7471" s="4" t="s">
        <v>14</v>
      </c>
      <c r="D7471" s="4" t="s">
        <v>10</v>
      </c>
      <c r="E7471" s="4" t="s">
        <v>14</v>
      </c>
    </row>
    <row r="7472" spans="1:5">
      <c r="A7472" t="n">
        <v>57536</v>
      </c>
      <c r="B7472" s="34" t="n">
        <v>36</v>
      </c>
      <c r="C7472" s="7" t="n">
        <v>9</v>
      </c>
      <c r="D7472" s="7" t="n">
        <v>9</v>
      </c>
      <c r="E7472" s="7" t="n">
        <v>0</v>
      </c>
    </row>
    <row r="7473" spans="1:5">
      <c r="A7473" t="s">
        <v>4</v>
      </c>
      <c r="B7473" s="4" t="s">
        <v>5</v>
      </c>
      <c r="C7473" s="4" t="s">
        <v>14</v>
      </c>
      <c r="D7473" s="4" t="s">
        <v>10</v>
      </c>
      <c r="E7473" s="4" t="s">
        <v>14</v>
      </c>
    </row>
    <row r="7474" spans="1:5">
      <c r="A7474" t="n">
        <v>57541</v>
      </c>
      <c r="B7474" s="34" t="n">
        <v>36</v>
      </c>
      <c r="C7474" s="7" t="n">
        <v>9</v>
      </c>
      <c r="D7474" s="7" t="n">
        <v>7030</v>
      </c>
      <c r="E7474" s="7" t="n">
        <v>0</v>
      </c>
    </row>
    <row r="7475" spans="1:5">
      <c r="A7475" t="s">
        <v>4</v>
      </c>
      <c r="B7475" s="4" t="s">
        <v>5</v>
      </c>
      <c r="C7475" s="4" t="s">
        <v>14</v>
      </c>
      <c r="D7475" s="4" t="s">
        <v>10</v>
      </c>
      <c r="E7475" s="4" t="s">
        <v>14</v>
      </c>
    </row>
    <row r="7476" spans="1:5">
      <c r="A7476" t="n">
        <v>57546</v>
      </c>
      <c r="B7476" s="34" t="n">
        <v>36</v>
      </c>
      <c r="C7476" s="7" t="n">
        <v>9</v>
      </c>
      <c r="D7476" s="7" t="n">
        <v>11</v>
      </c>
      <c r="E7476" s="7" t="n">
        <v>0</v>
      </c>
    </row>
    <row r="7477" spans="1:5">
      <c r="A7477" t="s">
        <v>4</v>
      </c>
      <c r="B7477" s="4" t="s">
        <v>5</v>
      </c>
      <c r="C7477" s="4" t="s">
        <v>14</v>
      </c>
      <c r="D7477" s="4" t="s">
        <v>10</v>
      </c>
      <c r="E7477" s="4" t="s">
        <v>14</v>
      </c>
    </row>
    <row r="7478" spans="1:5">
      <c r="A7478" t="n">
        <v>57551</v>
      </c>
      <c r="B7478" s="34" t="n">
        <v>36</v>
      </c>
      <c r="C7478" s="7" t="n">
        <v>9</v>
      </c>
      <c r="D7478" s="7" t="n">
        <v>4</v>
      </c>
      <c r="E7478" s="7" t="n">
        <v>0</v>
      </c>
    </row>
    <row r="7479" spans="1:5">
      <c r="A7479" t="s">
        <v>4</v>
      </c>
      <c r="B7479" s="4" t="s">
        <v>5</v>
      </c>
      <c r="C7479" s="4" t="s">
        <v>14</v>
      </c>
      <c r="D7479" s="4" t="s">
        <v>10</v>
      </c>
      <c r="E7479" s="4" t="s">
        <v>14</v>
      </c>
    </row>
    <row r="7480" spans="1:5">
      <c r="A7480" t="n">
        <v>57556</v>
      </c>
      <c r="B7480" s="34" t="n">
        <v>36</v>
      </c>
      <c r="C7480" s="7" t="n">
        <v>9</v>
      </c>
      <c r="D7480" s="7" t="n">
        <v>7010</v>
      </c>
      <c r="E7480" s="7" t="n">
        <v>0</v>
      </c>
    </row>
    <row r="7481" spans="1:5">
      <c r="A7481" t="s">
        <v>4</v>
      </c>
      <c r="B7481" s="4" t="s">
        <v>5</v>
      </c>
      <c r="C7481" s="4" t="s">
        <v>14</v>
      </c>
      <c r="D7481" s="4" t="s">
        <v>10</v>
      </c>
      <c r="E7481" s="4" t="s">
        <v>6</v>
      </c>
      <c r="F7481" s="4" t="s">
        <v>6</v>
      </c>
      <c r="G7481" s="4" t="s">
        <v>9</v>
      </c>
      <c r="H7481" s="4" t="s">
        <v>9</v>
      </c>
      <c r="I7481" s="4" t="s">
        <v>9</v>
      </c>
      <c r="J7481" s="4" t="s">
        <v>9</v>
      </c>
      <c r="K7481" s="4" t="s">
        <v>9</v>
      </c>
      <c r="L7481" s="4" t="s">
        <v>9</v>
      </c>
      <c r="M7481" s="4" t="s">
        <v>9</v>
      </c>
      <c r="N7481" s="4" t="s">
        <v>9</v>
      </c>
      <c r="O7481" s="4" t="s">
        <v>9</v>
      </c>
    </row>
    <row r="7482" spans="1:5">
      <c r="A7482" t="n">
        <v>57561</v>
      </c>
      <c r="B7482" s="72" t="n">
        <v>37</v>
      </c>
      <c r="C7482" s="7" t="n">
        <v>1</v>
      </c>
      <c r="D7482" s="7" t="n">
        <v>12</v>
      </c>
      <c r="E7482" s="7" t="s">
        <v>13</v>
      </c>
      <c r="F7482" s="7" t="s">
        <v>409</v>
      </c>
      <c r="G7482" s="7" t="n">
        <v>0</v>
      </c>
      <c r="H7482" s="7" t="n">
        <v>0</v>
      </c>
      <c r="I7482" s="7" t="n">
        <v>0</v>
      </c>
      <c r="J7482" s="7" t="n">
        <v>0</v>
      </c>
      <c r="K7482" s="7" t="n">
        <v>0</v>
      </c>
      <c r="L7482" s="7" t="n">
        <v>0</v>
      </c>
      <c r="M7482" s="7" t="n">
        <v>1065353216</v>
      </c>
      <c r="N7482" s="7" t="n">
        <v>1065353216</v>
      </c>
      <c r="O7482" s="7" t="n">
        <v>1065353216</v>
      </c>
    </row>
    <row r="7483" spans="1:5">
      <c r="A7483" t="s">
        <v>4</v>
      </c>
      <c r="B7483" s="4" t="s">
        <v>5</v>
      </c>
      <c r="C7483" s="4" t="s">
        <v>14</v>
      </c>
      <c r="D7483" s="4" t="s">
        <v>6</v>
      </c>
    </row>
    <row r="7484" spans="1:5">
      <c r="A7484" t="n">
        <v>57613</v>
      </c>
      <c r="B7484" s="71" t="n">
        <v>38</v>
      </c>
      <c r="C7484" s="7" t="n">
        <v>1</v>
      </c>
      <c r="D7484" s="7" t="s">
        <v>408</v>
      </c>
    </row>
    <row r="7485" spans="1:5">
      <c r="A7485" t="s">
        <v>4</v>
      </c>
      <c r="B7485" s="4" t="s">
        <v>5</v>
      </c>
      <c r="C7485" s="4" t="s">
        <v>14</v>
      </c>
      <c r="D7485" s="4" t="s">
        <v>10</v>
      </c>
    </row>
    <row r="7486" spans="1:5">
      <c r="A7486" t="n">
        <v>57624</v>
      </c>
      <c r="B7486" s="9" t="n">
        <v>162</v>
      </c>
      <c r="C7486" s="7" t="n">
        <v>1</v>
      </c>
      <c r="D7486" s="7" t="n">
        <v>0</v>
      </c>
    </row>
    <row r="7487" spans="1:5">
      <c r="A7487" t="s">
        <v>4</v>
      </c>
      <c r="B7487" s="4" t="s">
        <v>5</v>
      </c>
    </row>
    <row r="7488" spans="1:5">
      <c r="A7488" t="n">
        <v>57628</v>
      </c>
      <c r="B7488" s="5" t="n">
        <v>1</v>
      </c>
    </row>
    <row r="7489" spans="1:15" s="3" customFormat="1" customHeight="0">
      <c r="A7489" s="3" t="s">
        <v>2</v>
      </c>
      <c r="B7489" s="3" t="s">
        <v>513</v>
      </c>
    </row>
    <row r="7490" spans="1:15">
      <c r="A7490" t="s">
        <v>4</v>
      </c>
      <c r="B7490" s="4" t="s">
        <v>5</v>
      </c>
      <c r="C7490" s="4" t="s">
        <v>14</v>
      </c>
      <c r="D7490" s="4" t="s">
        <v>10</v>
      </c>
    </row>
    <row r="7491" spans="1:15">
      <c r="A7491" t="n">
        <v>57632</v>
      </c>
      <c r="B7491" s="25" t="n">
        <v>22</v>
      </c>
      <c r="C7491" s="7" t="n">
        <v>0</v>
      </c>
      <c r="D7491" s="7" t="n">
        <v>0</v>
      </c>
    </row>
    <row r="7492" spans="1:15">
      <c r="A7492" t="s">
        <v>4</v>
      </c>
      <c r="B7492" s="4" t="s">
        <v>5</v>
      </c>
      <c r="C7492" s="4" t="s">
        <v>14</v>
      </c>
      <c r="D7492" s="4" t="s">
        <v>10</v>
      </c>
      <c r="E7492" s="4" t="s">
        <v>20</v>
      </c>
    </row>
    <row r="7493" spans="1:15">
      <c r="A7493" t="n">
        <v>57636</v>
      </c>
      <c r="B7493" s="22" t="n">
        <v>58</v>
      </c>
      <c r="C7493" s="7" t="n">
        <v>0</v>
      </c>
      <c r="D7493" s="7" t="n">
        <v>0</v>
      </c>
      <c r="E7493" s="7" t="n">
        <v>1</v>
      </c>
    </row>
    <row r="7494" spans="1:15">
      <c r="A7494" t="s">
        <v>4</v>
      </c>
      <c r="B7494" s="4" t="s">
        <v>5</v>
      </c>
      <c r="C7494" s="4" t="s">
        <v>14</v>
      </c>
    </row>
    <row r="7495" spans="1:15">
      <c r="A7495" t="n">
        <v>57644</v>
      </c>
      <c r="B7495" s="27" t="n">
        <v>64</v>
      </c>
      <c r="C7495" s="7" t="n">
        <v>7</v>
      </c>
    </row>
    <row r="7496" spans="1:15">
      <c r="A7496" t="s">
        <v>4</v>
      </c>
      <c r="B7496" s="4" t="s">
        <v>5</v>
      </c>
      <c r="C7496" s="4" t="s">
        <v>10</v>
      </c>
    </row>
    <row r="7497" spans="1:15">
      <c r="A7497" t="n">
        <v>57646</v>
      </c>
      <c r="B7497" s="18" t="n">
        <v>13</v>
      </c>
      <c r="C7497" s="7" t="n">
        <v>6410</v>
      </c>
    </row>
    <row r="7498" spans="1:15">
      <c r="A7498" t="s">
        <v>4</v>
      </c>
      <c r="B7498" s="4" t="s">
        <v>5</v>
      </c>
      <c r="C7498" s="4" t="s">
        <v>10</v>
      </c>
    </row>
    <row r="7499" spans="1:15">
      <c r="A7499" t="n">
        <v>57649</v>
      </c>
      <c r="B7499" s="12" t="n">
        <v>12</v>
      </c>
      <c r="C7499" s="7" t="n">
        <v>6766</v>
      </c>
    </row>
    <row r="7500" spans="1:15">
      <c r="A7500" t="s">
        <v>4</v>
      </c>
      <c r="B7500" s="4" t="s">
        <v>5</v>
      </c>
      <c r="C7500" s="4" t="s">
        <v>14</v>
      </c>
      <c r="D7500" s="4" t="s">
        <v>10</v>
      </c>
    </row>
    <row r="7501" spans="1:15">
      <c r="A7501" t="n">
        <v>57652</v>
      </c>
      <c r="B7501" s="9" t="n">
        <v>162</v>
      </c>
      <c r="C7501" s="7" t="n">
        <v>1</v>
      </c>
      <c r="D7501" s="7" t="n">
        <v>16424</v>
      </c>
    </row>
    <row r="7502" spans="1:15">
      <c r="A7502" t="s">
        <v>4</v>
      </c>
      <c r="B7502" s="4" t="s">
        <v>5</v>
      </c>
    </row>
    <row r="7503" spans="1:15">
      <c r="A7503" t="n">
        <v>57656</v>
      </c>
      <c r="B7503" s="5" t="n">
        <v>1</v>
      </c>
    </row>
    <row r="7504" spans="1:15" s="3" customFormat="1" customHeight="0">
      <c r="A7504" s="3" t="s">
        <v>2</v>
      </c>
      <c r="B7504" s="3" t="s">
        <v>514</v>
      </c>
    </row>
    <row r="7505" spans="1:5">
      <c r="A7505" t="s">
        <v>4</v>
      </c>
      <c r="B7505" s="4" t="s">
        <v>5</v>
      </c>
      <c r="C7505" s="4" t="s">
        <v>10</v>
      </c>
      <c r="D7505" s="4" t="s">
        <v>10</v>
      </c>
      <c r="E7505" s="4" t="s">
        <v>9</v>
      </c>
      <c r="F7505" s="4" t="s">
        <v>6</v>
      </c>
      <c r="G7505" s="4" t="s">
        <v>8</v>
      </c>
      <c r="H7505" s="4" t="s">
        <v>10</v>
      </c>
      <c r="I7505" s="4" t="s">
        <v>10</v>
      </c>
      <c r="J7505" s="4" t="s">
        <v>9</v>
      </c>
      <c r="K7505" s="4" t="s">
        <v>6</v>
      </c>
      <c r="L7505" s="4" t="s">
        <v>8</v>
      </c>
      <c r="M7505" s="4" t="s">
        <v>10</v>
      </c>
      <c r="N7505" s="4" t="s">
        <v>10</v>
      </c>
      <c r="O7505" s="4" t="s">
        <v>9</v>
      </c>
      <c r="P7505" s="4" t="s">
        <v>6</v>
      </c>
      <c r="Q7505" s="4" t="s">
        <v>8</v>
      </c>
      <c r="R7505" s="4" t="s">
        <v>10</v>
      </c>
      <c r="S7505" s="4" t="s">
        <v>10</v>
      </c>
      <c r="T7505" s="4" t="s">
        <v>9</v>
      </c>
      <c r="U7505" s="4" t="s">
        <v>6</v>
      </c>
      <c r="V7505" s="4" t="s">
        <v>8</v>
      </c>
      <c r="W7505" s="4" t="s">
        <v>10</v>
      </c>
      <c r="X7505" s="4" t="s">
        <v>10</v>
      </c>
      <c r="Y7505" s="4" t="s">
        <v>9</v>
      </c>
      <c r="Z7505" s="4" t="s">
        <v>6</v>
      </c>
      <c r="AA7505" s="4" t="s">
        <v>8</v>
      </c>
      <c r="AB7505" s="4" t="s">
        <v>10</v>
      </c>
      <c r="AC7505" s="4" t="s">
        <v>10</v>
      </c>
      <c r="AD7505" s="4" t="s">
        <v>9</v>
      </c>
      <c r="AE7505" s="4" t="s">
        <v>6</v>
      </c>
      <c r="AF7505" s="4" t="s">
        <v>8</v>
      </c>
      <c r="AG7505" s="4" t="s">
        <v>10</v>
      </c>
      <c r="AH7505" s="4" t="s">
        <v>10</v>
      </c>
      <c r="AI7505" s="4" t="s">
        <v>9</v>
      </c>
      <c r="AJ7505" s="4" t="s">
        <v>6</v>
      </c>
      <c r="AK7505" s="4" t="s">
        <v>8</v>
      </c>
      <c r="AL7505" s="4" t="s">
        <v>10</v>
      </c>
      <c r="AM7505" s="4" t="s">
        <v>10</v>
      </c>
      <c r="AN7505" s="4" t="s">
        <v>9</v>
      </c>
      <c r="AO7505" s="4" t="s">
        <v>6</v>
      </c>
      <c r="AP7505" s="4" t="s">
        <v>8</v>
      </c>
      <c r="AQ7505" s="4" t="s">
        <v>10</v>
      </c>
      <c r="AR7505" s="4" t="s">
        <v>10</v>
      </c>
      <c r="AS7505" s="4" t="s">
        <v>9</v>
      </c>
      <c r="AT7505" s="4" t="s">
        <v>6</v>
      </c>
      <c r="AU7505" s="4" t="s">
        <v>8</v>
      </c>
      <c r="AV7505" s="4" t="s">
        <v>10</v>
      </c>
      <c r="AW7505" s="4" t="s">
        <v>10</v>
      </c>
      <c r="AX7505" s="4" t="s">
        <v>9</v>
      </c>
      <c r="AY7505" s="4" t="s">
        <v>6</v>
      </c>
      <c r="AZ7505" s="4" t="s">
        <v>8</v>
      </c>
      <c r="BA7505" s="4" t="s">
        <v>10</v>
      </c>
      <c r="BB7505" s="4" t="s">
        <v>10</v>
      </c>
      <c r="BC7505" s="4" t="s">
        <v>9</v>
      </c>
      <c r="BD7505" s="4" t="s">
        <v>6</v>
      </c>
      <c r="BE7505" s="4" t="s">
        <v>8</v>
      </c>
      <c r="BF7505" s="4" t="s">
        <v>10</v>
      </c>
      <c r="BG7505" s="4" t="s">
        <v>10</v>
      </c>
      <c r="BH7505" s="4" t="s">
        <v>9</v>
      </c>
      <c r="BI7505" s="4" t="s">
        <v>6</v>
      </c>
      <c r="BJ7505" s="4" t="s">
        <v>8</v>
      </c>
      <c r="BK7505" s="4" t="s">
        <v>10</v>
      </c>
      <c r="BL7505" s="4" t="s">
        <v>10</v>
      </c>
      <c r="BM7505" s="4" t="s">
        <v>9</v>
      </c>
      <c r="BN7505" s="4" t="s">
        <v>6</v>
      </c>
      <c r="BO7505" s="4" t="s">
        <v>8</v>
      </c>
      <c r="BP7505" s="4" t="s">
        <v>10</v>
      </c>
      <c r="BQ7505" s="4" t="s">
        <v>10</v>
      </c>
      <c r="BR7505" s="4" t="s">
        <v>9</v>
      </c>
      <c r="BS7505" s="4" t="s">
        <v>6</v>
      </c>
      <c r="BT7505" s="4" t="s">
        <v>8</v>
      </c>
      <c r="BU7505" s="4" t="s">
        <v>10</v>
      </c>
      <c r="BV7505" s="4" t="s">
        <v>10</v>
      </c>
      <c r="BW7505" s="4" t="s">
        <v>9</v>
      </c>
      <c r="BX7505" s="4" t="s">
        <v>6</v>
      </c>
      <c r="BY7505" s="4" t="s">
        <v>8</v>
      </c>
      <c r="BZ7505" s="4" t="s">
        <v>10</v>
      </c>
      <c r="CA7505" s="4" t="s">
        <v>10</v>
      </c>
      <c r="CB7505" s="4" t="s">
        <v>9</v>
      </c>
      <c r="CC7505" s="4" t="s">
        <v>6</v>
      </c>
      <c r="CD7505" s="4" t="s">
        <v>8</v>
      </c>
      <c r="CE7505" s="4" t="s">
        <v>10</v>
      </c>
      <c r="CF7505" s="4" t="s">
        <v>10</v>
      </c>
      <c r="CG7505" s="4" t="s">
        <v>9</v>
      </c>
      <c r="CH7505" s="4" t="s">
        <v>6</v>
      </c>
      <c r="CI7505" s="4" t="s">
        <v>8</v>
      </c>
      <c r="CJ7505" s="4" t="s">
        <v>10</v>
      </c>
      <c r="CK7505" s="4" t="s">
        <v>10</v>
      </c>
      <c r="CL7505" s="4" t="s">
        <v>9</v>
      </c>
      <c r="CM7505" s="4" t="s">
        <v>6</v>
      </c>
      <c r="CN7505" s="4" t="s">
        <v>8</v>
      </c>
      <c r="CO7505" s="4" t="s">
        <v>10</v>
      </c>
      <c r="CP7505" s="4" t="s">
        <v>10</v>
      </c>
      <c r="CQ7505" s="4" t="s">
        <v>9</v>
      </c>
      <c r="CR7505" s="4" t="s">
        <v>6</v>
      </c>
      <c r="CS7505" s="4" t="s">
        <v>8</v>
      </c>
      <c r="CT7505" s="4" t="s">
        <v>10</v>
      </c>
      <c r="CU7505" s="4" t="s">
        <v>10</v>
      </c>
      <c r="CV7505" s="4" t="s">
        <v>9</v>
      </c>
      <c r="CW7505" s="4" t="s">
        <v>6</v>
      </c>
      <c r="CX7505" s="4" t="s">
        <v>8</v>
      </c>
      <c r="CY7505" s="4" t="s">
        <v>10</v>
      </c>
      <c r="CZ7505" s="4" t="s">
        <v>10</v>
      </c>
      <c r="DA7505" s="4" t="s">
        <v>9</v>
      </c>
      <c r="DB7505" s="4" t="s">
        <v>6</v>
      </c>
      <c r="DC7505" s="4" t="s">
        <v>8</v>
      </c>
      <c r="DD7505" s="4" t="s">
        <v>10</v>
      </c>
      <c r="DE7505" s="4" t="s">
        <v>10</v>
      </c>
      <c r="DF7505" s="4" t="s">
        <v>9</v>
      </c>
      <c r="DG7505" s="4" t="s">
        <v>6</v>
      </c>
      <c r="DH7505" s="4" t="s">
        <v>8</v>
      </c>
      <c r="DI7505" s="4" t="s">
        <v>10</v>
      </c>
      <c r="DJ7505" s="4" t="s">
        <v>10</v>
      </c>
      <c r="DK7505" s="4" t="s">
        <v>9</v>
      </c>
      <c r="DL7505" s="4" t="s">
        <v>6</v>
      </c>
      <c r="DM7505" s="4" t="s">
        <v>8</v>
      </c>
      <c r="DN7505" s="4" t="s">
        <v>10</v>
      </c>
      <c r="DO7505" s="4" t="s">
        <v>10</v>
      </c>
      <c r="DP7505" s="4" t="s">
        <v>9</v>
      </c>
      <c r="DQ7505" s="4" t="s">
        <v>6</v>
      </c>
      <c r="DR7505" s="4" t="s">
        <v>8</v>
      </c>
      <c r="DS7505" s="4" t="s">
        <v>10</v>
      </c>
      <c r="DT7505" s="4" t="s">
        <v>10</v>
      </c>
      <c r="DU7505" s="4" t="s">
        <v>9</v>
      </c>
      <c r="DV7505" s="4" t="s">
        <v>6</v>
      </c>
      <c r="DW7505" s="4" t="s">
        <v>8</v>
      </c>
      <c r="DX7505" s="4" t="s">
        <v>10</v>
      </c>
      <c r="DY7505" s="4" t="s">
        <v>10</v>
      </c>
      <c r="DZ7505" s="4" t="s">
        <v>9</v>
      </c>
      <c r="EA7505" s="4" t="s">
        <v>6</v>
      </c>
      <c r="EB7505" s="4" t="s">
        <v>8</v>
      </c>
      <c r="EC7505" s="4" t="s">
        <v>10</v>
      </c>
      <c r="ED7505" s="4" t="s">
        <v>10</v>
      </c>
      <c r="EE7505" s="4" t="s">
        <v>9</v>
      </c>
      <c r="EF7505" s="4" t="s">
        <v>6</v>
      </c>
      <c r="EG7505" s="4" t="s">
        <v>8</v>
      </c>
      <c r="EH7505" s="4" t="s">
        <v>10</v>
      </c>
      <c r="EI7505" s="4" t="s">
        <v>10</v>
      </c>
      <c r="EJ7505" s="4" t="s">
        <v>9</v>
      </c>
      <c r="EK7505" s="4" t="s">
        <v>6</v>
      </c>
      <c r="EL7505" s="4" t="s">
        <v>8</v>
      </c>
      <c r="EM7505" s="4" t="s">
        <v>10</v>
      </c>
      <c r="EN7505" s="4" t="s">
        <v>10</v>
      </c>
      <c r="EO7505" s="4" t="s">
        <v>9</v>
      </c>
      <c r="EP7505" s="4" t="s">
        <v>6</v>
      </c>
      <c r="EQ7505" s="4" t="s">
        <v>8</v>
      </c>
      <c r="ER7505" s="4" t="s">
        <v>10</v>
      </c>
      <c r="ES7505" s="4" t="s">
        <v>10</v>
      </c>
      <c r="ET7505" s="4" t="s">
        <v>9</v>
      </c>
      <c r="EU7505" s="4" t="s">
        <v>6</v>
      </c>
      <c r="EV7505" s="4" t="s">
        <v>8</v>
      </c>
      <c r="EW7505" s="4" t="s">
        <v>10</v>
      </c>
      <c r="EX7505" s="4" t="s">
        <v>10</v>
      </c>
      <c r="EY7505" s="4" t="s">
        <v>9</v>
      </c>
      <c r="EZ7505" s="4" t="s">
        <v>6</v>
      </c>
      <c r="FA7505" s="4" t="s">
        <v>8</v>
      </c>
      <c r="FB7505" s="4" t="s">
        <v>10</v>
      </c>
      <c r="FC7505" s="4" t="s">
        <v>10</v>
      </c>
      <c r="FD7505" s="4" t="s">
        <v>9</v>
      </c>
      <c r="FE7505" s="4" t="s">
        <v>6</v>
      </c>
      <c r="FF7505" s="4" t="s">
        <v>8</v>
      </c>
      <c r="FG7505" s="4" t="s">
        <v>10</v>
      </c>
      <c r="FH7505" s="4" t="s">
        <v>10</v>
      </c>
      <c r="FI7505" s="4" t="s">
        <v>9</v>
      </c>
      <c r="FJ7505" s="4" t="s">
        <v>6</v>
      </c>
      <c r="FK7505" s="4" t="s">
        <v>8</v>
      </c>
      <c r="FL7505" s="4" t="s">
        <v>10</v>
      </c>
      <c r="FM7505" s="4" t="s">
        <v>10</v>
      </c>
      <c r="FN7505" s="4" t="s">
        <v>9</v>
      </c>
      <c r="FO7505" s="4" t="s">
        <v>6</v>
      </c>
      <c r="FP7505" s="4" t="s">
        <v>8</v>
      </c>
      <c r="FQ7505" s="4" t="s">
        <v>10</v>
      </c>
      <c r="FR7505" s="4" t="s">
        <v>10</v>
      </c>
      <c r="FS7505" s="4" t="s">
        <v>9</v>
      </c>
      <c r="FT7505" s="4" t="s">
        <v>6</v>
      </c>
      <c r="FU7505" s="4" t="s">
        <v>8</v>
      </c>
      <c r="FV7505" s="4" t="s">
        <v>10</v>
      </c>
      <c r="FW7505" s="4" t="s">
        <v>10</v>
      </c>
      <c r="FX7505" s="4" t="s">
        <v>9</v>
      </c>
      <c r="FY7505" s="4" t="s">
        <v>6</v>
      </c>
      <c r="FZ7505" s="4" t="s">
        <v>8</v>
      </c>
      <c r="GA7505" s="4" t="s">
        <v>10</v>
      </c>
      <c r="GB7505" s="4" t="s">
        <v>10</v>
      </c>
      <c r="GC7505" s="4" t="s">
        <v>9</v>
      </c>
      <c r="GD7505" s="4" t="s">
        <v>6</v>
      </c>
      <c r="GE7505" s="4" t="s">
        <v>8</v>
      </c>
      <c r="GF7505" s="4" t="s">
        <v>10</v>
      </c>
      <c r="GG7505" s="4" t="s">
        <v>10</v>
      </c>
      <c r="GH7505" s="4" t="s">
        <v>9</v>
      </c>
      <c r="GI7505" s="4" t="s">
        <v>6</v>
      </c>
      <c r="GJ7505" s="4" t="s">
        <v>8</v>
      </c>
      <c r="GK7505" s="4" t="s">
        <v>10</v>
      </c>
      <c r="GL7505" s="4" t="s">
        <v>10</v>
      </c>
      <c r="GM7505" s="4" t="s">
        <v>9</v>
      </c>
      <c r="GN7505" s="4" t="s">
        <v>6</v>
      </c>
      <c r="GO7505" s="4" t="s">
        <v>8</v>
      </c>
      <c r="GP7505" s="4" t="s">
        <v>10</v>
      </c>
      <c r="GQ7505" s="4" t="s">
        <v>10</v>
      </c>
      <c r="GR7505" s="4" t="s">
        <v>9</v>
      </c>
      <c r="GS7505" s="4" t="s">
        <v>6</v>
      </c>
      <c r="GT7505" s="4" t="s">
        <v>8</v>
      </c>
      <c r="GU7505" s="4" t="s">
        <v>10</v>
      </c>
      <c r="GV7505" s="4" t="s">
        <v>10</v>
      </c>
      <c r="GW7505" s="4" t="s">
        <v>9</v>
      </c>
      <c r="GX7505" s="4" t="s">
        <v>6</v>
      </c>
      <c r="GY7505" s="4" t="s">
        <v>8</v>
      </c>
      <c r="GZ7505" s="4" t="s">
        <v>10</v>
      </c>
      <c r="HA7505" s="4" t="s">
        <v>10</v>
      </c>
      <c r="HB7505" s="4" t="s">
        <v>9</v>
      </c>
      <c r="HC7505" s="4" t="s">
        <v>6</v>
      </c>
      <c r="HD7505" s="4" t="s">
        <v>8</v>
      </c>
      <c r="HE7505" s="4" t="s">
        <v>10</v>
      </c>
      <c r="HF7505" s="4" t="s">
        <v>10</v>
      </c>
      <c r="HG7505" s="4" t="s">
        <v>9</v>
      </c>
      <c r="HH7505" s="4" t="s">
        <v>6</v>
      </c>
      <c r="HI7505" s="4" t="s">
        <v>8</v>
      </c>
      <c r="HJ7505" s="4" t="s">
        <v>10</v>
      </c>
      <c r="HK7505" s="4" t="s">
        <v>10</v>
      </c>
      <c r="HL7505" s="4" t="s">
        <v>9</v>
      </c>
      <c r="HM7505" s="4" t="s">
        <v>6</v>
      </c>
      <c r="HN7505" s="4" t="s">
        <v>8</v>
      </c>
      <c r="HO7505" s="4" t="s">
        <v>10</v>
      </c>
      <c r="HP7505" s="4" t="s">
        <v>10</v>
      </c>
      <c r="HQ7505" s="4" t="s">
        <v>9</v>
      </c>
      <c r="HR7505" s="4" t="s">
        <v>6</v>
      </c>
      <c r="HS7505" s="4" t="s">
        <v>8</v>
      </c>
      <c r="HT7505" s="4" t="s">
        <v>10</v>
      </c>
      <c r="HU7505" s="4" t="s">
        <v>10</v>
      </c>
      <c r="HV7505" s="4" t="s">
        <v>9</v>
      </c>
      <c r="HW7505" s="4" t="s">
        <v>6</v>
      </c>
      <c r="HX7505" s="4" t="s">
        <v>8</v>
      </c>
      <c r="HY7505" s="4" t="s">
        <v>10</v>
      </c>
      <c r="HZ7505" s="4" t="s">
        <v>10</v>
      </c>
      <c r="IA7505" s="4" t="s">
        <v>9</v>
      </c>
      <c r="IB7505" s="4" t="s">
        <v>6</v>
      </c>
      <c r="IC7505" s="4" t="s">
        <v>8</v>
      </c>
      <c r="ID7505" s="4" t="s">
        <v>10</v>
      </c>
      <c r="IE7505" s="4" t="s">
        <v>10</v>
      </c>
      <c r="IF7505" s="4" t="s">
        <v>9</v>
      </c>
      <c r="IG7505" s="4" t="s">
        <v>6</v>
      </c>
      <c r="IH7505" s="4" t="s">
        <v>8</v>
      </c>
      <c r="II7505" s="4" t="s">
        <v>10</v>
      </c>
      <c r="IJ7505" s="4" t="s">
        <v>10</v>
      </c>
      <c r="IK7505" s="4" t="s">
        <v>9</v>
      </c>
      <c r="IL7505" s="4" t="s">
        <v>6</v>
      </c>
      <c r="IM7505" s="4" t="s">
        <v>8</v>
      </c>
      <c r="IN7505" s="4" t="s">
        <v>10</v>
      </c>
      <c r="IO7505" s="4" t="s">
        <v>10</v>
      </c>
      <c r="IP7505" s="4" t="s">
        <v>9</v>
      </c>
      <c r="IQ7505" s="4" t="s">
        <v>6</v>
      </c>
      <c r="IR7505" s="4" t="s">
        <v>8</v>
      </c>
      <c r="IS7505" s="4" t="s">
        <v>10</v>
      </c>
      <c r="IT7505" s="4" t="s">
        <v>10</v>
      </c>
      <c r="IU7505" s="4" t="s">
        <v>9</v>
      </c>
      <c r="IV7505" s="4" t="s">
        <v>6</v>
      </c>
      <c r="IW7505" s="4" t="s">
        <v>8</v>
      </c>
      <c r="IX7505" s="4" t="s">
        <v>10</v>
      </c>
      <c r="IY7505" s="4" t="s">
        <v>10</v>
      </c>
      <c r="IZ7505" s="4" t="s">
        <v>9</v>
      </c>
      <c r="JA7505" s="4" t="s">
        <v>6</v>
      </c>
      <c r="JB7505" s="4" t="s">
        <v>8</v>
      </c>
      <c r="JC7505" s="4" t="s">
        <v>10</v>
      </c>
      <c r="JD7505" s="4" t="s">
        <v>10</v>
      </c>
      <c r="JE7505" s="4" t="s">
        <v>9</v>
      </c>
      <c r="JF7505" s="4" t="s">
        <v>6</v>
      </c>
      <c r="JG7505" s="4" t="s">
        <v>8</v>
      </c>
      <c r="JH7505" s="4" t="s">
        <v>10</v>
      </c>
      <c r="JI7505" s="4" t="s">
        <v>10</v>
      </c>
      <c r="JJ7505" s="4" t="s">
        <v>9</v>
      </c>
      <c r="JK7505" s="4" t="s">
        <v>6</v>
      </c>
      <c r="JL7505" s="4" t="s">
        <v>8</v>
      </c>
      <c r="JM7505" s="4" t="s">
        <v>10</v>
      </c>
      <c r="JN7505" s="4" t="s">
        <v>10</v>
      </c>
      <c r="JO7505" s="4" t="s">
        <v>9</v>
      </c>
      <c r="JP7505" s="4" t="s">
        <v>6</v>
      </c>
      <c r="JQ7505" s="4" t="s">
        <v>8</v>
      </c>
      <c r="JR7505" s="4" t="s">
        <v>10</v>
      </c>
      <c r="JS7505" s="4" t="s">
        <v>10</v>
      </c>
      <c r="JT7505" s="4" t="s">
        <v>9</v>
      </c>
      <c r="JU7505" s="4" t="s">
        <v>6</v>
      </c>
      <c r="JV7505" s="4" t="s">
        <v>8</v>
      </c>
      <c r="JW7505" s="4" t="s">
        <v>10</v>
      </c>
      <c r="JX7505" s="4" t="s">
        <v>10</v>
      </c>
      <c r="JY7505" s="4" t="s">
        <v>9</v>
      </c>
      <c r="JZ7505" s="4" t="s">
        <v>6</v>
      </c>
      <c r="KA7505" s="4" t="s">
        <v>8</v>
      </c>
      <c r="KB7505" s="4" t="s">
        <v>10</v>
      </c>
      <c r="KC7505" s="4" t="s">
        <v>10</v>
      </c>
      <c r="KD7505" s="4" t="s">
        <v>9</v>
      </c>
      <c r="KE7505" s="4" t="s">
        <v>6</v>
      </c>
      <c r="KF7505" s="4" t="s">
        <v>8</v>
      </c>
      <c r="KG7505" s="4" t="s">
        <v>10</v>
      </c>
      <c r="KH7505" s="4" t="s">
        <v>10</v>
      </c>
      <c r="KI7505" s="4" t="s">
        <v>9</v>
      </c>
      <c r="KJ7505" s="4" t="s">
        <v>6</v>
      </c>
      <c r="KK7505" s="4" t="s">
        <v>8</v>
      </c>
      <c r="KL7505" s="4" t="s">
        <v>10</v>
      </c>
      <c r="KM7505" s="4" t="s">
        <v>10</v>
      </c>
      <c r="KN7505" s="4" t="s">
        <v>9</v>
      </c>
      <c r="KO7505" s="4" t="s">
        <v>6</v>
      </c>
      <c r="KP7505" s="4" t="s">
        <v>8</v>
      </c>
      <c r="KQ7505" s="4" t="s">
        <v>10</v>
      </c>
      <c r="KR7505" s="4" t="s">
        <v>10</v>
      </c>
      <c r="KS7505" s="4" t="s">
        <v>9</v>
      </c>
      <c r="KT7505" s="4" t="s">
        <v>6</v>
      </c>
      <c r="KU7505" s="4" t="s">
        <v>8</v>
      </c>
      <c r="KV7505" s="4" t="s">
        <v>10</v>
      </c>
      <c r="KW7505" s="4" t="s">
        <v>10</v>
      </c>
      <c r="KX7505" s="4" t="s">
        <v>9</v>
      </c>
      <c r="KY7505" s="4" t="s">
        <v>6</v>
      </c>
      <c r="KZ7505" s="4" t="s">
        <v>8</v>
      </c>
      <c r="LA7505" s="4" t="s">
        <v>10</v>
      </c>
      <c r="LB7505" s="4" t="s">
        <v>10</v>
      </c>
      <c r="LC7505" s="4" t="s">
        <v>9</v>
      </c>
      <c r="LD7505" s="4" t="s">
        <v>6</v>
      </c>
      <c r="LE7505" s="4" t="s">
        <v>8</v>
      </c>
      <c r="LF7505" s="4" t="s">
        <v>10</v>
      </c>
      <c r="LG7505" s="4" t="s">
        <v>10</v>
      </c>
      <c r="LH7505" s="4" t="s">
        <v>9</v>
      </c>
      <c r="LI7505" s="4" t="s">
        <v>6</v>
      </c>
      <c r="LJ7505" s="4" t="s">
        <v>8</v>
      </c>
      <c r="LK7505" s="4" t="s">
        <v>10</v>
      </c>
      <c r="LL7505" s="4" t="s">
        <v>10</v>
      </c>
      <c r="LM7505" s="4" t="s">
        <v>9</v>
      </c>
      <c r="LN7505" s="4" t="s">
        <v>6</v>
      </c>
      <c r="LO7505" s="4" t="s">
        <v>8</v>
      </c>
      <c r="LP7505" s="4" t="s">
        <v>10</v>
      </c>
      <c r="LQ7505" s="4" t="s">
        <v>10</v>
      </c>
      <c r="LR7505" s="4" t="s">
        <v>9</v>
      </c>
      <c r="LS7505" s="4" t="s">
        <v>6</v>
      </c>
      <c r="LT7505" s="4" t="s">
        <v>8</v>
      </c>
      <c r="LU7505" s="4" t="s">
        <v>10</v>
      </c>
      <c r="LV7505" s="4" t="s">
        <v>10</v>
      </c>
      <c r="LW7505" s="4" t="s">
        <v>9</v>
      </c>
      <c r="LX7505" s="4" t="s">
        <v>6</v>
      </c>
      <c r="LY7505" s="4" t="s">
        <v>8</v>
      </c>
      <c r="LZ7505" s="4" t="s">
        <v>10</v>
      </c>
      <c r="MA7505" s="4" t="s">
        <v>10</v>
      </c>
      <c r="MB7505" s="4" t="s">
        <v>9</v>
      </c>
      <c r="MC7505" s="4" t="s">
        <v>6</v>
      </c>
      <c r="MD7505" s="4" t="s">
        <v>8</v>
      </c>
      <c r="ME7505" s="4" t="s">
        <v>10</v>
      </c>
      <c r="MF7505" s="4" t="s">
        <v>10</v>
      </c>
      <c r="MG7505" s="4" t="s">
        <v>9</v>
      </c>
      <c r="MH7505" s="4" t="s">
        <v>6</v>
      </c>
      <c r="MI7505" s="4" t="s">
        <v>8</v>
      </c>
      <c r="MJ7505" s="4" t="s">
        <v>10</v>
      </c>
      <c r="MK7505" s="4" t="s">
        <v>10</v>
      </c>
      <c r="ML7505" s="4" t="s">
        <v>9</v>
      </c>
      <c r="MM7505" s="4" t="s">
        <v>6</v>
      </c>
      <c r="MN7505" s="4" t="s">
        <v>8</v>
      </c>
      <c r="MO7505" s="4" t="s">
        <v>10</v>
      </c>
      <c r="MP7505" s="4" t="s">
        <v>10</v>
      </c>
      <c r="MQ7505" s="4" t="s">
        <v>9</v>
      </c>
      <c r="MR7505" s="4" t="s">
        <v>6</v>
      </c>
      <c r="MS7505" s="4" t="s">
        <v>8</v>
      </c>
      <c r="MT7505" s="4" t="s">
        <v>10</v>
      </c>
      <c r="MU7505" s="4" t="s">
        <v>10</v>
      </c>
      <c r="MV7505" s="4" t="s">
        <v>9</v>
      </c>
      <c r="MW7505" s="4" t="s">
        <v>6</v>
      </c>
      <c r="MX7505" s="4" t="s">
        <v>8</v>
      </c>
      <c r="MY7505" s="4" t="s">
        <v>10</v>
      </c>
      <c r="MZ7505" s="4" t="s">
        <v>10</v>
      </c>
      <c r="NA7505" s="4" t="s">
        <v>9</v>
      </c>
      <c r="NB7505" s="4" t="s">
        <v>6</v>
      </c>
      <c r="NC7505" s="4" t="s">
        <v>8</v>
      </c>
      <c r="ND7505" s="4" t="s">
        <v>10</v>
      </c>
      <c r="NE7505" s="4" t="s">
        <v>10</v>
      </c>
      <c r="NF7505" s="4" t="s">
        <v>9</v>
      </c>
      <c r="NG7505" s="4" t="s">
        <v>6</v>
      </c>
      <c r="NH7505" s="4" t="s">
        <v>8</v>
      </c>
      <c r="NI7505" s="4" t="s">
        <v>10</v>
      </c>
      <c r="NJ7505" s="4" t="s">
        <v>10</v>
      </c>
      <c r="NK7505" s="4" t="s">
        <v>9</v>
      </c>
      <c r="NL7505" s="4" t="s">
        <v>6</v>
      </c>
      <c r="NM7505" s="4" t="s">
        <v>8</v>
      </c>
      <c r="NN7505" s="4" t="s">
        <v>10</v>
      </c>
      <c r="NO7505" s="4" t="s">
        <v>10</v>
      </c>
      <c r="NP7505" s="4" t="s">
        <v>9</v>
      </c>
      <c r="NQ7505" s="4" t="s">
        <v>6</v>
      </c>
      <c r="NR7505" s="4" t="s">
        <v>8</v>
      </c>
      <c r="NS7505" s="4" t="s">
        <v>10</v>
      </c>
      <c r="NT7505" s="4" t="s">
        <v>10</v>
      </c>
      <c r="NU7505" s="4" t="s">
        <v>9</v>
      </c>
      <c r="NV7505" s="4" t="s">
        <v>6</v>
      </c>
      <c r="NW7505" s="4" t="s">
        <v>8</v>
      </c>
      <c r="NX7505" s="4" t="s">
        <v>10</v>
      </c>
      <c r="NY7505" s="4" t="s">
        <v>10</v>
      </c>
      <c r="NZ7505" s="4" t="s">
        <v>9</v>
      </c>
      <c r="OA7505" s="4" t="s">
        <v>6</v>
      </c>
      <c r="OB7505" s="4" t="s">
        <v>8</v>
      </c>
      <c r="OC7505" s="4" t="s">
        <v>10</v>
      </c>
      <c r="OD7505" s="4" t="s">
        <v>10</v>
      </c>
      <c r="OE7505" s="4" t="s">
        <v>9</v>
      </c>
      <c r="OF7505" s="4" t="s">
        <v>6</v>
      </c>
      <c r="OG7505" s="4" t="s">
        <v>8</v>
      </c>
      <c r="OH7505" s="4" t="s">
        <v>10</v>
      </c>
      <c r="OI7505" s="4" t="s">
        <v>10</v>
      </c>
      <c r="OJ7505" s="4" t="s">
        <v>9</v>
      </c>
      <c r="OK7505" s="4" t="s">
        <v>6</v>
      </c>
      <c r="OL7505" s="4" t="s">
        <v>8</v>
      </c>
      <c r="OM7505" s="4" t="s">
        <v>10</v>
      </c>
      <c r="ON7505" s="4" t="s">
        <v>10</v>
      </c>
      <c r="OO7505" s="4" t="s">
        <v>9</v>
      </c>
      <c r="OP7505" s="4" t="s">
        <v>6</v>
      </c>
      <c r="OQ7505" s="4" t="s">
        <v>8</v>
      </c>
      <c r="OR7505" s="4" t="s">
        <v>10</v>
      </c>
      <c r="OS7505" s="4" t="s">
        <v>10</v>
      </c>
      <c r="OT7505" s="4" t="s">
        <v>9</v>
      </c>
      <c r="OU7505" s="4" t="s">
        <v>6</v>
      </c>
      <c r="OV7505" s="4" t="s">
        <v>8</v>
      </c>
      <c r="OW7505" s="4" t="s">
        <v>10</v>
      </c>
      <c r="OX7505" s="4" t="s">
        <v>10</v>
      </c>
      <c r="OY7505" s="4" t="s">
        <v>9</v>
      </c>
      <c r="OZ7505" s="4" t="s">
        <v>6</v>
      </c>
      <c r="PA7505" s="4" t="s">
        <v>8</v>
      </c>
      <c r="PB7505" s="4" t="s">
        <v>10</v>
      </c>
      <c r="PC7505" s="4" t="s">
        <v>10</v>
      </c>
      <c r="PD7505" s="4" t="s">
        <v>9</v>
      </c>
      <c r="PE7505" s="4" t="s">
        <v>6</v>
      </c>
      <c r="PF7505" s="4" t="s">
        <v>8</v>
      </c>
      <c r="PG7505" s="4" t="s">
        <v>10</v>
      </c>
      <c r="PH7505" s="4" t="s">
        <v>10</v>
      </c>
      <c r="PI7505" s="4" t="s">
        <v>9</v>
      </c>
      <c r="PJ7505" s="4" t="s">
        <v>6</v>
      </c>
      <c r="PK7505" s="4" t="s">
        <v>8</v>
      </c>
      <c r="PL7505" s="4" t="s">
        <v>10</v>
      </c>
      <c r="PM7505" s="4" t="s">
        <v>10</v>
      </c>
      <c r="PN7505" s="4" t="s">
        <v>9</v>
      </c>
      <c r="PO7505" s="4" t="s">
        <v>6</v>
      </c>
      <c r="PP7505" s="4" t="s">
        <v>8</v>
      </c>
      <c r="PQ7505" s="4" t="s">
        <v>10</v>
      </c>
      <c r="PR7505" s="4" t="s">
        <v>10</v>
      </c>
      <c r="PS7505" s="4" t="s">
        <v>9</v>
      </c>
      <c r="PT7505" s="4" t="s">
        <v>6</v>
      </c>
      <c r="PU7505" s="4" t="s">
        <v>8</v>
      </c>
    </row>
    <row r="7506" spans="1:5">
      <c r="A7506" t="n">
        <v>57664</v>
      </c>
      <c r="B7506" s="83" t="n">
        <v>257</v>
      </c>
      <c r="C7506" s="7" t="n">
        <v>3</v>
      </c>
      <c r="D7506" s="7" t="n">
        <v>65533</v>
      </c>
      <c r="E7506" s="7" t="n">
        <v>0</v>
      </c>
      <c r="F7506" s="7" t="s">
        <v>35</v>
      </c>
      <c r="G7506" s="7" t="n">
        <f t="normal" ca="1">32-LENB(INDIRECT(ADDRESS(7506,6)))</f>
        <v>0</v>
      </c>
      <c r="H7506" s="7" t="n">
        <v>3</v>
      </c>
      <c r="I7506" s="7" t="n">
        <v>65533</v>
      </c>
      <c r="J7506" s="7" t="n">
        <v>0</v>
      </c>
      <c r="K7506" s="7" t="s">
        <v>36</v>
      </c>
      <c r="L7506" s="7" t="n">
        <f t="normal" ca="1">32-LENB(INDIRECT(ADDRESS(7506,11)))</f>
        <v>0</v>
      </c>
      <c r="M7506" s="7" t="n">
        <v>7</v>
      </c>
      <c r="N7506" s="7" t="n">
        <v>65533</v>
      </c>
      <c r="O7506" s="7" t="n">
        <v>16406</v>
      </c>
      <c r="P7506" s="7" t="s">
        <v>13</v>
      </c>
      <c r="Q7506" s="7" t="n">
        <f t="normal" ca="1">32-LENB(INDIRECT(ADDRESS(7506,16)))</f>
        <v>0</v>
      </c>
      <c r="R7506" s="7" t="n">
        <v>7</v>
      </c>
      <c r="S7506" s="7" t="n">
        <v>65533</v>
      </c>
      <c r="T7506" s="7" t="n">
        <v>64839</v>
      </c>
      <c r="U7506" s="7" t="s">
        <v>13</v>
      </c>
      <c r="V7506" s="7" t="n">
        <f t="normal" ca="1">32-LENB(INDIRECT(ADDRESS(7506,21)))</f>
        <v>0</v>
      </c>
      <c r="W7506" s="7" t="n">
        <v>7</v>
      </c>
      <c r="X7506" s="7" t="n">
        <v>65533</v>
      </c>
      <c r="Y7506" s="7" t="n">
        <v>52980</v>
      </c>
      <c r="Z7506" s="7" t="s">
        <v>13</v>
      </c>
      <c r="AA7506" s="7" t="n">
        <f t="normal" ca="1">32-LENB(INDIRECT(ADDRESS(7506,26)))</f>
        <v>0</v>
      </c>
      <c r="AB7506" s="7" t="n">
        <v>7</v>
      </c>
      <c r="AC7506" s="7" t="n">
        <v>65533</v>
      </c>
      <c r="AD7506" s="7" t="n">
        <v>7418</v>
      </c>
      <c r="AE7506" s="7" t="s">
        <v>13</v>
      </c>
      <c r="AF7506" s="7" t="n">
        <f t="normal" ca="1">32-LENB(INDIRECT(ADDRESS(7506,31)))</f>
        <v>0</v>
      </c>
      <c r="AG7506" s="7" t="n">
        <v>7</v>
      </c>
      <c r="AH7506" s="7" t="n">
        <v>65533</v>
      </c>
      <c r="AI7506" s="7" t="n">
        <v>16407</v>
      </c>
      <c r="AJ7506" s="7" t="s">
        <v>13</v>
      </c>
      <c r="AK7506" s="7" t="n">
        <f t="normal" ca="1">32-LENB(INDIRECT(ADDRESS(7506,36)))</f>
        <v>0</v>
      </c>
      <c r="AL7506" s="7" t="n">
        <v>7</v>
      </c>
      <c r="AM7506" s="7" t="n">
        <v>65533</v>
      </c>
      <c r="AN7506" s="7" t="n">
        <v>16408</v>
      </c>
      <c r="AO7506" s="7" t="s">
        <v>13</v>
      </c>
      <c r="AP7506" s="7" t="n">
        <f t="normal" ca="1">32-LENB(INDIRECT(ADDRESS(7506,41)))</f>
        <v>0</v>
      </c>
      <c r="AQ7506" s="7" t="n">
        <v>7</v>
      </c>
      <c r="AR7506" s="7" t="n">
        <v>65533</v>
      </c>
      <c r="AS7506" s="7" t="n">
        <v>52981</v>
      </c>
      <c r="AT7506" s="7" t="s">
        <v>13</v>
      </c>
      <c r="AU7506" s="7" t="n">
        <f t="normal" ca="1">32-LENB(INDIRECT(ADDRESS(7506,46)))</f>
        <v>0</v>
      </c>
      <c r="AV7506" s="7" t="n">
        <v>7</v>
      </c>
      <c r="AW7506" s="7" t="n">
        <v>65533</v>
      </c>
      <c r="AX7506" s="7" t="n">
        <v>7419</v>
      </c>
      <c r="AY7506" s="7" t="s">
        <v>13</v>
      </c>
      <c r="AZ7506" s="7" t="n">
        <f t="normal" ca="1">32-LENB(INDIRECT(ADDRESS(7506,51)))</f>
        <v>0</v>
      </c>
      <c r="BA7506" s="7" t="n">
        <v>7</v>
      </c>
      <c r="BB7506" s="7" t="n">
        <v>65533</v>
      </c>
      <c r="BC7506" s="7" t="n">
        <v>64840</v>
      </c>
      <c r="BD7506" s="7" t="s">
        <v>13</v>
      </c>
      <c r="BE7506" s="7" t="n">
        <f t="normal" ca="1">32-LENB(INDIRECT(ADDRESS(7506,56)))</f>
        <v>0</v>
      </c>
      <c r="BF7506" s="7" t="n">
        <v>8</v>
      </c>
      <c r="BG7506" s="7" t="n">
        <v>65533</v>
      </c>
      <c r="BH7506" s="7" t="n">
        <v>0</v>
      </c>
      <c r="BI7506" s="7" t="s">
        <v>105</v>
      </c>
      <c r="BJ7506" s="7" t="n">
        <f t="normal" ca="1">32-LENB(INDIRECT(ADDRESS(7506,61)))</f>
        <v>0</v>
      </c>
      <c r="BK7506" s="7" t="n">
        <v>8</v>
      </c>
      <c r="BL7506" s="7" t="n">
        <v>65533</v>
      </c>
      <c r="BM7506" s="7" t="n">
        <v>0</v>
      </c>
      <c r="BN7506" s="7" t="s">
        <v>106</v>
      </c>
      <c r="BO7506" s="7" t="n">
        <f t="normal" ca="1">32-LENB(INDIRECT(ADDRESS(7506,66)))</f>
        <v>0</v>
      </c>
      <c r="BP7506" s="7" t="n">
        <v>8</v>
      </c>
      <c r="BQ7506" s="7" t="n">
        <v>65533</v>
      </c>
      <c r="BR7506" s="7" t="n">
        <v>0</v>
      </c>
      <c r="BS7506" s="7" t="s">
        <v>515</v>
      </c>
      <c r="BT7506" s="7" t="n">
        <f t="normal" ca="1">32-LENB(INDIRECT(ADDRESS(7506,71)))</f>
        <v>0</v>
      </c>
      <c r="BU7506" s="7" t="n">
        <v>7</v>
      </c>
      <c r="BV7506" s="7" t="n">
        <v>65533</v>
      </c>
      <c r="BW7506" s="7" t="n">
        <v>64841</v>
      </c>
      <c r="BX7506" s="7" t="s">
        <v>13</v>
      </c>
      <c r="BY7506" s="7" t="n">
        <f t="normal" ca="1">32-LENB(INDIRECT(ADDRESS(7506,76)))</f>
        <v>0</v>
      </c>
      <c r="BZ7506" s="7" t="n">
        <v>7</v>
      </c>
      <c r="CA7506" s="7" t="n">
        <v>65533</v>
      </c>
      <c r="CB7506" s="7" t="n">
        <v>64842</v>
      </c>
      <c r="CC7506" s="7" t="s">
        <v>13</v>
      </c>
      <c r="CD7506" s="7" t="n">
        <f t="normal" ca="1">32-LENB(INDIRECT(ADDRESS(7506,81)))</f>
        <v>0</v>
      </c>
      <c r="CE7506" s="7" t="n">
        <v>7</v>
      </c>
      <c r="CF7506" s="7" t="n">
        <v>65533</v>
      </c>
      <c r="CG7506" s="7" t="n">
        <v>64843</v>
      </c>
      <c r="CH7506" s="7" t="s">
        <v>13</v>
      </c>
      <c r="CI7506" s="7" t="n">
        <f t="normal" ca="1">32-LENB(INDIRECT(ADDRESS(7506,86)))</f>
        <v>0</v>
      </c>
      <c r="CJ7506" s="7" t="n">
        <v>7</v>
      </c>
      <c r="CK7506" s="7" t="n">
        <v>65533</v>
      </c>
      <c r="CL7506" s="7" t="n">
        <v>6431</v>
      </c>
      <c r="CM7506" s="7" t="s">
        <v>13</v>
      </c>
      <c r="CN7506" s="7" t="n">
        <f t="normal" ca="1">32-LENB(INDIRECT(ADDRESS(7506,91)))</f>
        <v>0</v>
      </c>
      <c r="CO7506" s="7" t="n">
        <v>7</v>
      </c>
      <c r="CP7506" s="7" t="n">
        <v>65533</v>
      </c>
      <c r="CQ7506" s="7" t="n">
        <v>2403</v>
      </c>
      <c r="CR7506" s="7" t="s">
        <v>13</v>
      </c>
      <c r="CS7506" s="7" t="n">
        <f t="normal" ca="1">32-LENB(INDIRECT(ADDRESS(7506,96)))</f>
        <v>0</v>
      </c>
      <c r="CT7506" s="7" t="n">
        <v>7</v>
      </c>
      <c r="CU7506" s="7" t="n">
        <v>65533</v>
      </c>
      <c r="CV7506" s="7" t="n">
        <v>8954</v>
      </c>
      <c r="CW7506" s="7" t="s">
        <v>13</v>
      </c>
      <c r="CX7506" s="7" t="n">
        <f t="normal" ca="1">32-LENB(INDIRECT(ADDRESS(7506,101)))</f>
        <v>0</v>
      </c>
      <c r="CY7506" s="7" t="n">
        <v>7</v>
      </c>
      <c r="CZ7506" s="7" t="n">
        <v>65533</v>
      </c>
      <c r="DA7506" s="7" t="n">
        <v>8450</v>
      </c>
      <c r="DB7506" s="7" t="s">
        <v>13</v>
      </c>
      <c r="DC7506" s="7" t="n">
        <f t="normal" ca="1">32-LENB(INDIRECT(ADDRESS(7506,106)))</f>
        <v>0</v>
      </c>
      <c r="DD7506" s="7" t="n">
        <v>7</v>
      </c>
      <c r="DE7506" s="7" t="n">
        <v>65533</v>
      </c>
      <c r="DF7506" s="7" t="n">
        <v>3424</v>
      </c>
      <c r="DG7506" s="7" t="s">
        <v>13</v>
      </c>
      <c r="DH7506" s="7" t="n">
        <f t="normal" ca="1">32-LENB(INDIRECT(ADDRESS(7506,111)))</f>
        <v>0</v>
      </c>
      <c r="DI7506" s="7" t="n">
        <v>7</v>
      </c>
      <c r="DJ7506" s="7" t="n">
        <v>65533</v>
      </c>
      <c r="DK7506" s="7" t="n">
        <v>1424</v>
      </c>
      <c r="DL7506" s="7" t="s">
        <v>13</v>
      </c>
      <c r="DM7506" s="7" t="n">
        <f t="normal" ca="1">32-LENB(INDIRECT(ADDRESS(7506,116)))</f>
        <v>0</v>
      </c>
      <c r="DN7506" s="7" t="n">
        <v>7</v>
      </c>
      <c r="DO7506" s="7" t="n">
        <v>65533</v>
      </c>
      <c r="DP7506" s="7" t="n">
        <v>30384</v>
      </c>
      <c r="DQ7506" s="7" t="s">
        <v>13</v>
      </c>
      <c r="DR7506" s="7" t="n">
        <f t="normal" ca="1">32-LENB(INDIRECT(ADDRESS(7506,121)))</f>
        <v>0</v>
      </c>
      <c r="DS7506" s="7" t="n">
        <v>4</v>
      </c>
      <c r="DT7506" s="7" t="n">
        <v>65533</v>
      </c>
      <c r="DU7506" s="7" t="n">
        <v>2118</v>
      </c>
      <c r="DV7506" s="7" t="s">
        <v>13</v>
      </c>
      <c r="DW7506" s="7" t="n">
        <f t="normal" ca="1">32-LENB(INDIRECT(ADDRESS(7506,126)))</f>
        <v>0</v>
      </c>
      <c r="DX7506" s="7" t="n">
        <v>7</v>
      </c>
      <c r="DY7506" s="7" t="n">
        <v>65533</v>
      </c>
      <c r="DZ7506" s="7" t="n">
        <v>16409</v>
      </c>
      <c r="EA7506" s="7" t="s">
        <v>13</v>
      </c>
      <c r="EB7506" s="7" t="n">
        <f t="normal" ca="1">32-LENB(INDIRECT(ADDRESS(7506,131)))</f>
        <v>0</v>
      </c>
      <c r="EC7506" s="7" t="n">
        <v>7</v>
      </c>
      <c r="ED7506" s="7" t="n">
        <v>65533</v>
      </c>
      <c r="EE7506" s="7" t="n">
        <v>52982</v>
      </c>
      <c r="EF7506" s="7" t="s">
        <v>13</v>
      </c>
      <c r="EG7506" s="7" t="n">
        <f t="normal" ca="1">32-LENB(INDIRECT(ADDRESS(7506,136)))</f>
        <v>0</v>
      </c>
      <c r="EH7506" s="7" t="n">
        <v>7</v>
      </c>
      <c r="EI7506" s="7" t="n">
        <v>65533</v>
      </c>
      <c r="EJ7506" s="7" t="n">
        <v>10393</v>
      </c>
      <c r="EK7506" s="7" t="s">
        <v>13</v>
      </c>
      <c r="EL7506" s="7" t="n">
        <f t="normal" ca="1">32-LENB(INDIRECT(ADDRESS(7506,141)))</f>
        <v>0</v>
      </c>
      <c r="EM7506" s="7" t="n">
        <v>7</v>
      </c>
      <c r="EN7506" s="7" t="n">
        <v>65533</v>
      </c>
      <c r="EO7506" s="7" t="n">
        <v>4417</v>
      </c>
      <c r="EP7506" s="7" t="s">
        <v>13</v>
      </c>
      <c r="EQ7506" s="7" t="n">
        <f t="normal" ca="1">32-LENB(INDIRECT(ADDRESS(7506,146)))</f>
        <v>0</v>
      </c>
      <c r="ER7506" s="7" t="n">
        <v>7</v>
      </c>
      <c r="ES7506" s="7" t="n">
        <v>65533</v>
      </c>
      <c r="ET7506" s="7" t="n">
        <v>9376</v>
      </c>
      <c r="EU7506" s="7" t="s">
        <v>13</v>
      </c>
      <c r="EV7506" s="7" t="n">
        <f t="normal" ca="1">32-LENB(INDIRECT(ADDRESS(7506,151)))</f>
        <v>0</v>
      </c>
      <c r="EW7506" s="7" t="n">
        <v>4</v>
      </c>
      <c r="EX7506" s="7" t="n">
        <v>65533</v>
      </c>
      <c r="EY7506" s="7" t="n">
        <v>2032</v>
      </c>
      <c r="EZ7506" s="7" t="s">
        <v>13</v>
      </c>
      <c r="FA7506" s="7" t="n">
        <f t="normal" ca="1">32-LENB(INDIRECT(ADDRESS(7506,156)))</f>
        <v>0</v>
      </c>
      <c r="FB7506" s="7" t="n">
        <v>9</v>
      </c>
      <c r="FC7506" s="7" t="n">
        <v>22</v>
      </c>
      <c r="FD7506" s="7" t="n">
        <v>0</v>
      </c>
      <c r="FE7506" s="7" t="s">
        <v>134</v>
      </c>
      <c r="FF7506" s="7" t="n">
        <f t="normal" ca="1">32-LENB(INDIRECT(ADDRESS(7506,161)))</f>
        <v>0</v>
      </c>
      <c r="FG7506" s="7" t="n">
        <v>9</v>
      </c>
      <c r="FH7506" s="7" t="n">
        <v>7031</v>
      </c>
      <c r="FI7506" s="7" t="n">
        <v>0</v>
      </c>
      <c r="FJ7506" s="7" t="s">
        <v>134</v>
      </c>
      <c r="FK7506" s="7" t="n">
        <f t="normal" ca="1">32-LENB(INDIRECT(ADDRESS(7506,166)))</f>
        <v>0</v>
      </c>
      <c r="FL7506" s="7" t="n">
        <v>7</v>
      </c>
      <c r="FM7506" s="7" t="n">
        <v>65533</v>
      </c>
      <c r="FN7506" s="7" t="n">
        <v>30385</v>
      </c>
      <c r="FO7506" s="7" t="s">
        <v>13</v>
      </c>
      <c r="FP7506" s="7" t="n">
        <f t="normal" ca="1">32-LENB(INDIRECT(ADDRESS(7506,171)))</f>
        <v>0</v>
      </c>
      <c r="FQ7506" s="7" t="n">
        <v>7</v>
      </c>
      <c r="FR7506" s="7" t="n">
        <v>65533</v>
      </c>
      <c r="FS7506" s="7" t="n">
        <v>30386</v>
      </c>
      <c r="FT7506" s="7" t="s">
        <v>13</v>
      </c>
      <c r="FU7506" s="7" t="n">
        <f t="normal" ca="1">32-LENB(INDIRECT(ADDRESS(7506,176)))</f>
        <v>0</v>
      </c>
      <c r="FV7506" s="7" t="n">
        <v>7</v>
      </c>
      <c r="FW7506" s="7" t="n">
        <v>65533</v>
      </c>
      <c r="FX7506" s="7" t="n">
        <v>52983</v>
      </c>
      <c r="FY7506" s="7" t="s">
        <v>13</v>
      </c>
      <c r="FZ7506" s="7" t="n">
        <f t="normal" ca="1">32-LENB(INDIRECT(ADDRESS(7506,181)))</f>
        <v>0</v>
      </c>
      <c r="GA7506" s="7" t="n">
        <v>7</v>
      </c>
      <c r="GB7506" s="7" t="n">
        <v>65533</v>
      </c>
      <c r="GC7506" s="7" t="n">
        <v>52984</v>
      </c>
      <c r="GD7506" s="7" t="s">
        <v>13</v>
      </c>
      <c r="GE7506" s="7" t="n">
        <f t="normal" ca="1">32-LENB(INDIRECT(ADDRESS(7506,186)))</f>
        <v>0</v>
      </c>
      <c r="GF7506" s="7" t="n">
        <v>7</v>
      </c>
      <c r="GG7506" s="7" t="n">
        <v>65533</v>
      </c>
      <c r="GH7506" s="7" t="n">
        <v>30387</v>
      </c>
      <c r="GI7506" s="7" t="s">
        <v>13</v>
      </c>
      <c r="GJ7506" s="7" t="n">
        <f t="normal" ca="1">32-LENB(INDIRECT(ADDRESS(7506,191)))</f>
        <v>0</v>
      </c>
      <c r="GK7506" s="7" t="n">
        <v>7</v>
      </c>
      <c r="GL7506" s="7" t="n">
        <v>65533</v>
      </c>
      <c r="GM7506" s="7" t="n">
        <v>8451</v>
      </c>
      <c r="GN7506" s="7" t="s">
        <v>13</v>
      </c>
      <c r="GO7506" s="7" t="n">
        <f t="normal" ca="1">32-LENB(INDIRECT(ADDRESS(7506,196)))</f>
        <v>0</v>
      </c>
      <c r="GP7506" s="7" t="n">
        <v>7</v>
      </c>
      <c r="GQ7506" s="7" t="n">
        <v>65533</v>
      </c>
      <c r="GR7506" s="7" t="n">
        <v>7420</v>
      </c>
      <c r="GS7506" s="7" t="s">
        <v>13</v>
      </c>
      <c r="GT7506" s="7" t="n">
        <f t="normal" ca="1">32-LENB(INDIRECT(ADDRESS(7506,201)))</f>
        <v>0</v>
      </c>
      <c r="GU7506" s="7" t="n">
        <v>7</v>
      </c>
      <c r="GV7506" s="7" t="n">
        <v>65533</v>
      </c>
      <c r="GW7506" s="7" t="n">
        <v>5376</v>
      </c>
      <c r="GX7506" s="7" t="s">
        <v>13</v>
      </c>
      <c r="GY7506" s="7" t="n">
        <f t="normal" ca="1">32-LENB(INDIRECT(ADDRESS(7506,206)))</f>
        <v>0</v>
      </c>
      <c r="GZ7506" s="7" t="n">
        <v>7</v>
      </c>
      <c r="HA7506" s="7" t="n">
        <v>65533</v>
      </c>
      <c r="HB7506" s="7" t="n">
        <v>5377</v>
      </c>
      <c r="HC7506" s="7" t="s">
        <v>13</v>
      </c>
      <c r="HD7506" s="7" t="n">
        <f t="normal" ca="1">32-LENB(INDIRECT(ADDRESS(7506,211)))</f>
        <v>0</v>
      </c>
      <c r="HE7506" s="7" t="n">
        <v>7</v>
      </c>
      <c r="HF7506" s="7" t="n">
        <v>65533</v>
      </c>
      <c r="HG7506" s="7" t="n">
        <v>7421</v>
      </c>
      <c r="HH7506" s="7" t="s">
        <v>13</v>
      </c>
      <c r="HI7506" s="7" t="n">
        <f t="normal" ca="1">32-LENB(INDIRECT(ADDRESS(7506,216)))</f>
        <v>0</v>
      </c>
      <c r="HJ7506" s="7" t="n">
        <v>7</v>
      </c>
      <c r="HK7506" s="7" t="n">
        <v>65533</v>
      </c>
      <c r="HL7506" s="7" t="n">
        <v>7422</v>
      </c>
      <c r="HM7506" s="7" t="s">
        <v>13</v>
      </c>
      <c r="HN7506" s="7" t="n">
        <f t="normal" ca="1">32-LENB(INDIRECT(ADDRESS(7506,221)))</f>
        <v>0</v>
      </c>
      <c r="HO7506" s="7" t="n">
        <v>7</v>
      </c>
      <c r="HP7506" s="7" t="n">
        <v>65533</v>
      </c>
      <c r="HQ7506" s="7" t="n">
        <v>30388</v>
      </c>
      <c r="HR7506" s="7" t="s">
        <v>13</v>
      </c>
      <c r="HS7506" s="7" t="n">
        <f t="normal" ca="1">32-LENB(INDIRECT(ADDRESS(7506,226)))</f>
        <v>0</v>
      </c>
      <c r="HT7506" s="7" t="n">
        <v>7</v>
      </c>
      <c r="HU7506" s="7" t="n">
        <v>65533</v>
      </c>
      <c r="HV7506" s="7" t="n">
        <v>52985</v>
      </c>
      <c r="HW7506" s="7" t="s">
        <v>13</v>
      </c>
      <c r="HX7506" s="7" t="n">
        <f t="normal" ca="1">32-LENB(INDIRECT(ADDRESS(7506,231)))</f>
        <v>0</v>
      </c>
      <c r="HY7506" s="7" t="n">
        <v>7</v>
      </c>
      <c r="HZ7506" s="7" t="n">
        <v>65533</v>
      </c>
      <c r="IA7506" s="7" t="n">
        <v>8452</v>
      </c>
      <c r="IB7506" s="7" t="s">
        <v>13</v>
      </c>
      <c r="IC7506" s="7" t="n">
        <f t="normal" ca="1">32-LENB(INDIRECT(ADDRESS(7506,236)))</f>
        <v>0</v>
      </c>
      <c r="ID7506" s="7" t="n">
        <v>7</v>
      </c>
      <c r="IE7506" s="7" t="n">
        <v>65533</v>
      </c>
      <c r="IF7506" s="7" t="n">
        <v>6432</v>
      </c>
      <c r="IG7506" s="7" t="s">
        <v>13</v>
      </c>
      <c r="IH7506" s="7" t="n">
        <f t="normal" ca="1">32-LENB(INDIRECT(ADDRESS(7506,241)))</f>
        <v>0</v>
      </c>
      <c r="II7506" s="7" t="n">
        <v>7</v>
      </c>
      <c r="IJ7506" s="7" t="n">
        <v>65533</v>
      </c>
      <c r="IK7506" s="7" t="n">
        <v>3425</v>
      </c>
      <c r="IL7506" s="7" t="s">
        <v>13</v>
      </c>
      <c r="IM7506" s="7" t="n">
        <f t="normal" ca="1">32-LENB(INDIRECT(ADDRESS(7506,246)))</f>
        <v>0</v>
      </c>
      <c r="IN7506" s="7" t="n">
        <v>7</v>
      </c>
      <c r="IO7506" s="7" t="n">
        <v>65533</v>
      </c>
      <c r="IP7506" s="7" t="n">
        <v>1425</v>
      </c>
      <c r="IQ7506" s="7" t="s">
        <v>13</v>
      </c>
      <c r="IR7506" s="7" t="n">
        <f t="normal" ca="1">32-LENB(INDIRECT(ADDRESS(7506,251)))</f>
        <v>0</v>
      </c>
      <c r="IS7506" s="7" t="n">
        <v>7</v>
      </c>
      <c r="IT7506" s="7" t="n">
        <v>65533</v>
      </c>
      <c r="IU7506" s="7" t="n">
        <v>30389</v>
      </c>
      <c r="IV7506" s="7" t="s">
        <v>13</v>
      </c>
      <c r="IW7506" s="7" t="n">
        <f t="normal" ca="1">32-LENB(INDIRECT(ADDRESS(7506,256)))</f>
        <v>0</v>
      </c>
      <c r="IX7506" s="7" t="n">
        <v>7</v>
      </c>
      <c r="IY7506" s="7" t="n">
        <v>65533</v>
      </c>
      <c r="IZ7506" s="7" t="n">
        <v>30390</v>
      </c>
      <c r="JA7506" s="7" t="s">
        <v>13</v>
      </c>
      <c r="JB7506" s="7" t="n">
        <f t="normal" ca="1">32-LENB(INDIRECT(ADDRESS(7506,261)))</f>
        <v>0</v>
      </c>
      <c r="JC7506" s="7" t="n">
        <v>7</v>
      </c>
      <c r="JD7506" s="7" t="n">
        <v>65533</v>
      </c>
      <c r="JE7506" s="7" t="n">
        <v>5378</v>
      </c>
      <c r="JF7506" s="7" t="s">
        <v>13</v>
      </c>
      <c r="JG7506" s="7" t="n">
        <f t="normal" ca="1">32-LENB(INDIRECT(ADDRESS(7506,266)))</f>
        <v>0</v>
      </c>
      <c r="JH7506" s="7" t="n">
        <v>7</v>
      </c>
      <c r="JI7506" s="7" t="n">
        <v>65533</v>
      </c>
      <c r="JJ7506" s="7" t="n">
        <v>5378</v>
      </c>
      <c r="JK7506" s="7" t="s">
        <v>13</v>
      </c>
      <c r="JL7506" s="7" t="n">
        <f t="normal" ca="1">32-LENB(INDIRECT(ADDRESS(7506,271)))</f>
        <v>0</v>
      </c>
      <c r="JM7506" s="7" t="n">
        <v>7</v>
      </c>
      <c r="JN7506" s="7" t="n">
        <v>65533</v>
      </c>
      <c r="JO7506" s="7" t="n">
        <v>30391</v>
      </c>
      <c r="JP7506" s="7" t="s">
        <v>13</v>
      </c>
      <c r="JQ7506" s="7" t="n">
        <f t="normal" ca="1">32-LENB(INDIRECT(ADDRESS(7506,276)))</f>
        <v>0</v>
      </c>
      <c r="JR7506" s="7" t="n">
        <v>7</v>
      </c>
      <c r="JS7506" s="7" t="n">
        <v>65533</v>
      </c>
      <c r="JT7506" s="7" t="n">
        <v>30392</v>
      </c>
      <c r="JU7506" s="7" t="s">
        <v>13</v>
      </c>
      <c r="JV7506" s="7" t="n">
        <f t="normal" ca="1">32-LENB(INDIRECT(ADDRESS(7506,281)))</f>
        <v>0</v>
      </c>
      <c r="JW7506" s="7" t="n">
        <v>7</v>
      </c>
      <c r="JX7506" s="7" t="n">
        <v>65533</v>
      </c>
      <c r="JY7506" s="7" t="n">
        <v>10394</v>
      </c>
      <c r="JZ7506" s="7" t="s">
        <v>13</v>
      </c>
      <c r="KA7506" s="7" t="n">
        <f t="normal" ca="1">32-LENB(INDIRECT(ADDRESS(7506,286)))</f>
        <v>0</v>
      </c>
      <c r="KB7506" s="7" t="n">
        <v>7</v>
      </c>
      <c r="KC7506" s="7" t="n">
        <v>65533</v>
      </c>
      <c r="KD7506" s="7" t="n">
        <v>10394</v>
      </c>
      <c r="KE7506" s="7" t="s">
        <v>13</v>
      </c>
      <c r="KF7506" s="7" t="n">
        <f t="normal" ca="1">32-LENB(INDIRECT(ADDRESS(7506,291)))</f>
        <v>0</v>
      </c>
      <c r="KG7506" s="7" t="n">
        <v>7</v>
      </c>
      <c r="KH7506" s="7" t="n">
        <v>65533</v>
      </c>
      <c r="KI7506" s="7" t="n">
        <v>4418</v>
      </c>
      <c r="KJ7506" s="7" t="s">
        <v>13</v>
      </c>
      <c r="KK7506" s="7" t="n">
        <f t="normal" ca="1">32-LENB(INDIRECT(ADDRESS(7506,296)))</f>
        <v>0</v>
      </c>
      <c r="KL7506" s="7" t="n">
        <v>7</v>
      </c>
      <c r="KM7506" s="7" t="n">
        <v>65533</v>
      </c>
      <c r="KN7506" s="7" t="n">
        <v>4418</v>
      </c>
      <c r="KO7506" s="7" t="s">
        <v>13</v>
      </c>
      <c r="KP7506" s="7" t="n">
        <f t="normal" ca="1">32-LENB(INDIRECT(ADDRESS(7506,301)))</f>
        <v>0</v>
      </c>
      <c r="KQ7506" s="7" t="n">
        <v>7</v>
      </c>
      <c r="KR7506" s="7" t="n">
        <v>65533</v>
      </c>
      <c r="KS7506" s="7" t="n">
        <v>9377</v>
      </c>
      <c r="KT7506" s="7" t="s">
        <v>13</v>
      </c>
      <c r="KU7506" s="7" t="n">
        <f t="normal" ca="1">32-LENB(INDIRECT(ADDRESS(7506,306)))</f>
        <v>0</v>
      </c>
      <c r="KV7506" s="7" t="n">
        <v>7</v>
      </c>
      <c r="KW7506" s="7" t="n">
        <v>65533</v>
      </c>
      <c r="KX7506" s="7" t="n">
        <v>9377</v>
      </c>
      <c r="KY7506" s="7" t="s">
        <v>13</v>
      </c>
      <c r="KZ7506" s="7" t="n">
        <f t="normal" ca="1">32-LENB(INDIRECT(ADDRESS(7506,311)))</f>
        <v>0</v>
      </c>
      <c r="LA7506" s="7" t="n">
        <v>7</v>
      </c>
      <c r="LB7506" s="7" t="n">
        <v>65533</v>
      </c>
      <c r="LC7506" s="7" t="n">
        <v>2404</v>
      </c>
      <c r="LD7506" s="7" t="s">
        <v>13</v>
      </c>
      <c r="LE7506" s="7" t="n">
        <f t="normal" ca="1">32-LENB(INDIRECT(ADDRESS(7506,316)))</f>
        <v>0</v>
      </c>
      <c r="LF7506" s="7" t="n">
        <v>7</v>
      </c>
      <c r="LG7506" s="7" t="n">
        <v>65533</v>
      </c>
      <c r="LH7506" s="7" t="n">
        <v>2404</v>
      </c>
      <c r="LI7506" s="7" t="s">
        <v>13</v>
      </c>
      <c r="LJ7506" s="7" t="n">
        <f t="normal" ca="1">32-LENB(INDIRECT(ADDRESS(7506,321)))</f>
        <v>0</v>
      </c>
      <c r="LK7506" s="7" t="n">
        <v>7</v>
      </c>
      <c r="LL7506" s="7" t="n">
        <v>65533</v>
      </c>
      <c r="LM7506" s="7" t="n">
        <v>52986</v>
      </c>
      <c r="LN7506" s="7" t="s">
        <v>13</v>
      </c>
      <c r="LO7506" s="7" t="n">
        <f t="normal" ca="1">32-LENB(INDIRECT(ADDRESS(7506,326)))</f>
        <v>0</v>
      </c>
      <c r="LP7506" s="7" t="n">
        <v>7</v>
      </c>
      <c r="LQ7506" s="7" t="n">
        <v>65533</v>
      </c>
      <c r="LR7506" s="7" t="n">
        <v>52987</v>
      </c>
      <c r="LS7506" s="7" t="s">
        <v>13</v>
      </c>
      <c r="LT7506" s="7" t="n">
        <f t="normal" ca="1">32-LENB(INDIRECT(ADDRESS(7506,331)))</f>
        <v>0</v>
      </c>
      <c r="LU7506" s="7" t="n">
        <v>7</v>
      </c>
      <c r="LV7506" s="7" t="n">
        <v>65533</v>
      </c>
      <c r="LW7506" s="7" t="n">
        <v>7423</v>
      </c>
      <c r="LX7506" s="7" t="s">
        <v>13</v>
      </c>
      <c r="LY7506" s="7" t="n">
        <f t="normal" ca="1">32-LENB(INDIRECT(ADDRESS(7506,336)))</f>
        <v>0</v>
      </c>
      <c r="LZ7506" s="7" t="n">
        <v>7</v>
      </c>
      <c r="MA7506" s="7" t="n">
        <v>65533</v>
      </c>
      <c r="MB7506" s="7" t="n">
        <v>16410</v>
      </c>
      <c r="MC7506" s="7" t="s">
        <v>13</v>
      </c>
      <c r="MD7506" s="7" t="n">
        <f t="normal" ca="1">32-LENB(INDIRECT(ADDRESS(7506,341)))</f>
        <v>0</v>
      </c>
      <c r="ME7506" s="7" t="n">
        <v>7</v>
      </c>
      <c r="MF7506" s="7" t="n">
        <v>65533</v>
      </c>
      <c r="MG7506" s="7" t="n">
        <v>64844</v>
      </c>
      <c r="MH7506" s="7" t="s">
        <v>13</v>
      </c>
      <c r="MI7506" s="7" t="n">
        <f t="normal" ca="1">32-LENB(INDIRECT(ADDRESS(7506,346)))</f>
        <v>0</v>
      </c>
      <c r="MJ7506" s="7" t="n">
        <v>7</v>
      </c>
      <c r="MK7506" s="7" t="n">
        <v>65533</v>
      </c>
      <c r="ML7506" s="7" t="n">
        <v>30393</v>
      </c>
      <c r="MM7506" s="7" t="s">
        <v>13</v>
      </c>
      <c r="MN7506" s="7" t="n">
        <f t="normal" ca="1">32-LENB(INDIRECT(ADDRESS(7506,351)))</f>
        <v>0</v>
      </c>
      <c r="MO7506" s="7" t="n">
        <v>7</v>
      </c>
      <c r="MP7506" s="7" t="n">
        <v>65533</v>
      </c>
      <c r="MQ7506" s="7" t="n">
        <v>30394</v>
      </c>
      <c r="MR7506" s="7" t="s">
        <v>13</v>
      </c>
      <c r="MS7506" s="7" t="n">
        <f t="normal" ca="1">32-LENB(INDIRECT(ADDRESS(7506,356)))</f>
        <v>0</v>
      </c>
      <c r="MT7506" s="7" t="n">
        <v>4</v>
      </c>
      <c r="MU7506" s="7" t="n">
        <v>65533</v>
      </c>
      <c r="MV7506" s="7" t="n">
        <v>10193</v>
      </c>
      <c r="MW7506" s="7" t="s">
        <v>13</v>
      </c>
      <c r="MX7506" s="7" t="n">
        <f t="normal" ca="1">32-LENB(INDIRECT(ADDRESS(7506,361)))</f>
        <v>0</v>
      </c>
      <c r="MY7506" s="7" t="n">
        <v>4</v>
      </c>
      <c r="MZ7506" s="7" t="n">
        <v>65533</v>
      </c>
      <c r="NA7506" s="7" t="n">
        <v>2038</v>
      </c>
      <c r="NB7506" s="7" t="s">
        <v>13</v>
      </c>
      <c r="NC7506" s="7" t="n">
        <f t="normal" ca="1">32-LENB(INDIRECT(ADDRESS(7506,366)))</f>
        <v>0</v>
      </c>
      <c r="ND7506" s="7" t="n">
        <v>4</v>
      </c>
      <c r="NE7506" s="7" t="n">
        <v>65533</v>
      </c>
      <c r="NF7506" s="7" t="n">
        <v>15754</v>
      </c>
      <c r="NG7506" s="7" t="s">
        <v>13</v>
      </c>
      <c r="NH7506" s="7" t="n">
        <f t="normal" ca="1">32-LENB(INDIRECT(ADDRESS(7506,371)))</f>
        <v>0</v>
      </c>
      <c r="NI7506" s="7" t="n">
        <v>7</v>
      </c>
      <c r="NJ7506" s="7" t="n">
        <v>65533</v>
      </c>
      <c r="NK7506" s="7" t="n">
        <v>53959</v>
      </c>
      <c r="NL7506" s="7" t="s">
        <v>13</v>
      </c>
      <c r="NM7506" s="7" t="n">
        <f t="normal" ca="1">32-LENB(INDIRECT(ADDRESS(7506,376)))</f>
        <v>0</v>
      </c>
      <c r="NN7506" s="7" t="n">
        <v>7</v>
      </c>
      <c r="NO7506" s="7" t="n">
        <v>65533</v>
      </c>
      <c r="NP7506" s="7" t="n">
        <v>1426</v>
      </c>
      <c r="NQ7506" s="7" t="s">
        <v>13</v>
      </c>
      <c r="NR7506" s="7" t="n">
        <f t="normal" ca="1">32-LENB(INDIRECT(ADDRESS(7506,381)))</f>
        <v>0</v>
      </c>
      <c r="NS7506" s="7" t="n">
        <v>7</v>
      </c>
      <c r="NT7506" s="7" t="n">
        <v>65533</v>
      </c>
      <c r="NU7506" s="7" t="n">
        <v>10395</v>
      </c>
      <c r="NV7506" s="7" t="s">
        <v>13</v>
      </c>
      <c r="NW7506" s="7" t="n">
        <f t="normal" ca="1">32-LENB(INDIRECT(ADDRESS(7506,386)))</f>
        <v>0</v>
      </c>
      <c r="NX7506" s="7" t="n">
        <v>7</v>
      </c>
      <c r="NY7506" s="7" t="n">
        <v>65533</v>
      </c>
      <c r="NZ7506" s="7" t="n">
        <v>16411</v>
      </c>
      <c r="OA7506" s="7" t="s">
        <v>13</v>
      </c>
      <c r="OB7506" s="7" t="n">
        <f t="normal" ca="1">32-LENB(INDIRECT(ADDRESS(7506,391)))</f>
        <v>0</v>
      </c>
      <c r="OC7506" s="7" t="n">
        <v>7</v>
      </c>
      <c r="OD7506" s="7" t="n">
        <v>65533</v>
      </c>
      <c r="OE7506" s="7" t="n">
        <v>64845</v>
      </c>
      <c r="OF7506" s="7" t="s">
        <v>13</v>
      </c>
      <c r="OG7506" s="7" t="n">
        <f t="normal" ca="1">32-LENB(INDIRECT(ADDRESS(7506,396)))</f>
        <v>0</v>
      </c>
      <c r="OH7506" s="7" t="n">
        <v>4</v>
      </c>
      <c r="OI7506" s="7" t="n">
        <v>65533</v>
      </c>
      <c r="OJ7506" s="7" t="n">
        <v>4033</v>
      </c>
      <c r="OK7506" s="7" t="s">
        <v>13</v>
      </c>
      <c r="OL7506" s="7" t="n">
        <f t="normal" ca="1">32-LENB(INDIRECT(ADDRESS(7506,401)))</f>
        <v>0</v>
      </c>
      <c r="OM7506" s="7" t="n">
        <v>4</v>
      </c>
      <c r="ON7506" s="7" t="n">
        <v>65533</v>
      </c>
      <c r="OO7506" s="7" t="n">
        <v>2214</v>
      </c>
      <c r="OP7506" s="7" t="s">
        <v>13</v>
      </c>
      <c r="OQ7506" s="7" t="n">
        <f t="normal" ca="1">32-LENB(INDIRECT(ADDRESS(7506,406)))</f>
        <v>0</v>
      </c>
      <c r="OR7506" s="7" t="n">
        <v>7</v>
      </c>
      <c r="OS7506" s="7" t="n">
        <v>65533</v>
      </c>
      <c r="OT7506" s="7" t="n">
        <v>30395</v>
      </c>
      <c r="OU7506" s="7" t="s">
        <v>13</v>
      </c>
      <c r="OV7506" s="7" t="n">
        <f t="normal" ca="1">32-LENB(INDIRECT(ADDRESS(7506,411)))</f>
        <v>0</v>
      </c>
      <c r="OW7506" s="7" t="n">
        <v>7</v>
      </c>
      <c r="OX7506" s="7" t="n">
        <v>65533</v>
      </c>
      <c r="OY7506" s="7" t="n">
        <v>30396</v>
      </c>
      <c r="OZ7506" s="7" t="s">
        <v>13</v>
      </c>
      <c r="PA7506" s="7" t="n">
        <f t="normal" ca="1">32-LENB(INDIRECT(ADDRESS(7506,416)))</f>
        <v>0</v>
      </c>
      <c r="PB7506" s="7" t="n">
        <v>7</v>
      </c>
      <c r="PC7506" s="7" t="n">
        <v>65533</v>
      </c>
      <c r="PD7506" s="7" t="n">
        <v>5379</v>
      </c>
      <c r="PE7506" s="7" t="s">
        <v>13</v>
      </c>
      <c r="PF7506" s="7" t="n">
        <f t="normal" ca="1">32-LENB(INDIRECT(ADDRESS(7506,421)))</f>
        <v>0</v>
      </c>
      <c r="PG7506" s="7" t="n">
        <v>7</v>
      </c>
      <c r="PH7506" s="7" t="n">
        <v>65533</v>
      </c>
      <c r="PI7506" s="7" t="n">
        <v>5380</v>
      </c>
      <c r="PJ7506" s="7" t="s">
        <v>13</v>
      </c>
      <c r="PK7506" s="7" t="n">
        <f t="normal" ca="1">32-LENB(INDIRECT(ADDRESS(7506,426)))</f>
        <v>0</v>
      </c>
      <c r="PL7506" s="7" t="n">
        <v>4</v>
      </c>
      <c r="PM7506" s="7" t="n">
        <v>65533</v>
      </c>
      <c r="PN7506" s="7" t="n">
        <v>2070</v>
      </c>
      <c r="PO7506" s="7" t="s">
        <v>13</v>
      </c>
      <c r="PP7506" s="7" t="n">
        <f t="normal" ca="1">32-LENB(INDIRECT(ADDRESS(7506,431)))</f>
        <v>0</v>
      </c>
      <c r="PQ7506" s="7" t="n">
        <v>0</v>
      </c>
      <c r="PR7506" s="7" t="n">
        <v>65533</v>
      </c>
      <c r="PS7506" s="7" t="n">
        <v>0</v>
      </c>
      <c r="PT7506" s="7" t="s">
        <v>13</v>
      </c>
      <c r="PU7506" s="7" t="n">
        <f t="normal" ca="1">32-LENB(INDIRECT(ADDRESS(7506,436)))</f>
        <v>0</v>
      </c>
    </row>
    <row r="7507" spans="1:5">
      <c r="A7507" t="s">
        <v>4</v>
      </c>
      <c r="B7507" s="4" t="s">
        <v>5</v>
      </c>
    </row>
    <row r="7508" spans="1:5">
      <c r="A7508" t="n">
        <v>61144</v>
      </c>
      <c r="B7508" s="5" t="n">
        <v>1</v>
      </c>
    </row>
    <row r="7509" spans="1:5" s="3" customFormat="1" customHeight="0">
      <c r="A7509" s="3" t="s">
        <v>2</v>
      </c>
      <c r="B7509" s="3" t="s">
        <v>516</v>
      </c>
    </row>
    <row r="7510" spans="1:5">
      <c r="A7510" t="s">
        <v>4</v>
      </c>
      <c r="B7510" s="4" t="s">
        <v>5</v>
      </c>
      <c r="C7510" s="4" t="s">
        <v>10</v>
      </c>
      <c r="D7510" s="4" t="s">
        <v>10</v>
      </c>
      <c r="E7510" s="4" t="s">
        <v>9</v>
      </c>
      <c r="F7510" s="4" t="s">
        <v>6</v>
      </c>
      <c r="G7510" s="4" t="s">
        <v>8</v>
      </c>
      <c r="H7510" s="4" t="s">
        <v>10</v>
      </c>
      <c r="I7510" s="4" t="s">
        <v>10</v>
      </c>
      <c r="J7510" s="4" t="s">
        <v>9</v>
      </c>
      <c r="K7510" s="4" t="s">
        <v>6</v>
      </c>
      <c r="L7510" s="4" t="s">
        <v>8</v>
      </c>
      <c r="M7510" s="4" t="s">
        <v>10</v>
      </c>
      <c r="N7510" s="4" t="s">
        <v>10</v>
      </c>
      <c r="O7510" s="4" t="s">
        <v>9</v>
      </c>
      <c r="P7510" s="4" t="s">
        <v>6</v>
      </c>
      <c r="Q7510" s="4" t="s">
        <v>8</v>
      </c>
      <c r="R7510" s="4" t="s">
        <v>10</v>
      </c>
      <c r="S7510" s="4" t="s">
        <v>10</v>
      </c>
      <c r="T7510" s="4" t="s">
        <v>9</v>
      </c>
      <c r="U7510" s="4" t="s">
        <v>6</v>
      </c>
      <c r="V7510" s="4" t="s">
        <v>8</v>
      </c>
      <c r="W7510" s="4" t="s">
        <v>10</v>
      </c>
      <c r="X7510" s="4" t="s">
        <v>10</v>
      </c>
      <c r="Y7510" s="4" t="s">
        <v>9</v>
      </c>
      <c r="Z7510" s="4" t="s">
        <v>6</v>
      </c>
      <c r="AA7510" s="4" t="s">
        <v>8</v>
      </c>
      <c r="AB7510" s="4" t="s">
        <v>10</v>
      </c>
      <c r="AC7510" s="4" t="s">
        <v>10</v>
      </c>
      <c r="AD7510" s="4" t="s">
        <v>9</v>
      </c>
      <c r="AE7510" s="4" t="s">
        <v>6</v>
      </c>
      <c r="AF7510" s="4" t="s">
        <v>8</v>
      </c>
      <c r="AG7510" s="4" t="s">
        <v>10</v>
      </c>
      <c r="AH7510" s="4" t="s">
        <v>10</v>
      </c>
      <c r="AI7510" s="4" t="s">
        <v>9</v>
      </c>
      <c r="AJ7510" s="4" t="s">
        <v>6</v>
      </c>
      <c r="AK7510" s="4" t="s">
        <v>8</v>
      </c>
      <c r="AL7510" s="4" t="s">
        <v>10</v>
      </c>
      <c r="AM7510" s="4" t="s">
        <v>10</v>
      </c>
      <c r="AN7510" s="4" t="s">
        <v>9</v>
      </c>
      <c r="AO7510" s="4" t="s">
        <v>6</v>
      </c>
      <c r="AP7510" s="4" t="s">
        <v>8</v>
      </c>
      <c r="AQ7510" s="4" t="s">
        <v>10</v>
      </c>
      <c r="AR7510" s="4" t="s">
        <v>10</v>
      </c>
      <c r="AS7510" s="4" t="s">
        <v>9</v>
      </c>
      <c r="AT7510" s="4" t="s">
        <v>6</v>
      </c>
      <c r="AU7510" s="4" t="s">
        <v>8</v>
      </c>
      <c r="AV7510" s="4" t="s">
        <v>10</v>
      </c>
      <c r="AW7510" s="4" t="s">
        <v>10</v>
      </c>
      <c r="AX7510" s="4" t="s">
        <v>9</v>
      </c>
      <c r="AY7510" s="4" t="s">
        <v>6</v>
      </c>
      <c r="AZ7510" s="4" t="s">
        <v>8</v>
      </c>
      <c r="BA7510" s="4" t="s">
        <v>10</v>
      </c>
      <c r="BB7510" s="4" t="s">
        <v>10</v>
      </c>
      <c r="BC7510" s="4" t="s">
        <v>9</v>
      </c>
      <c r="BD7510" s="4" t="s">
        <v>6</v>
      </c>
      <c r="BE7510" s="4" t="s">
        <v>8</v>
      </c>
      <c r="BF7510" s="4" t="s">
        <v>10</v>
      </c>
      <c r="BG7510" s="4" t="s">
        <v>10</v>
      </c>
      <c r="BH7510" s="4" t="s">
        <v>9</v>
      </c>
      <c r="BI7510" s="4" t="s">
        <v>6</v>
      </c>
      <c r="BJ7510" s="4" t="s">
        <v>8</v>
      </c>
      <c r="BK7510" s="4" t="s">
        <v>10</v>
      </c>
      <c r="BL7510" s="4" t="s">
        <v>10</v>
      </c>
      <c r="BM7510" s="4" t="s">
        <v>9</v>
      </c>
      <c r="BN7510" s="4" t="s">
        <v>6</v>
      </c>
      <c r="BO7510" s="4" t="s">
        <v>8</v>
      </c>
      <c r="BP7510" s="4" t="s">
        <v>10</v>
      </c>
      <c r="BQ7510" s="4" t="s">
        <v>10</v>
      </c>
      <c r="BR7510" s="4" t="s">
        <v>9</v>
      </c>
      <c r="BS7510" s="4" t="s">
        <v>6</v>
      </c>
      <c r="BT7510" s="4" t="s">
        <v>8</v>
      </c>
      <c r="BU7510" s="4" t="s">
        <v>10</v>
      </c>
      <c r="BV7510" s="4" t="s">
        <v>10</v>
      </c>
      <c r="BW7510" s="4" t="s">
        <v>9</v>
      </c>
      <c r="BX7510" s="4" t="s">
        <v>6</v>
      </c>
      <c r="BY7510" s="4" t="s">
        <v>8</v>
      </c>
      <c r="BZ7510" s="4" t="s">
        <v>10</v>
      </c>
      <c r="CA7510" s="4" t="s">
        <v>10</v>
      </c>
      <c r="CB7510" s="4" t="s">
        <v>9</v>
      </c>
      <c r="CC7510" s="4" t="s">
        <v>6</v>
      </c>
      <c r="CD7510" s="4" t="s">
        <v>8</v>
      </c>
      <c r="CE7510" s="4" t="s">
        <v>10</v>
      </c>
      <c r="CF7510" s="4" t="s">
        <v>10</v>
      </c>
      <c r="CG7510" s="4" t="s">
        <v>9</v>
      </c>
      <c r="CH7510" s="4" t="s">
        <v>6</v>
      </c>
      <c r="CI7510" s="4" t="s">
        <v>8</v>
      </c>
      <c r="CJ7510" s="4" t="s">
        <v>10</v>
      </c>
      <c r="CK7510" s="4" t="s">
        <v>10</v>
      </c>
      <c r="CL7510" s="4" t="s">
        <v>9</v>
      </c>
      <c r="CM7510" s="4" t="s">
        <v>6</v>
      </c>
      <c r="CN7510" s="4" t="s">
        <v>8</v>
      </c>
      <c r="CO7510" s="4" t="s">
        <v>10</v>
      </c>
      <c r="CP7510" s="4" t="s">
        <v>10</v>
      </c>
      <c r="CQ7510" s="4" t="s">
        <v>9</v>
      </c>
      <c r="CR7510" s="4" t="s">
        <v>6</v>
      </c>
      <c r="CS7510" s="4" t="s">
        <v>8</v>
      </c>
      <c r="CT7510" s="4" t="s">
        <v>10</v>
      </c>
      <c r="CU7510" s="4" t="s">
        <v>10</v>
      </c>
      <c r="CV7510" s="4" t="s">
        <v>9</v>
      </c>
      <c r="CW7510" s="4" t="s">
        <v>6</v>
      </c>
      <c r="CX7510" s="4" t="s">
        <v>8</v>
      </c>
      <c r="CY7510" s="4" t="s">
        <v>10</v>
      </c>
      <c r="CZ7510" s="4" t="s">
        <v>10</v>
      </c>
      <c r="DA7510" s="4" t="s">
        <v>9</v>
      </c>
      <c r="DB7510" s="4" t="s">
        <v>6</v>
      </c>
      <c r="DC7510" s="4" t="s">
        <v>8</v>
      </c>
      <c r="DD7510" s="4" t="s">
        <v>10</v>
      </c>
      <c r="DE7510" s="4" t="s">
        <v>10</v>
      </c>
      <c r="DF7510" s="4" t="s">
        <v>9</v>
      </c>
      <c r="DG7510" s="4" t="s">
        <v>6</v>
      </c>
      <c r="DH7510" s="4" t="s">
        <v>8</v>
      </c>
      <c r="DI7510" s="4" t="s">
        <v>10</v>
      </c>
      <c r="DJ7510" s="4" t="s">
        <v>10</v>
      </c>
      <c r="DK7510" s="4" t="s">
        <v>9</v>
      </c>
      <c r="DL7510" s="4" t="s">
        <v>6</v>
      </c>
      <c r="DM7510" s="4" t="s">
        <v>8</v>
      </c>
      <c r="DN7510" s="4" t="s">
        <v>10</v>
      </c>
      <c r="DO7510" s="4" t="s">
        <v>10</v>
      </c>
      <c r="DP7510" s="4" t="s">
        <v>9</v>
      </c>
      <c r="DQ7510" s="4" t="s">
        <v>6</v>
      </c>
      <c r="DR7510" s="4" t="s">
        <v>8</v>
      </c>
      <c r="DS7510" s="4" t="s">
        <v>10</v>
      </c>
      <c r="DT7510" s="4" t="s">
        <v>10</v>
      </c>
      <c r="DU7510" s="4" t="s">
        <v>9</v>
      </c>
      <c r="DV7510" s="4" t="s">
        <v>6</v>
      </c>
      <c r="DW7510" s="4" t="s">
        <v>8</v>
      </c>
      <c r="DX7510" s="4" t="s">
        <v>10</v>
      </c>
      <c r="DY7510" s="4" t="s">
        <v>10</v>
      </c>
      <c r="DZ7510" s="4" t="s">
        <v>9</v>
      </c>
      <c r="EA7510" s="4" t="s">
        <v>6</v>
      </c>
      <c r="EB7510" s="4" t="s">
        <v>8</v>
      </c>
      <c r="EC7510" s="4" t="s">
        <v>10</v>
      </c>
      <c r="ED7510" s="4" t="s">
        <v>10</v>
      </c>
      <c r="EE7510" s="4" t="s">
        <v>9</v>
      </c>
      <c r="EF7510" s="4" t="s">
        <v>6</v>
      </c>
      <c r="EG7510" s="4" t="s">
        <v>8</v>
      </c>
      <c r="EH7510" s="4" t="s">
        <v>10</v>
      </c>
      <c r="EI7510" s="4" t="s">
        <v>10</v>
      </c>
      <c r="EJ7510" s="4" t="s">
        <v>9</v>
      </c>
      <c r="EK7510" s="4" t="s">
        <v>6</v>
      </c>
      <c r="EL7510" s="4" t="s">
        <v>8</v>
      </c>
      <c r="EM7510" s="4" t="s">
        <v>10</v>
      </c>
      <c r="EN7510" s="4" t="s">
        <v>10</v>
      </c>
      <c r="EO7510" s="4" t="s">
        <v>9</v>
      </c>
      <c r="EP7510" s="4" t="s">
        <v>6</v>
      </c>
      <c r="EQ7510" s="4" t="s">
        <v>8</v>
      </c>
      <c r="ER7510" s="4" t="s">
        <v>10</v>
      </c>
      <c r="ES7510" s="4" t="s">
        <v>10</v>
      </c>
      <c r="ET7510" s="4" t="s">
        <v>9</v>
      </c>
      <c r="EU7510" s="4" t="s">
        <v>6</v>
      </c>
      <c r="EV7510" s="4" t="s">
        <v>8</v>
      </c>
      <c r="EW7510" s="4" t="s">
        <v>10</v>
      </c>
      <c r="EX7510" s="4" t="s">
        <v>10</v>
      </c>
      <c r="EY7510" s="4" t="s">
        <v>9</v>
      </c>
      <c r="EZ7510" s="4" t="s">
        <v>6</v>
      </c>
      <c r="FA7510" s="4" t="s">
        <v>8</v>
      </c>
      <c r="FB7510" s="4" t="s">
        <v>10</v>
      </c>
      <c r="FC7510" s="4" t="s">
        <v>10</v>
      </c>
      <c r="FD7510" s="4" t="s">
        <v>9</v>
      </c>
      <c r="FE7510" s="4" t="s">
        <v>6</v>
      </c>
      <c r="FF7510" s="4" t="s">
        <v>8</v>
      </c>
      <c r="FG7510" s="4" t="s">
        <v>10</v>
      </c>
      <c r="FH7510" s="4" t="s">
        <v>10</v>
      </c>
      <c r="FI7510" s="4" t="s">
        <v>9</v>
      </c>
      <c r="FJ7510" s="4" t="s">
        <v>6</v>
      </c>
      <c r="FK7510" s="4" t="s">
        <v>8</v>
      </c>
      <c r="FL7510" s="4" t="s">
        <v>10</v>
      </c>
      <c r="FM7510" s="4" t="s">
        <v>10</v>
      </c>
      <c r="FN7510" s="4" t="s">
        <v>9</v>
      </c>
      <c r="FO7510" s="4" t="s">
        <v>6</v>
      </c>
      <c r="FP7510" s="4" t="s">
        <v>8</v>
      </c>
      <c r="FQ7510" s="4" t="s">
        <v>10</v>
      </c>
      <c r="FR7510" s="4" t="s">
        <v>10</v>
      </c>
      <c r="FS7510" s="4" t="s">
        <v>9</v>
      </c>
      <c r="FT7510" s="4" t="s">
        <v>6</v>
      </c>
      <c r="FU7510" s="4" t="s">
        <v>8</v>
      </c>
      <c r="FV7510" s="4" t="s">
        <v>10</v>
      </c>
      <c r="FW7510" s="4" t="s">
        <v>10</v>
      </c>
      <c r="FX7510" s="4" t="s">
        <v>9</v>
      </c>
      <c r="FY7510" s="4" t="s">
        <v>6</v>
      </c>
      <c r="FZ7510" s="4" t="s">
        <v>8</v>
      </c>
      <c r="GA7510" s="4" t="s">
        <v>10</v>
      </c>
      <c r="GB7510" s="4" t="s">
        <v>10</v>
      </c>
      <c r="GC7510" s="4" t="s">
        <v>9</v>
      </c>
      <c r="GD7510" s="4" t="s">
        <v>6</v>
      </c>
      <c r="GE7510" s="4" t="s">
        <v>8</v>
      </c>
      <c r="GF7510" s="4" t="s">
        <v>10</v>
      </c>
      <c r="GG7510" s="4" t="s">
        <v>10</v>
      </c>
      <c r="GH7510" s="4" t="s">
        <v>9</v>
      </c>
      <c r="GI7510" s="4" t="s">
        <v>6</v>
      </c>
      <c r="GJ7510" s="4" t="s">
        <v>8</v>
      </c>
      <c r="GK7510" s="4" t="s">
        <v>10</v>
      </c>
      <c r="GL7510" s="4" t="s">
        <v>10</v>
      </c>
      <c r="GM7510" s="4" t="s">
        <v>9</v>
      </c>
      <c r="GN7510" s="4" t="s">
        <v>6</v>
      </c>
      <c r="GO7510" s="4" t="s">
        <v>8</v>
      </c>
      <c r="GP7510" s="4" t="s">
        <v>10</v>
      </c>
      <c r="GQ7510" s="4" t="s">
        <v>10</v>
      </c>
      <c r="GR7510" s="4" t="s">
        <v>9</v>
      </c>
      <c r="GS7510" s="4" t="s">
        <v>6</v>
      </c>
      <c r="GT7510" s="4" t="s">
        <v>8</v>
      </c>
      <c r="GU7510" s="4" t="s">
        <v>10</v>
      </c>
      <c r="GV7510" s="4" t="s">
        <v>10</v>
      </c>
      <c r="GW7510" s="4" t="s">
        <v>9</v>
      </c>
      <c r="GX7510" s="4" t="s">
        <v>6</v>
      </c>
      <c r="GY7510" s="4" t="s">
        <v>8</v>
      </c>
      <c r="GZ7510" s="4" t="s">
        <v>10</v>
      </c>
      <c r="HA7510" s="4" t="s">
        <v>10</v>
      </c>
      <c r="HB7510" s="4" t="s">
        <v>9</v>
      </c>
      <c r="HC7510" s="4" t="s">
        <v>6</v>
      </c>
      <c r="HD7510" s="4" t="s">
        <v>8</v>
      </c>
      <c r="HE7510" s="4" t="s">
        <v>10</v>
      </c>
      <c r="HF7510" s="4" t="s">
        <v>10</v>
      </c>
      <c r="HG7510" s="4" t="s">
        <v>9</v>
      </c>
      <c r="HH7510" s="4" t="s">
        <v>6</v>
      </c>
      <c r="HI7510" s="4" t="s">
        <v>8</v>
      </c>
      <c r="HJ7510" s="4" t="s">
        <v>10</v>
      </c>
      <c r="HK7510" s="4" t="s">
        <v>10</v>
      </c>
      <c r="HL7510" s="4" t="s">
        <v>9</v>
      </c>
      <c r="HM7510" s="4" t="s">
        <v>6</v>
      </c>
      <c r="HN7510" s="4" t="s">
        <v>8</v>
      </c>
      <c r="HO7510" s="4" t="s">
        <v>10</v>
      </c>
      <c r="HP7510" s="4" t="s">
        <v>10</v>
      </c>
      <c r="HQ7510" s="4" t="s">
        <v>9</v>
      </c>
      <c r="HR7510" s="4" t="s">
        <v>6</v>
      </c>
      <c r="HS7510" s="4" t="s">
        <v>8</v>
      </c>
      <c r="HT7510" s="4" t="s">
        <v>10</v>
      </c>
      <c r="HU7510" s="4" t="s">
        <v>10</v>
      </c>
      <c r="HV7510" s="4" t="s">
        <v>9</v>
      </c>
      <c r="HW7510" s="4" t="s">
        <v>6</v>
      </c>
      <c r="HX7510" s="4" t="s">
        <v>8</v>
      </c>
      <c r="HY7510" s="4" t="s">
        <v>10</v>
      </c>
      <c r="HZ7510" s="4" t="s">
        <v>10</v>
      </c>
      <c r="IA7510" s="4" t="s">
        <v>9</v>
      </c>
      <c r="IB7510" s="4" t="s">
        <v>6</v>
      </c>
      <c r="IC7510" s="4" t="s">
        <v>8</v>
      </c>
      <c r="ID7510" s="4" t="s">
        <v>10</v>
      </c>
      <c r="IE7510" s="4" t="s">
        <v>10</v>
      </c>
      <c r="IF7510" s="4" t="s">
        <v>9</v>
      </c>
      <c r="IG7510" s="4" t="s">
        <v>6</v>
      </c>
      <c r="IH7510" s="4" t="s">
        <v>8</v>
      </c>
      <c r="II7510" s="4" t="s">
        <v>10</v>
      </c>
      <c r="IJ7510" s="4" t="s">
        <v>10</v>
      </c>
      <c r="IK7510" s="4" t="s">
        <v>9</v>
      </c>
      <c r="IL7510" s="4" t="s">
        <v>6</v>
      </c>
      <c r="IM7510" s="4" t="s">
        <v>8</v>
      </c>
      <c r="IN7510" s="4" t="s">
        <v>10</v>
      </c>
      <c r="IO7510" s="4" t="s">
        <v>10</v>
      </c>
      <c r="IP7510" s="4" t="s">
        <v>9</v>
      </c>
      <c r="IQ7510" s="4" t="s">
        <v>6</v>
      </c>
      <c r="IR7510" s="4" t="s">
        <v>8</v>
      </c>
      <c r="IS7510" s="4" t="s">
        <v>10</v>
      </c>
      <c r="IT7510" s="4" t="s">
        <v>10</v>
      </c>
      <c r="IU7510" s="4" t="s">
        <v>9</v>
      </c>
      <c r="IV7510" s="4" t="s">
        <v>6</v>
      </c>
      <c r="IW7510" s="4" t="s">
        <v>8</v>
      </c>
      <c r="IX7510" s="4" t="s">
        <v>10</v>
      </c>
      <c r="IY7510" s="4" t="s">
        <v>10</v>
      </c>
      <c r="IZ7510" s="4" t="s">
        <v>9</v>
      </c>
      <c r="JA7510" s="4" t="s">
        <v>6</v>
      </c>
      <c r="JB7510" s="4" t="s">
        <v>8</v>
      </c>
      <c r="JC7510" s="4" t="s">
        <v>10</v>
      </c>
      <c r="JD7510" s="4" t="s">
        <v>10</v>
      </c>
      <c r="JE7510" s="4" t="s">
        <v>9</v>
      </c>
      <c r="JF7510" s="4" t="s">
        <v>6</v>
      </c>
      <c r="JG7510" s="4" t="s">
        <v>8</v>
      </c>
      <c r="JH7510" s="4" t="s">
        <v>10</v>
      </c>
      <c r="JI7510" s="4" t="s">
        <v>10</v>
      </c>
      <c r="JJ7510" s="4" t="s">
        <v>9</v>
      </c>
      <c r="JK7510" s="4" t="s">
        <v>6</v>
      </c>
      <c r="JL7510" s="4" t="s">
        <v>8</v>
      </c>
      <c r="JM7510" s="4" t="s">
        <v>10</v>
      </c>
      <c r="JN7510" s="4" t="s">
        <v>10</v>
      </c>
      <c r="JO7510" s="4" t="s">
        <v>9</v>
      </c>
      <c r="JP7510" s="4" t="s">
        <v>6</v>
      </c>
      <c r="JQ7510" s="4" t="s">
        <v>8</v>
      </c>
      <c r="JR7510" s="4" t="s">
        <v>10</v>
      </c>
      <c r="JS7510" s="4" t="s">
        <v>10</v>
      </c>
      <c r="JT7510" s="4" t="s">
        <v>9</v>
      </c>
      <c r="JU7510" s="4" t="s">
        <v>6</v>
      </c>
      <c r="JV7510" s="4" t="s">
        <v>8</v>
      </c>
      <c r="JW7510" s="4" t="s">
        <v>10</v>
      </c>
      <c r="JX7510" s="4" t="s">
        <v>10</v>
      </c>
      <c r="JY7510" s="4" t="s">
        <v>9</v>
      </c>
      <c r="JZ7510" s="4" t="s">
        <v>6</v>
      </c>
      <c r="KA7510" s="4" t="s">
        <v>8</v>
      </c>
      <c r="KB7510" s="4" t="s">
        <v>10</v>
      </c>
      <c r="KC7510" s="4" t="s">
        <v>10</v>
      </c>
      <c r="KD7510" s="4" t="s">
        <v>9</v>
      </c>
      <c r="KE7510" s="4" t="s">
        <v>6</v>
      </c>
      <c r="KF7510" s="4" t="s">
        <v>8</v>
      </c>
      <c r="KG7510" s="4" t="s">
        <v>10</v>
      </c>
      <c r="KH7510" s="4" t="s">
        <v>10</v>
      </c>
      <c r="KI7510" s="4" t="s">
        <v>9</v>
      </c>
      <c r="KJ7510" s="4" t="s">
        <v>6</v>
      </c>
      <c r="KK7510" s="4" t="s">
        <v>8</v>
      </c>
      <c r="KL7510" s="4" t="s">
        <v>10</v>
      </c>
      <c r="KM7510" s="4" t="s">
        <v>10</v>
      </c>
      <c r="KN7510" s="4" t="s">
        <v>9</v>
      </c>
      <c r="KO7510" s="4" t="s">
        <v>6</v>
      </c>
      <c r="KP7510" s="4" t="s">
        <v>8</v>
      </c>
      <c r="KQ7510" s="4" t="s">
        <v>10</v>
      </c>
      <c r="KR7510" s="4" t="s">
        <v>10</v>
      </c>
      <c r="KS7510" s="4" t="s">
        <v>9</v>
      </c>
      <c r="KT7510" s="4" t="s">
        <v>6</v>
      </c>
      <c r="KU7510" s="4" t="s">
        <v>8</v>
      </c>
      <c r="KV7510" s="4" t="s">
        <v>10</v>
      </c>
      <c r="KW7510" s="4" t="s">
        <v>10</v>
      </c>
      <c r="KX7510" s="4" t="s">
        <v>9</v>
      </c>
      <c r="KY7510" s="4" t="s">
        <v>6</v>
      </c>
      <c r="KZ7510" s="4" t="s">
        <v>8</v>
      </c>
      <c r="LA7510" s="4" t="s">
        <v>10</v>
      </c>
      <c r="LB7510" s="4" t="s">
        <v>10</v>
      </c>
      <c r="LC7510" s="4" t="s">
        <v>9</v>
      </c>
      <c r="LD7510" s="4" t="s">
        <v>6</v>
      </c>
      <c r="LE7510" s="4" t="s">
        <v>8</v>
      </c>
      <c r="LF7510" s="4" t="s">
        <v>10</v>
      </c>
      <c r="LG7510" s="4" t="s">
        <v>10</v>
      </c>
      <c r="LH7510" s="4" t="s">
        <v>9</v>
      </c>
      <c r="LI7510" s="4" t="s">
        <v>6</v>
      </c>
      <c r="LJ7510" s="4" t="s">
        <v>8</v>
      </c>
      <c r="LK7510" s="4" t="s">
        <v>10</v>
      </c>
      <c r="LL7510" s="4" t="s">
        <v>10</v>
      </c>
      <c r="LM7510" s="4" t="s">
        <v>9</v>
      </c>
      <c r="LN7510" s="4" t="s">
        <v>6</v>
      </c>
      <c r="LO7510" s="4" t="s">
        <v>8</v>
      </c>
      <c r="LP7510" s="4" t="s">
        <v>10</v>
      </c>
      <c r="LQ7510" s="4" t="s">
        <v>10</v>
      </c>
      <c r="LR7510" s="4" t="s">
        <v>9</v>
      </c>
      <c r="LS7510" s="4" t="s">
        <v>6</v>
      </c>
      <c r="LT7510" s="4" t="s">
        <v>8</v>
      </c>
      <c r="LU7510" s="4" t="s">
        <v>10</v>
      </c>
      <c r="LV7510" s="4" t="s">
        <v>10</v>
      </c>
      <c r="LW7510" s="4" t="s">
        <v>9</v>
      </c>
      <c r="LX7510" s="4" t="s">
        <v>6</v>
      </c>
      <c r="LY7510" s="4" t="s">
        <v>8</v>
      </c>
      <c r="LZ7510" s="4" t="s">
        <v>10</v>
      </c>
      <c r="MA7510" s="4" t="s">
        <v>10</v>
      </c>
      <c r="MB7510" s="4" t="s">
        <v>9</v>
      </c>
      <c r="MC7510" s="4" t="s">
        <v>6</v>
      </c>
      <c r="MD7510" s="4" t="s">
        <v>8</v>
      </c>
      <c r="ME7510" s="4" t="s">
        <v>10</v>
      </c>
      <c r="MF7510" s="4" t="s">
        <v>10</v>
      </c>
      <c r="MG7510" s="4" t="s">
        <v>9</v>
      </c>
      <c r="MH7510" s="4" t="s">
        <v>6</v>
      </c>
      <c r="MI7510" s="4" t="s">
        <v>8</v>
      </c>
      <c r="MJ7510" s="4" t="s">
        <v>10</v>
      </c>
      <c r="MK7510" s="4" t="s">
        <v>10</v>
      </c>
      <c r="ML7510" s="4" t="s">
        <v>9</v>
      </c>
      <c r="MM7510" s="4" t="s">
        <v>6</v>
      </c>
      <c r="MN7510" s="4" t="s">
        <v>8</v>
      </c>
      <c r="MO7510" s="4" t="s">
        <v>10</v>
      </c>
      <c r="MP7510" s="4" t="s">
        <v>10</v>
      </c>
      <c r="MQ7510" s="4" t="s">
        <v>9</v>
      </c>
      <c r="MR7510" s="4" t="s">
        <v>6</v>
      </c>
      <c r="MS7510" s="4" t="s">
        <v>8</v>
      </c>
      <c r="MT7510" s="4" t="s">
        <v>10</v>
      </c>
      <c r="MU7510" s="4" t="s">
        <v>10</v>
      </c>
      <c r="MV7510" s="4" t="s">
        <v>9</v>
      </c>
      <c r="MW7510" s="4" t="s">
        <v>6</v>
      </c>
      <c r="MX7510" s="4" t="s">
        <v>8</v>
      </c>
      <c r="MY7510" s="4" t="s">
        <v>10</v>
      </c>
      <c r="MZ7510" s="4" t="s">
        <v>10</v>
      </c>
      <c r="NA7510" s="4" t="s">
        <v>9</v>
      </c>
      <c r="NB7510" s="4" t="s">
        <v>6</v>
      </c>
      <c r="NC7510" s="4" t="s">
        <v>8</v>
      </c>
      <c r="ND7510" s="4" t="s">
        <v>10</v>
      </c>
      <c r="NE7510" s="4" t="s">
        <v>10</v>
      </c>
      <c r="NF7510" s="4" t="s">
        <v>9</v>
      </c>
      <c r="NG7510" s="4" t="s">
        <v>6</v>
      </c>
      <c r="NH7510" s="4" t="s">
        <v>8</v>
      </c>
      <c r="NI7510" s="4" t="s">
        <v>10</v>
      </c>
      <c r="NJ7510" s="4" t="s">
        <v>10</v>
      </c>
      <c r="NK7510" s="4" t="s">
        <v>9</v>
      </c>
      <c r="NL7510" s="4" t="s">
        <v>6</v>
      </c>
      <c r="NM7510" s="4" t="s">
        <v>8</v>
      </c>
      <c r="NN7510" s="4" t="s">
        <v>10</v>
      </c>
      <c r="NO7510" s="4" t="s">
        <v>10</v>
      </c>
      <c r="NP7510" s="4" t="s">
        <v>9</v>
      </c>
      <c r="NQ7510" s="4" t="s">
        <v>6</v>
      </c>
      <c r="NR7510" s="4" t="s">
        <v>8</v>
      </c>
      <c r="NS7510" s="4" t="s">
        <v>10</v>
      </c>
      <c r="NT7510" s="4" t="s">
        <v>10</v>
      </c>
      <c r="NU7510" s="4" t="s">
        <v>9</v>
      </c>
      <c r="NV7510" s="4" t="s">
        <v>6</v>
      </c>
      <c r="NW7510" s="4" t="s">
        <v>8</v>
      </c>
      <c r="NX7510" s="4" t="s">
        <v>10</v>
      </c>
      <c r="NY7510" s="4" t="s">
        <v>10</v>
      </c>
      <c r="NZ7510" s="4" t="s">
        <v>9</v>
      </c>
      <c r="OA7510" s="4" t="s">
        <v>6</v>
      </c>
      <c r="OB7510" s="4" t="s">
        <v>8</v>
      </c>
      <c r="OC7510" s="4" t="s">
        <v>10</v>
      </c>
      <c r="OD7510" s="4" t="s">
        <v>10</v>
      </c>
      <c r="OE7510" s="4" t="s">
        <v>9</v>
      </c>
      <c r="OF7510" s="4" t="s">
        <v>6</v>
      </c>
      <c r="OG7510" s="4" t="s">
        <v>8</v>
      </c>
      <c r="OH7510" s="4" t="s">
        <v>10</v>
      </c>
      <c r="OI7510" s="4" t="s">
        <v>10</v>
      </c>
      <c r="OJ7510" s="4" t="s">
        <v>9</v>
      </c>
      <c r="OK7510" s="4" t="s">
        <v>6</v>
      </c>
      <c r="OL7510" s="4" t="s">
        <v>8</v>
      </c>
      <c r="OM7510" s="4" t="s">
        <v>10</v>
      </c>
      <c r="ON7510" s="4" t="s">
        <v>10</v>
      </c>
      <c r="OO7510" s="4" t="s">
        <v>9</v>
      </c>
      <c r="OP7510" s="4" t="s">
        <v>6</v>
      </c>
      <c r="OQ7510" s="4" t="s">
        <v>8</v>
      </c>
      <c r="OR7510" s="4" t="s">
        <v>10</v>
      </c>
      <c r="OS7510" s="4" t="s">
        <v>10</v>
      </c>
      <c r="OT7510" s="4" t="s">
        <v>9</v>
      </c>
      <c r="OU7510" s="4" t="s">
        <v>6</v>
      </c>
      <c r="OV7510" s="4" t="s">
        <v>8</v>
      </c>
      <c r="OW7510" s="4" t="s">
        <v>10</v>
      </c>
      <c r="OX7510" s="4" t="s">
        <v>10</v>
      </c>
      <c r="OY7510" s="4" t="s">
        <v>9</v>
      </c>
      <c r="OZ7510" s="4" t="s">
        <v>6</v>
      </c>
      <c r="PA7510" s="4" t="s">
        <v>8</v>
      </c>
      <c r="PB7510" s="4" t="s">
        <v>10</v>
      </c>
      <c r="PC7510" s="4" t="s">
        <v>10</v>
      </c>
      <c r="PD7510" s="4" t="s">
        <v>9</v>
      </c>
      <c r="PE7510" s="4" t="s">
        <v>6</v>
      </c>
      <c r="PF7510" s="4" t="s">
        <v>8</v>
      </c>
      <c r="PG7510" s="4" t="s">
        <v>10</v>
      </c>
      <c r="PH7510" s="4" t="s">
        <v>10</v>
      </c>
      <c r="PI7510" s="4" t="s">
        <v>9</v>
      </c>
      <c r="PJ7510" s="4" t="s">
        <v>6</v>
      </c>
      <c r="PK7510" s="4" t="s">
        <v>8</v>
      </c>
      <c r="PL7510" s="4" t="s">
        <v>10</v>
      </c>
      <c r="PM7510" s="4" t="s">
        <v>10</v>
      </c>
      <c r="PN7510" s="4" t="s">
        <v>9</v>
      </c>
      <c r="PO7510" s="4" t="s">
        <v>6</v>
      </c>
      <c r="PP7510" s="4" t="s">
        <v>8</v>
      </c>
      <c r="PQ7510" s="4" t="s">
        <v>10</v>
      </c>
      <c r="PR7510" s="4" t="s">
        <v>10</v>
      </c>
      <c r="PS7510" s="4" t="s">
        <v>9</v>
      </c>
      <c r="PT7510" s="4" t="s">
        <v>6</v>
      </c>
      <c r="PU7510" s="4" t="s">
        <v>8</v>
      </c>
      <c r="PV7510" s="4" t="s">
        <v>10</v>
      </c>
      <c r="PW7510" s="4" t="s">
        <v>10</v>
      </c>
      <c r="PX7510" s="4" t="s">
        <v>9</v>
      </c>
      <c r="PY7510" s="4" t="s">
        <v>6</v>
      </c>
      <c r="PZ7510" s="4" t="s">
        <v>8</v>
      </c>
      <c r="QA7510" s="4" t="s">
        <v>10</v>
      </c>
      <c r="QB7510" s="4" t="s">
        <v>10</v>
      </c>
      <c r="QC7510" s="4" t="s">
        <v>9</v>
      </c>
      <c r="QD7510" s="4" t="s">
        <v>6</v>
      </c>
      <c r="QE7510" s="4" t="s">
        <v>8</v>
      </c>
      <c r="QF7510" s="4" t="s">
        <v>10</v>
      </c>
      <c r="QG7510" s="4" t="s">
        <v>10</v>
      </c>
      <c r="QH7510" s="4" t="s">
        <v>9</v>
      </c>
      <c r="QI7510" s="4" t="s">
        <v>6</v>
      </c>
      <c r="QJ7510" s="4" t="s">
        <v>8</v>
      </c>
      <c r="QK7510" s="4" t="s">
        <v>10</v>
      </c>
      <c r="QL7510" s="4" t="s">
        <v>10</v>
      </c>
      <c r="QM7510" s="4" t="s">
        <v>9</v>
      </c>
      <c r="QN7510" s="4" t="s">
        <v>6</v>
      </c>
      <c r="QO7510" s="4" t="s">
        <v>8</v>
      </c>
      <c r="QP7510" s="4" t="s">
        <v>10</v>
      </c>
      <c r="QQ7510" s="4" t="s">
        <v>10</v>
      </c>
      <c r="QR7510" s="4" t="s">
        <v>9</v>
      </c>
      <c r="QS7510" s="4" t="s">
        <v>6</v>
      </c>
      <c r="QT7510" s="4" t="s">
        <v>8</v>
      </c>
      <c r="QU7510" s="4" t="s">
        <v>10</v>
      </c>
      <c r="QV7510" s="4" t="s">
        <v>10</v>
      </c>
      <c r="QW7510" s="4" t="s">
        <v>9</v>
      </c>
      <c r="QX7510" s="4" t="s">
        <v>6</v>
      </c>
      <c r="QY7510" s="4" t="s">
        <v>8</v>
      </c>
      <c r="QZ7510" s="4" t="s">
        <v>10</v>
      </c>
      <c r="RA7510" s="4" t="s">
        <v>10</v>
      </c>
      <c r="RB7510" s="4" t="s">
        <v>9</v>
      </c>
      <c r="RC7510" s="4" t="s">
        <v>6</v>
      </c>
      <c r="RD7510" s="4" t="s">
        <v>8</v>
      </c>
      <c r="RE7510" s="4" t="s">
        <v>10</v>
      </c>
      <c r="RF7510" s="4" t="s">
        <v>10</v>
      </c>
      <c r="RG7510" s="4" t="s">
        <v>9</v>
      </c>
      <c r="RH7510" s="4" t="s">
        <v>6</v>
      </c>
      <c r="RI7510" s="4" t="s">
        <v>8</v>
      </c>
      <c r="RJ7510" s="4" t="s">
        <v>10</v>
      </c>
      <c r="RK7510" s="4" t="s">
        <v>10</v>
      </c>
      <c r="RL7510" s="4" t="s">
        <v>9</v>
      </c>
      <c r="RM7510" s="4" t="s">
        <v>6</v>
      </c>
      <c r="RN7510" s="4" t="s">
        <v>8</v>
      </c>
      <c r="RO7510" s="4" t="s">
        <v>10</v>
      </c>
      <c r="RP7510" s="4" t="s">
        <v>10</v>
      </c>
      <c r="RQ7510" s="4" t="s">
        <v>9</v>
      </c>
      <c r="RR7510" s="4" t="s">
        <v>6</v>
      </c>
      <c r="RS7510" s="4" t="s">
        <v>8</v>
      </c>
      <c r="RT7510" s="4" t="s">
        <v>10</v>
      </c>
      <c r="RU7510" s="4" t="s">
        <v>10</v>
      </c>
      <c r="RV7510" s="4" t="s">
        <v>9</v>
      </c>
      <c r="RW7510" s="4" t="s">
        <v>6</v>
      </c>
      <c r="RX7510" s="4" t="s">
        <v>8</v>
      </c>
      <c r="RY7510" s="4" t="s">
        <v>10</v>
      </c>
      <c r="RZ7510" s="4" t="s">
        <v>10</v>
      </c>
      <c r="SA7510" s="4" t="s">
        <v>9</v>
      </c>
      <c r="SB7510" s="4" t="s">
        <v>6</v>
      </c>
      <c r="SC7510" s="4" t="s">
        <v>8</v>
      </c>
      <c r="SD7510" s="4" t="s">
        <v>10</v>
      </c>
      <c r="SE7510" s="4" t="s">
        <v>10</v>
      </c>
      <c r="SF7510" s="4" t="s">
        <v>9</v>
      </c>
      <c r="SG7510" s="4" t="s">
        <v>6</v>
      </c>
      <c r="SH7510" s="4" t="s">
        <v>8</v>
      </c>
      <c r="SI7510" s="4" t="s">
        <v>10</v>
      </c>
      <c r="SJ7510" s="4" t="s">
        <v>10</v>
      </c>
      <c r="SK7510" s="4" t="s">
        <v>9</v>
      </c>
      <c r="SL7510" s="4" t="s">
        <v>6</v>
      </c>
      <c r="SM7510" s="4" t="s">
        <v>8</v>
      </c>
      <c r="SN7510" s="4" t="s">
        <v>10</v>
      </c>
      <c r="SO7510" s="4" t="s">
        <v>10</v>
      </c>
      <c r="SP7510" s="4" t="s">
        <v>9</v>
      </c>
      <c r="SQ7510" s="4" t="s">
        <v>6</v>
      </c>
      <c r="SR7510" s="4" t="s">
        <v>8</v>
      </c>
      <c r="SS7510" s="4" t="s">
        <v>10</v>
      </c>
      <c r="ST7510" s="4" t="s">
        <v>10</v>
      </c>
      <c r="SU7510" s="4" t="s">
        <v>9</v>
      </c>
      <c r="SV7510" s="4" t="s">
        <v>6</v>
      </c>
      <c r="SW7510" s="4" t="s">
        <v>8</v>
      </c>
      <c r="SX7510" s="4" t="s">
        <v>10</v>
      </c>
      <c r="SY7510" s="4" t="s">
        <v>10</v>
      </c>
      <c r="SZ7510" s="4" t="s">
        <v>9</v>
      </c>
      <c r="TA7510" s="4" t="s">
        <v>6</v>
      </c>
      <c r="TB7510" s="4" t="s">
        <v>8</v>
      </c>
      <c r="TC7510" s="4" t="s">
        <v>10</v>
      </c>
      <c r="TD7510" s="4" t="s">
        <v>10</v>
      </c>
      <c r="TE7510" s="4" t="s">
        <v>9</v>
      </c>
      <c r="TF7510" s="4" t="s">
        <v>6</v>
      </c>
      <c r="TG7510" s="4" t="s">
        <v>8</v>
      </c>
      <c r="TH7510" s="4" t="s">
        <v>10</v>
      </c>
      <c r="TI7510" s="4" t="s">
        <v>10</v>
      </c>
      <c r="TJ7510" s="4" t="s">
        <v>9</v>
      </c>
      <c r="TK7510" s="4" t="s">
        <v>6</v>
      </c>
      <c r="TL7510" s="4" t="s">
        <v>8</v>
      </c>
      <c r="TM7510" s="4" t="s">
        <v>10</v>
      </c>
      <c r="TN7510" s="4" t="s">
        <v>10</v>
      </c>
      <c r="TO7510" s="4" t="s">
        <v>9</v>
      </c>
      <c r="TP7510" s="4" t="s">
        <v>6</v>
      </c>
      <c r="TQ7510" s="4" t="s">
        <v>8</v>
      </c>
      <c r="TR7510" s="4" t="s">
        <v>10</v>
      </c>
      <c r="TS7510" s="4" t="s">
        <v>10</v>
      </c>
      <c r="TT7510" s="4" t="s">
        <v>9</v>
      </c>
      <c r="TU7510" s="4" t="s">
        <v>6</v>
      </c>
      <c r="TV7510" s="4" t="s">
        <v>8</v>
      </c>
      <c r="TW7510" s="4" t="s">
        <v>10</v>
      </c>
      <c r="TX7510" s="4" t="s">
        <v>10</v>
      </c>
      <c r="TY7510" s="4" t="s">
        <v>9</v>
      </c>
      <c r="TZ7510" s="4" t="s">
        <v>6</v>
      </c>
      <c r="UA7510" s="4" t="s">
        <v>8</v>
      </c>
      <c r="UB7510" s="4" t="s">
        <v>10</v>
      </c>
      <c r="UC7510" s="4" t="s">
        <v>10</v>
      </c>
      <c r="UD7510" s="4" t="s">
        <v>9</v>
      </c>
      <c r="UE7510" s="4" t="s">
        <v>6</v>
      </c>
      <c r="UF7510" s="4" t="s">
        <v>8</v>
      </c>
      <c r="UG7510" s="4" t="s">
        <v>10</v>
      </c>
      <c r="UH7510" s="4" t="s">
        <v>10</v>
      </c>
      <c r="UI7510" s="4" t="s">
        <v>9</v>
      </c>
      <c r="UJ7510" s="4" t="s">
        <v>6</v>
      </c>
      <c r="UK7510" s="4" t="s">
        <v>8</v>
      </c>
      <c r="UL7510" s="4" t="s">
        <v>10</v>
      </c>
      <c r="UM7510" s="4" t="s">
        <v>10</v>
      </c>
      <c r="UN7510" s="4" t="s">
        <v>9</v>
      </c>
      <c r="UO7510" s="4" t="s">
        <v>6</v>
      </c>
      <c r="UP7510" s="4" t="s">
        <v>8</v>
      </c>
      <c r="UQ7510" s="4" t="s">
        <v>10</v>
      </c>
      <c r="UR7510" s="4" t="s">
        <v>10</v>
      </c>
      <c r="US7510" s="4" t="s">
        <v>9</v>
      </c>
      <c r="UT7510" s="4" t="s">
        <v>6</v>
      </c>
      <c r="UU7510" s="4" t="s">
        <v>8</v>
      </c>
    </row>
    <row r="7511" spans="1:5">
      <c r="A7511" t="n">
        <v>61152</v>
      </c>
      <c r="B7511" s="83" t="n">
        <v>257</v>
      </c>
      <c r="C7511" s="7" t="n">
        <v>3</v>
      </c>
      <c r="D7511" s="7" t="n">
        <v>65533</v>
      </c>
      <c r="E7511" s="7" t="n">
        <v>0</v>
      </c>
      <c r="F7511" s="7" t="s">
        <v>204</v>
      </c>
      <c r="G7511" s="7" t="n">
        <f t="normal" ca="1">32-LENB(INDIRECT(ADDRESS(7511,6)))</f>
        <v>0</v>
      </c>
      <c r="H7511" s="7" t="n">
        <v>3</v>
      </c>
      <c r="I7511" s="7" t="n">
        <v>65533</v>
      </c>
      <c r="J7511" s="7" t="n">
        <v>0</v>
      </c>
      <c r="K7511" s="7" t="s">
        <v>205</v>
      </c>
      <c r="L7511" s="7" t="n">
        <f t="normal" ca="1">32-LENB(INDIRECT(ADDRESS(7511,11)))</f>
        <v>0</v>
      </c>
      <c r="M7511" s="7" t="n">
        <v>3</v>
      </c>
      <c r="N7511" s="7" t="n">
        <v>65533</v>
      </c>
      <c r="O7511" s="7" t="n">
        <v>0</v>
      </c>
      <c r="P7511" s="7" t="s">
        <v>35</v>
      </c>
      <c r="Q7511" s="7" t="n">
        <f t="normal" ca="1">32-LENB(INDIRECT(ADDRESS(7511,16)))</f>
        <v>0</v>
      </c>
      <c r="R7511" s="7" t="n">
        <v>3</v>
      </c>
      <c r="S7511" s="7" t="n">
        <v>65533</v>
      </c>
      <c r="T7511" s="7" t="n">
        <v>0</v>
      </c>
      <c r="U7511" s="7" t="s">
        <v>206</v>
      </c>
      <c r="V7511" s="7" t="n">
        <f t="normal" ca="1">32-LENB(INDIRECT(ADDRESS(7511,21)))</f>
        <v>0</v>
      </c>
      <c r="W7511" s="7" t="n">
        <v>4</v>
      </c>
      <c r="X7511" s="7" t="n">
        <v>65533</v>
      </c>
      <c r="Y7511" s="7" t="n">
        <v>2037</v>
      </c>
      <c r="Z7511" s="7" t="s">
        <v>13</v>
      </c>
      <c r="AA7511" s="7" t="n">
        <f t="normal" ca="1">32-LENB(INDIRECT(ADDRESS(7511,26)))</f>
        <v>0</v>
      </c>
      <c r="AB7511" s="7" t="n">
        <v>4</v>
      </c>
      <c r="AC7511" s="7" t="n">
        <v>65533</v>
      </c>
      <c r="AD7511" s="7" t="n">
        <v>2013</v>
      </c>
      <c r="AE7511" s="7" t="s">
        <v>13</v>
      </c>
      <c r="AF7511" s="7" t="n">
        <f t="normal" ca="1">32-LENB(INDIRECT(ADDRESS(7511,31)))</f>
        <v>0</v>
      </c>
      <c r="AG7511" s="7" t="n">
        <v>7</v>
      </c>
      <c r="AH7511" s="7" t="n">
        <v>65533</v>
      </c>
      <c r="AI7511" s="7" t="n">
        <v>30397</v>
      </c>
      <c r="AJ7511" s="7" t="s">
        <v>13</v>
      </c>
      <c r="AK7511" s="7" t="n">
        <f t="normal" ca="1">32-LENB(INDIRECT(ADDRESS(7511,36)))</f>
        <v>0</v>
      </c>
      <c r="AL7511" s="7" t="n">
        <v>4</v>
      </c>
      <c r="AM7511" s="7" t="n">
        <v>65533</v>
      </c>
      <c r="AN7511" s="7" t="n">
        <v>2031</v>
      </c>
      <c r="AO7511" s="7" t="s">
        <v>13</v>
      </c>
      <c r="AP7511" s="7" t="n">
        <f t="normal" ca="1">32-LENB(INDIRECT(ADDRESS(7511,41)))</f>
        <v>0</v>
      </c>
      <c r="AQ7511" s="7" t="n">
        <v>4</v>
      </c>
      <c r="AR7511" s="7" t="n">
        <v>65533</v>
      </c>
      <c r="AS7511" s="7" t="n">
        <v>2071</v>
      </c>
      <c r="AT7511" s="7" t="s">
        <v>13</v>
      </c>
      <c r="AU7511" s="7" t="n">
        <f t="normal" ca="1">32-LENB(INDIRECT(ADDRESS(7511,46)))</f>
        <v>0</v>
      </c>
      <c r="AV7511" s="7" t="n">
        <v>7</v>
      </c>
      <c r="AW7511" s="7" t="n">
        <v>65533</v>
      </c>
      <c r="AX7511" s="7" t="n">
        <v>5381</v>
      </c>
      <c r="AY7511" s="7" t="s">
        <v>13</v>
      </c>
      <c r="AZ7511" s="7" t="n">
        <f t="normal" ca="1">32-LENB(INDIRECT(ADDRESS(7511,51)))</f>
        <v>0</v>
      </c>
      <c r="BA7511" s="7" t="n">
        <v>4</v>
      </c>
      <c r="BB7511" s="7" t="n">
        <v>65533</v>
      </c>
      <c r="BC7511" s="7" t="n">
        <v>2070</v>
      </c>
      <c r="BD7511" s="7" t="s">
        <v>13</v>
      </c>
      <c r="BE7511" s="7" t="n">
        <f t="normal" ca="1">32-LENB(INDIRECT(ADDRESS(7511,56)))</f>
        <v>0</v>
      </c>
      <c r="BF7511" s="7" t="n">
        <v>7</v>
      </c>
      <c r="BG7511" s="7" t="n">
        <v>65533</v>
      </c>
      <c r="BH7511" s="7" t="n">
        <v>4419</v>
      </c>
      <c r="BI7511" s="7" t="s">
        <v>13</v>
      </c>
      <c r="BJ7511" s="7" t="n">
        <f t="normal" ca="1">32-LENB(INDIRECT(ADDRESS(7511,61)))</f>
        <v>0</v>
      </c>
      <c r="BK7511" s="7" t="n">
        <v>7</v>
      </c>
      <c r="BL7511" s="7" t="n">
        <v>65533</v>
      </c>
      <c r="BM7511" s="7" t="n">
        <v>9378</v>
      </c>
      <c r="BN7511" s="7" t="s">
        <v>13</v>
      </c>
      <c r="BO7511" s="7" t="n">
        <f t="normal" ca="1">32-LENB(INDIRECT(ADDRESS(7511,66)))</f>
        <v>0</v>
      </c>
      <c r="BP7511" s="7" t="n">
        <v>7</v>
      </c>
      <c r="BQ7511" s="7" t="n">
        <v>65533</v>
      </c>
      <c r="BR7511" s="7" t="n">
        <v>8453</v>
      </c>
      <c r="BS7511" s="7" t="s">
        <v>13</v>
      </c>
      <c r="BT7511" s="7" t="n">
        <f t="normal" ca="1">32-LENB(INDIRECT(ADDRESS(7511,71)))</f>
        <v>0</v>
      </c>
      <c r="BU7511" s="7" t="n">
        <v>7</v>
      </c>
      <c r="BV7511" s="7" t="n">
        <v>65533</v>
      </c>
      <c r="BW7511" s="7" t="n">
        <v>6433</v>
      </c>
      <c r="BX7511" s="7" t="s">
        <v>13</v>
      </c>
      <c r="BY7511" s="7" t="n">
        <f t="normal" ca="1">32-LENB(INDIRECT(ADDRESS(7511,76)))</f>
        <v>0</v>
      </c>
      <c r="BZ7511" s="7" t="n">
        <v>7</v>
      </c>
      <c r="CA7511" s="7" t="n">
        <v>65533</v>
      </c>
      <c r="CB7511" s="7" t="n">
        <v>2405</v>
      </c>
      <c r="CC7511" s="7" t="s">
        <v>13</v>
      </c>
      <c r="CD7511" s="7" t="n">
        <f t="normal" ca="1">32-LENB(INDIRECT(ADDRESS(7511,81)))</f>
        <v>0</v>
      </c>
      <c r="CE7511" s="7" t="n">
        <v>7</v>
      </c>
      <c r="CF7511" s="7" t="n">
        <v>65533</v>
      </c>
      <c r="CG7511" s="7" t="n">
        <v>10396</v>
      </c>
      <c r="CH7511" s="7" t="s">
        <v>13</v>
      </c>
      <c r="CI7511" s="7" t="n">
        <f t="normal" ca="1">32-LENB(INDIRECT(ADDRESS(7511,86)))</f>
        <v>0</v>
      </c>
      <c r="CJ7511" s="7" t="n">
        <v>7</v>
      </c>
      <c r="CK7511" s="7" t="n">
        <v>65533</v>
      </c>
      <c r="CL7511" s="7" t="n">
        <v>1427</v>
      </c>
      <c r="CM7511" s="7" t="s">
        <v>13</v>
      </c>
      <c r="CN7511" s="7" t="n">
        <f t="normal" ca="1">32-LENB(INDIRECT(ADDRESS(7511,91)))</f>
        <v>0</v>
      </c>
      <c r="CO7511" s="7" t="n">
        <v>7</v>
      </c>
      <c r="CP7511" s="7" t="n">
        <v>65533</v>
      </c>
      <c r="CQ7511" s="7" t="n">
        <v>3426</v>
      </c>
      <c r="CR7511" s="7" t="s">
        <v>13</v>
      </c>
      <c r="CS7511" s="7" t="n">
        <f t="normal" ca="1">32-LENB(INDIRECT(ADDRESS(7511,96)))</f>
        <v>0</v>
      </c>
      <c r="CT7511" s="7" t="n">
        <v>7</v>
      </c>
      <c r="CU7511" s="7" t="n">
        <v>65533</v>
      </c>
      <c r="CV7511" s="7" t="n">
        <v>52988</v>
      </c>
      <c r="CW7511" s="7" t="s">
        <v>13</v>
      </c>
      <c r="CX7511" s="7" t="n">
        <f t="normal" ca="1">32-LENB(INDIRECT(ADDRESS(7511,101)))</f>
        <v>0</v>
      </c>
      <c r="CY7511" s="7" t="n">
        <v>7</v>
      </c>
      <c r="CZ7511" s="7" t="n">
        <v>65533</v>
      </c>
      <c r="DA7511" s="7" t="n">
        <v>16412</v>
      </c>
      <c r="DB7511" s="7" t="s">
        <v>13</v>
      </c>
      <c r="DC7511" s="7" t="n">
        <f t="normal" ca="1">32-LENB(INDIRECT(ADDRESS(7511,106)))</f>
        <v>0</v>
      </c>
      <c r="DD7511" s="7" t="n">
        <v>4</v>
      </c>
      <c r="DE7511" s="7" t="n">
        <v>65533</v>
      </c>
      <c r="DF7511" s="7" t="n">
        <v>2004</v>
      </c>
      <c r="DG7511" s="7" t="s">
        <v>13</v>
      </c>
      <c r="DH7511" s="7" t="n">
        <f t="normal" ca="1">32-LENB(INDIRECT(ADDRESS(7511,111)))</f>
        <v>0</v>
      </c>
      <c r="DI7511" s="7" t="n">
        <v>7</v>
      </c>
      <c r="DJ7511" s="7" t="n">
        <v>65533</v>
      </c>
      <c r="DK7511" s="7" t="n">
        <v>16413</v>
      </c>
      <c r="DL7511" s="7" t="s">
        <v>13</v>
      </c>
      <c r="DM7511" s="7" t="n">
        <f t="normal" ca="1">32-LENB(INDIRECT(ADDRESS(7511,116)))</f>
        <v>0</v>
      </c>
      <c r="DN7511" s="7" t="n">
        <v>7</v>
      </c>
      <c r="DO7511" s="7" t="n">
        <v>65533</v>
      </c>
      <c r="DP7511" s="7" t="n">
        <v>52989</v>
      </c>
      <c r="DQ7511" s="7" t="s">
        <v>13</v>
      </c>
      <c r="DR7511" s="7" t="n">
        <f t="normal" ca="1">32-LENB(INDIRECT(ADDRESS(7511,121)))</f>
        <v>0</v>
      </c>
      <c r="DS7511" s="7" t="n">
        <v>7</v>
      </c>
      <c r="DT7511" s="7" t="n">
        <v>65533</v>
      </c>
      <c r="DU7511" s="7" t="n">
        <v>52990</v>
      </c>
      <c r="DV7511" s="7" t="s">
        <v>13</v>
      </c>
      <c r="DW7511" s="7" t="n">
        <f t="normal" ca="1">32-LENB(INDIRECT(ADDRESS(7511,126)))</f>
        <v>0</v>
      </c>
      <c r="DX7511" s="7" t="n">
        <v>7</v>
      </c>
      <c r="DY7511" s="7" t="n">
        <v>65533</v>
      </c>
      <c r="DZ7511" s="7" t="n">
        <v>16414</v>
      </c>
      <c r="EA7511" s="7" t="s">
        <v>13</v>
      </c>
      <c r="EB7511" s="7" t="n">
        <f t="normal" ca="1">32-LENB(INDIRECT(ADDRESS(7511,131)))</f>
        <v>0</v>
      </c>
      <c r="EC7511" s="7" t="n">
        <v>7</v>
      </c>
      <c r="ED7511" s="7" t="n">
        <v>65533</v>
      </c>
      <c r="EE7511" s="7" t="n">
        <v>16415</v>
      </c>
      <c r="EF7511" s="7" t="s">
        <v>13</v>
      </c>
      <c r="EG7511" s="7" t="n">
        <f t="normal" ca="1">32-LENB(INDIRECT(ADDRESS(7511,136)))</f>
        <v>0</v>
      </c>
      <c r="EH7511" s="7" t="n">
        <v>7</v>
      </c>
      <c r="EI7511" s="7" t="n">
        <v>65533</v>
      </c>
      <c r="EJ7511" s="7" t="n">
        <v>16416</v>
      </c>
      <c r="EK7511" s="7" t="s">
        <v>13</v>
      </c>
      <c r="EL7511" s="7" t="n">
        <f t="normal" ca="1">32-LENB(INDIRECT(ADDRESS(7511,141)))</f>
        <v>0</v>
      </c>
      <c r="EM7511" s="7" t="n">
        <v>7</v>
      </c>
      <c r="EN7511" s="7" t="n">
        <v>65533</v>
      </c>
      <c r="EO7511" s="7" t="n">
        <v>52991</v>
      </c>
      <c r="EP7511" s="7" t="s">
        <v>13</v>
      </c>
      <c r="EQ7511" s="7" t="n">
        <f t="normal" ca="1">32-LENB(INDIRECT(ADDRESS(7511,146)))</f>
        <v>0</v>
      </c>
      <c r="ER7511" s="7" t="n">
        <v>7</v>
      </c>
      <c r="ES7511" s="7" t="n">
        <v>65533</v>
      </c>
      <c r="ET7511" s="7" t="n">
        <v>52992</v>
      </c>
      <c r="EU7511" s="7" t="s">
        <v>13</v>
      </c>
      <c r="EV7511" s="7" t="n">
        <f t="normal" ca="1">32-LENB(INDIRECT(ADDRESS(7511,151)))</f>
        <v>0</v>
      </c>
      <c r="EW7511" s="7" t="n">
        <v>7</v>
      </c>
      <c r="EX7511" s="7" t="n">
        <v>65533</v>
      </c>
      <c r="EY7511" s="7" t="n">
        <v>1428</v>
      </c>
      <c r="EZ7511" s="7" t="s">
        <v>13</v>
      </c>
      <c r="FA7511" s="7" t="n">
        <f t="normal" ca="1">32-LENB(INDIRECT(ADDRESS(7511,156)))</f>
        <v>0</v>
      </c>
      <c r="FB7511" s="7" t="n">
        <v>7</v>
      </c>
      <c r="FC7511" s="7" t="n">
        <v>65533</v>
      </c>
      <c r="FD7511" s="7" t="n">
        <v>8454</v>
      </c>
      <c r="FE7511" s="7" t="s">
        <v>13</v>
      </c>
      <c r="FF7511" s="7" t="n">
        <f t="normal" ca="1">32-LENB(INDIRECT(ADDRESS(7511,161)))</f>
        <v>0</v>
      </c>
      <c r="FG7511" s="7" t="n">
        <v>7</v>
      </c>
      <c r="FH7511" s="7" t="n">
        <v>65533</v>
      </c>
      <c r="FI7511" s="7" t="n">
        <v>4420</v>
      </c>
      <c r="FJ7511" s="7" t="s">
        <v>13</v>
      </c>
      <c r="FK7511" s="7" t="n">
        <f t="normal" ca="1">32-LENB(INDIRECT(ADDRESS(7511,166)))</f>
        <v>0</v>
      </c>
      <c r="FL7511" s="7" t="n">
        <v>7</v>
      </c>
      <c r="FM7511" s="7" t="n">
        <v>65533</v>
      </c>
      <c r="FN7511" s="7" t="n">
        <v>5382</v>
      </c>
      <c r="FO7511" s="7" t="s">
        <v>13</v>
      </c>
      <c r="FP7511" s="7" t="n">
        <f t="normal" ca="1">32-LENB(INDIRECT(ADDRESS(7511,171)))</f>
        <v>0</v>
      </c>
      <c r="FQ7511" s="7" t="n">
        <v>7</v>
      </c>
      <c r="FR7511" s="7" t="n">
        <v>65533</v>
      </c>
      <c r="FS7511" s="7" t="n">
        <v>10397</v>
      </c>
      <c r="FT7511" s="7" t="s">
        <v>13</v>
      </c>
      <c r="FU7511" s="7" t="n">
        <f t="normal" ca="1">32-LENB(INDIRECT(ADDRESS(7511,176)))</f>
        <v>0</v>
      </c>
      <c r="FV7511" s="7" t="n">
        <v>7</v>
      </c>
      <c r="FW7511" s="7" t="n">
        <v>65533</v>
      </c>
      <c r="FX7511" s="7" t="n">
        <v>3427</v>
      </c>
      <c r="FY7511" s="7" t="s">
        <v>13</v>
      </c>
      <c r="FZ7511" s="7" t="n">
        <f t="normal" ca="1">32-LENB(INDIRECT(ADDRESS(7511,181)))</f>
        <v>0</v>
      </c>
      <c r="GA7511" s="7" t="n">
        <v>7</v>
      </c>
      <c r="GB7511" s="7" t="n">
        <v>65533</v>
      </c>
      <c r="GC7511" s="7" t="n">
        <v>6434</v>
      </c>
      <c r="GD7511" s="7" t="s">
        <v>13</v>
      </c>
      <c r="GE7511" s="7" t="n">
        <f t="normal" ca="1">32-LENB(INDIRECT(ADDRESS(7511,186)))</f>
        <v>0</v>
      </c>
      <c r="GF7511" s="7" t="n">
        <v>7</v>
      </c>
      <c r="GG7511" s="7" t="n">
        <v>65533</v>
      </c>
      <c r="GH7511" s="7" t="n">
        <v>2406</v>
      </c>
      <c r="GI7511" s="7" t="s">
        <v>13</v>
      </c>
      <c r="GJ7511" s="7" t="n">
        <f t="normal" ca="1">32-LENB(INDIRECT(ADDRESS(7511,191)))</f>
        <v>0</v>
      </c>
      <c r="GK7511" s="7" t="n">
        <v>7</v>
      </c>
      <c r="GL7511" s="7" t="n">
        <v>65533</v>
      </c>
      <c r="GM7511" s="7" t="n">
        <v>9379</v>
      </c>
      <c r="GN7511" s="7" t="s">
        <v>13</v>
      </c>
      <c r="GO7511" s="7" t="n">
        <f t="normal" ca="1">32-LENB(INDIRECT(ADDRESS(7511,196)))</f>
        <v>0</v>
      </c>
      <c r="GP7511" s="7" t="n">
        <v>7</v>
      </c>
      <c r="GQ7511" s="7" t="n">
        <v>65533</v>
      </c>
      <c r="GR7511" s="7" t="n">
        <v>7424</v>
      </c>
      <c r="GS7511" s="7" t="s">
        <v>13</v>
      </c>
      <c r="GT7511" s="7" t="n">
        <f t="normal" ca="1">32-LENB(INDIRECT(ADDRESS(7511,201)))</f>
        <v>0</v>
      </c>
      <c r="GU7511" s="7" t="n">
        <v>7</v>
      </c>
      <c r="GV7511" s="7" t="n">
        <v>65533</v>
      </c>
      <c r="GW7511" s="7" t="n">
        <v>7425</v>
      </c>
      <c r="GX7511" s="7" t="s">
        <v>13</v>
      </c>
      <c r="GY7511" s="7" t="n">
        <f t="normal" ca="1">32-LENB(INDIRECT(ADDRESS(7511,206)))</f>
        <v>0</v>
      </c>
      <c r="GZ7511" s="7" t="n">
        <v>7</v>
      </c>
      <c r="HA7511" s="7" t="n">
        <v>65533</v>
      </c>
      <c r="HB7511" s="7" t="n">
        <v>64846</v>
      </c>
      <c r="HC7511" s="7" t="s">
        <v>13</v>
      </c>
      <c r="HD7511" s="7" t="n">
        <f t="normal" ca="1">32-LENB(INDIRECT(ADDRESS(7511,211)))</f>
        <v>0</v>
      </c>
      <c r="HE7511" s="7" t="n">
        <v>7</v>
      </c>
      <c r="HF7511" s="7" t="n">
        <v>65533</v>
      </c>
      <c r="HG7511" s="7" t="n">
        <v>64847</v>
      </c>
      <c r="HH7511" s="7" t="s">
        <v>13</v>
      </c>
      <c r="HI7511" s="7" t="n">
        <f t="normal" ca="1">32-LENB(INDIRECT(ADDRESS(7511,216)))</f>
        <v>0</v>
      </c>
      <c r="HJ7511" s="7" t="n">
        <v>7</v>
      </c>
      <c r="HK7511" s="7" t="n">
        <v>65533</v>
      </c>
      <c r="HL7511" s="7" t="n">
        <v>7426</v>
      </c>
      <c r="HM7511" s="7" t="s">
        <v>13</v>
      </c>
      <c r="HN7511" s="7" t="n">
        <f t="normal" ca="1">32-LENB(INDIRECT(ADDRESS(7511,221)))</f>
        <v>0</v>
      </c>
      <c r="HO7511" s="7" t="n">
        <v>7</v>
      </c>
      <c r="HP7511" s="7" t="n">
        <v>65533</v>
      </c>
      <c r="HQ7511" s="7" t="n">
        <v>64848</v>
      </c>
      <c r="HR7511" s="7" t="s">
        <v>13</v>
      </c>
      <c r="HS7511" s="7" t="n">
        <f t="normal" ca="1">32-LENB(INDIRECT(ADDRESS(7511,226)))</f>
        <v>0</v>
      </c>
      <c r="HT7511" s="7" t="n">
        <v>7</v>
      </c>
      <c r="HU7511" s="7" t="n">
        <v>65533</v>
      </c>
      <c r="HV7511" s="7" t="n">
        <v>64849</v>
      </c>
      <c r="HW7511" s="7" t="s">
        <v>13</v>
      </c>
      <c r="HX7511" s="7" t="n">
        <f t="normal" ca="1">32-LENB(INDIRECT(ADDRESS(7511,231)))</f>
        <v>0</v>
      </c>
      <c r="HY7511" s="7" t="n">
        <v>7</v>
      </c>
      <c r="HZ7511" s="7" t="n">
        <v>65533</v>
      </c>
      <c r="IA7511" s="7" t="n">
        <v>10398</v>
      </c>
      <c r="IB7511" s="7" t="s">
        <v>13</v>
      </c>
      <c r="IC7511" s="7" t="n">
        <f t="normal" ca="1">32-LENB(INDIRECT(ADDRESS(7511,236)))</f>
        <v>0</v>
      </c>
      <c r="ID7511" s="7" t="n">
        <v>7</v>
      </c>
      <c r="IE7511" s="7" t="n">
        <v>65533</v>
      </c>
      <c r="IF7511" s="7" t="n">
        <v>1429</v>
      </c>
      <c r="IG7511" s="7" t="s">
        <v>13</v>
      </c>
      <c r="IH7511" s="7" t="n">
        <f t="normal" ca="1">32-LENB(INDIRECT(ADDRESS(7511,241)))</f>
        <v>0</v>
      </c>
      <c r="II7511" s="7" t="n">
        <v>7</v>
      </c>
      <c r="IJ7511" s="7" t="n">
        <v>65533</v>
      </c>
      <c r="IK7511" s="7" t="n">
        <v>2407</v>
      </c>
      <c r="IL7511" s="7" t="s">
        <v>13</v>
      </c>
      <c r="IM7511" s="7" t="n">
        <f t="normal" ca="1">32-LENB(INDIRECT(ADDRESS(7511,246)))</f>
        <v>0</v>
      </c>
      <c r="IN7511" s="7" t="n">
        <v>7</v>
      </c>
      <c r="IO7511" s="7" t="n">
        <v>65533</v>
      </c>
      <c r="IP7511" s="7" t="n">
        <v>8455</v>
      </c>
      <c r="IQ7511" s="7" t="s">
        <v>13</v>
      </c>
      <c r="IR7511" s="7" t="n">
        <f t="normal" ca="1">32-LENB(INDIRECT(ADDRESS(7511,251)))</f>
        <v>0</v>
      </c>
      <c r="IS7511" s="7" t="n">
        <v>7</v>
      </c>
      <c r="IT7511" s="7" t="n">
        <v>65533</v>
      </c>
      <c r="IU7511" s="7" t="n">
        <v>9380</v>
      </c>
      <c r="IV7511" s="7" t="s">
        <v>13</v>
      </c>
      <c r="IW7511" s="7" t="n">
        <f t="normal" ca="1">32-LENB(INDIRECT(ADDRESS(7511,256)))</f>
        <v>0</v>
      </c>
      <c r="IX7511" s="7" t="n">
        <v>7</v>
      </c>
      <c r="IY7511" s="7" t="n">
        <v>65533</v>
      </c>
      <c r="IZ7511" s="7" t="n">
        <v>52993</v>
      </c>
      <c r="JA7511" s="7" t="s">
        <v>13</v>
      </c>
      <c r="JB7511" s="7" t="n">
        <f t="normal" ca="1">32-LENB(INDIRECT(ADDRESS(7511,261)))</f>
        <v>0</v>
      </c>
      <c r="JC7511" s="7" t="n">
        <v>7</v>
      </c>
      <c r="JD7511" s="7" t="n">
        <v>65533</v>
      </c>
      <c r="JE7511" s="7" t="n">
        <v>7427</v>
      </c>
      <c r="JF7511" s="7" t="s">
        <v>13</v>
      </c>
      <c r="JG7511" s="7" t="n">
        <f t="normal" ca="1">32-LENB(INDIRECT(ADDRESS(7511,266)))</f>
        <v>0</v>
      </c>
      <c r="JH7511" s="7" t="n">
        <v>7</v>
      </c>
      <c r="JI7511" s="7" t="n">
        <v>65533</v>
      </c>
      <c r="JJ7511" s="7" t="n">
        <v>64850</v>
      </c>
      <c r="JK7511" s="7" t="s">
        <v>13</v>
      </c>
      <c r="JL7511" s="7" t="n">
        <f t="normal" ca="1">32-LENB(INDIRECT(ADDRESS(7511,271)))</f>
        <v>0</v>
      </c>
      <c r="JM7511" s="7" t="n">
        <v>7</v>
      </c>
      <c r="JN7511" s="7" t="n">
        <v>65533</v>
      </c>
      <c r="JO7511" s="7" t="n">
        <v>64851</v>
      </c>
      <c r="JP7511" s="7" t="s">
        <v>13</v>
      </c>
      <c r="JQ7511" s="7" t="n">
        <f t="normal" ca="1">32-LENB(INDIRECT(ADDRESS(7511,276)))</f>
        <v>0</v>
      </c>
      <c r="JR7511" s="7" t="n">
        <v>7</v>
      </c>
      <c r="JS7511" s="7" t="n">
        <v>65533</v>
      </c>
      <c r="JT7511" s="7" t="n">
        <v>64852</v>
      </c>
      <c r="JU7511" s="7" t="s">
        <v>13</v>
      </c>
      <c r="JV7511" s="7" t="n">
        <f t="normal" ca="1">32-LENB(INDIRECT(ADDRESS(7511,281)))</f>
        <v>0</v>
      </c>
      <c r="JW7511" s="7" t="n">
        <v>7</v>
      </c>
      <c r="JX7511" s="7" t="n">
        <v>65533</v>
      </c>
      <c r="JY7511" s="7" t="n">
        <v>52994</v>
      </c>
      <c r="JZ7511" s="7" t="s">
        <v>13</v>
      </c>
      <c r="KA7511" s="7" t="n">
        <f t="normal" ca="1">32-LENB(INDIRECT(ADDRESS(7511,286)))</f>
        <v>0</v>
      </c>
      <c r="KB7511" s="7" t="n">
        <v>7</v>
      </c>
      <c r="KC7511" s="7" t="n">
        <v>65533</v>
      </c>
      <c r="KD7511" s="7" t="n">
        <v>1430</v>
      </c>
      <c r="KE7511" s="7" t="s">
        <v>13</v>
      </c>
      <c r="KF7511" s="7" t="n">
        <f t="normal" ca="1">32-LENB(INDIRECT(ADDRESS(7511,291)))</f>
        <v>0</v>
      </c>
      <c r="KG7511" s="7" t="n">
        <v>7</v>
      </c>
      <c r="KH7511" s="7" t="n">
        <v>65533</v>
      </c>
      <c r="KI7511" s="7" t="n">
        <v>64853</v>
      </c>
      <c r="KJ7511" s="7" t="s">
        <v>13</v>
      </c>
      <c r="KK7511" s="7" t="n">
        <f t="normal" ca="1">32-LENB(INDIRECT(ADDRESS(7511,296)))</f>
        <v>0</v>
      </c>
      <c r="KL7511" s="7" t="n">
        <v>7</v>
      </c>
      <c r="KM7511" s="7" t="n">
        <v>65533</v>
      </c>
      <c r="KN7511" s="7" t="n">
        <v>64854</v>
      </c>
      <c r="KO7511" s="7" t="s">
        <v>13</v>
      </c>
      <c r="KP7511" s="7" t="n">
        <f t="normal" ca="1">32-LENB(INDIRECT(ADDRESS(7511,301)))</f>
        <v>0</v>
      </c>
      <c r="KQ7511" s="7" t="n">
        <v>7</v>
      </c>
      <c r="KR7511" s="7" t="n">
        <v>65533</v>
      </c>
      <c r="KS7511" s="7" t="n">
        <v>6435</v>
      </c>
      <c r="KT7511" s="7" t="s">
        <v>13</v>
      </c>
      <c r="KU7511" s="7" t="n">
        <f t="normal" ca="1">32-LENB(INDIRECT(ADDRESS(7511,306)))</f>
        <v>0</v>
      </c>
      <c r="KV7511" s="7" t="n">
        <v>7</v>
      </c>
      <c r="KW7511" s="7" t="n">
        <v>65533</v>
      </c>
      <c r="KX7511" s="7" t="n">
        <v>8456</v>
      </c>
      <c r="KY7511" s="7" t="s">
        <v>13</v>
      </c>
      <c r="KZ7511" s="7" t="n">
        <f t="normal" ca="1">32-LENB(INDIRECT(ADDRESS(7511,311)))</f>
        <v>0</v>
      </c>
      <c r="LA7511" s="7" t="n">
        <v>7</v>
      </c>
      <c r="LB7511" s="7" t="n">
        <v>65533</v>
      </c>
      <c r="LC7511" s="7" t="n">
        <v>64855</v>
      </c>
      <c r="LD7511" s="7" t="s">
        <v>13</v>
      </c>
      <c r="LE7511" s="7" t="n">
        <f t="normal" ca="1">32-LENB(INDIRECT(ADDRESS(7511,316)))</f>
        <v>0</v>
      </c>
      <c r="LF7511" s="7" t="n">
        <v>7</v>
      </c>
      <c r="LG7511" s="7" t="n">
        <v>65533</v>
      </c>
      <c r="LH7511" s="7" t="n">
        <v>64856</v>
      </c>
      <c r="LI7511" s="7" t="s">
        <v>13</v>
      </c>
      <c r="LJ7511" s="7" t="n">
        <f t="normal" ca="1">32-LENB(INDIRECT(ADDRESS(7511,321)))</f>
        <v>0</v>
      </c>
      <c r="LK7511" s="7" t="n">
        <v>7</v>
      </c>
      <c r="LL7511" s="7" t="n">
        <v>65533</v>
      </c>
      <c r="LM7511" s="7" t="n">
        <v>64857</v>
      </c>
      <c r="LN7511" s="7" t="s">
        <v>13</v>
      </c>
      <c r="LO7511" s="7" t="n">
        <f t="normal" ca="1">32-LENB(INDIRECT(ADDRESS(7511,326)))</f>
        <v>0</v>
      </c>
      <c r="LP7511" s="7" t="n">
        <v>7</v>
      </c>
      <c r="LQ7511" s="7" t="n">
        <v>65533</v>
      </c>
      <c r="LR7511" s="7" t="n">
        <v>9381</v>
      </c>
      <c r="LS7511" s="7" t="s">
        <v>13</v>
      </c>
      <c r="LT7511" s="7" t="n">
        <f t="normal" ca="1">32-LENB(INDIRECT(ADDRESS(7511,331)))</f>
        <v>0</v>
      </c>
      <c r="LU7511" s="7" t="n">
        <v>7</v>
      </c>
      <c r="LV7511" s="7" t="n">
        <v>65533</v>
      </c>
      <c r="LW7511" s="7" t="n">
        <v>2408</v>
      </c>
      <c r="LX7511" s="7" t="s">
        <v>13</v>
      </c>
      <c r="LY7511" s="7" t="n">
        <f t="normal" ca="1">32-LENB(INDIRECT(ADDRESS(7511,336)))</f>
        <v>0</v>
      </c>
      <c r="LZ7511" s="7" t="n">
        <v>7</v>
      </c>
      <c r="MA7511" s="7" t="n">
        <v>65533</v>
      </c>
      <c r="MB7511" s="7" t="n">
        <v>4421</v>
      </c>
      <c r="MC7511" s="7" t="s">
        <v>13</v>
      </c>
      <c r="MD7511" s="7" t="n">
        <f t="normal" ca="1">32-LENB(INDIRECT(ADDRESS(7511,341)))</f>
        <v>0</v>
      </c>
      <c r="ME7511" s="7" t="n">
        <v>7</v>
      </c>
      <c r="MF7511" s="7" t="n">
        <v>65533</v>
      </c>
      <c r="MG7511" s="7" t="n">
        <v>7428</v>
      </c>
      <c r="MH7511" s="7" t="s">
        <v>13</v>
      </c>
      <c r="MI7511" s="7" t="n">
        <f t="normal" ca="1">32-LENB(INDIRECT(ADDRESS(7511,346)))</f>
        <v>0</v>
      </c>
      <c r="MJ7511" s="7" t="n">
        <v>7</v>
      </c>
      <c r="MK7511" s="7" t="n">
        <v>65533</v>
      </c>
      <c r="ML7511" s="7" t="n">
        <v>16417</v>
      </c>
      <c r="MM7511" s="7" t="s">
        <v>13</v>
      </c>
      <c r="MN7511" s="7" t="n">
        <f t="normal" ca="1">32-LENB(INDIRECT(ADDRESS(7511,351)))</f>
        <v>0</v>
      </c>
      <c r="MO7511" s="7" t="n">
        <v>7</v>
      </c>
      <c r="MP7511" s="7" t="n">
        <v>65533</v>
      </c>
      <c r="MQ7511" s="7" t="n">
        <v>64858</v>
      </c>
      <c r="MR7511" s="7" t="s">
        <v>13</v>
      </c>
      <c r="MS7511" s="7" t="n">
        <f t="normal" ca="1">32-LENB(INDIRECT(ADDRESS(7511,356)))</f>
        <v>0</v>
      </c>
      <c r="MT7511" s="7" t="n">
        <v>7</v>
      </c>
      <c r="MU7511" s="7" t="n">
        <v>65533</v>
      </c>
      <c r="MV7511" s="7" t="n">
        <v>64859</v>
      </c>
      <c r="MW7511" s="7" t="s">
        <v>13</v>
      </c>
      <c r="MX7511" s="7" t="n">
        <f t="normal" ca="1">32-LENB(INDIRECT(ADDRESS(7511,361)))</f>
        <v>0</v>
      </c>
      <c r="MY7511" s="7" t="n">
        <v>7</v>
      </c>
      <c r="MZ7511" s="7" t="n">
        <v>65533</v>
      </c>
      <c r="NA7511" s="7" t="n">
        <v>52995</v>
      </c>
      <c r="NB7511" s="7" t="s">
        <v>13</v>
      </c>
      <c r="NC7511" s="7" t="n">
        <f t="normal" ca="1">32-LENB(INDIRECT(ADDRESS(7511,366)))</f>
        <v>0</v>
      </c>
      <c r="ND7511" s="7" t="n">
        <v>7</v>
      </c>
      <c r="NE7511" s="7" t="n">
        <v>65533</v>
      </c>
      <c r="NF7511" s="7" t="n">
        <v>10399</v>
      </c>
      <c r="NG7511" s="7" t="s">
        <v>13</v>
      </c>
      <c r="NH7511" s="7" t="n">
        <f t="normal" ca="1">32-LENB(INDIRECT(ADDRESS(7511,371)))</f>
        <v>0</v>
      </c>
      <c r="NI7511" s="7" t="n">
        <v>7</v>
      </c>
      <c r="NJ7511" s="7" t="n">
        <v>65533</v>
      </c>
      <c r="NK7511" s="7" t="n">
        <v>30398</v>
      </c>
      <c r="NL7511" s="7" t="s">
        <v>13</v>
      </c>
      <c r="NM7511" s="7" t="n">
        <f t="normal" ca="1">32-LENB(INDIRECT(ADDRESS(7511,376)))</f>
        <v>0</v>
      </c>
      <c r="NN7511" s="7" t="n">
        <v>7</v>
      </c>
      <c r="NO7511" s="7" t="n">
        <v>65533</v>
      </c>
      <c r="NP7511" s="7" t="n">
        <v>52996</v>
      </c>
      <c r="NQ7511" s="7" t="s">
        <v>13</v>
      </c>
      <c r="NR7511" s="7" t="n">
        <f t="normal" ca="1">32-LENB(INDIRECT(ADDRESS(7511,381)))</f>
        <v>0</v>
      </c>
      <c r="NS7511" s="7" t="n">
        <v>7</v>
      </c>
      <c r="NT7511" s="7" t="n">
        <v>65533</v>
      </c>
      <c r="NU7511" s="7" t="n">
        <v>16418</v>
      </c>
      <c r="NV7511" s="7" t="s">
        <v>13</v>
      </c>
      <c r="NW7511" s="7" t="n">
        <f t="normal" ca="1">32-LENB(INDIRECT(ADDRESS(7511,386)))</f>
        <v>0</v>
      </c>
      <c r="NX7511" s="7" t="n">
        <v>7</v>
      </c>
      <c r="NY7511" s="7" t="n">
        <v>65533</v>
      </c>
      <c r="NZ7511" s="7" t="n">
        <v>30399</v>
      </c>
      <c r="OA7511" s="7" t="s">
        <v>13</v>
      </c>
      <c r="OB7511" s="7" t="n">
        <f t="normal" ca="1">32-LENB(INDIRECT(ADDRESS(7511,391)))</f>
        <v>0</v>
      </c>
      <c r="OC7511" s="7" t="n">
        <v>7</v>
      </c>
      <c r="OD7511" s="7" t="n">
        <v>65533</v>
      </c>
      <c r="OE7511" s="7" t="n">
        <v>30400</v>
      </c>
      <c r="OF7511" s="7" t="s">
        <v>13</v>
      </c>
      <c r="OG7511" s="7" t="n">
        <f t="normal" ca="1">32-LENB(INDIRECT(ADDRESS(7511,396)))</f>
        <v>0</v>
      </c>
      <c r="OH7511" s="7" t="n">
        <v>7</v>
      </c>
      <c r="OI7511" s="7" t="n">
        <v>65533</v>
      </c>
      <c r="OJ7511" s="7" t="n">
        <v>64860</v>
      </c>
      <c r="OK7511" s="7" t="s">
        <v>13</v>
      </c>
      <c r="OL7511" s="7" t="n">
        <f t="normal" ca="1">32-LENB(INDIRECT(ADDRESS(7511,401)))</f>
        <v>0</v>
      </c>
      <c r="OM7511" s="7" t="n">
        <v>7</v>
      </c>
      <c r="ON7511" s="7" t="n">
        <v>65533</v>
      </c>
      <c r="OO7511" s="7" t="n">
        <v>64861</v>
      </c>
      <c r="OP7511" s="7" t="s">
        <v>13</v>
      </c>
      <c r="OQ7511" s="7" t="n">
        <f t="normal" ca="1">32-LENB(INDIRECT(ADDRESS(7511,406)))</f>
        <v>0</v>
      </c>
      <c r="OR7511" s="7" t="n">
        <v>7</v>
      </c>
      <c r="OS7511" s="7" t="n">
        <v>65533</v>
      </c>
      <c r="OT7511" s="7" t="n">
        <v>64862</v>
      </c>
      <c r="OU7511" s="7" t="s">
        <v>13</v>
      </c>
      <c r="OV7511" s="7" t="n">
        <f t="normal" ca="1">32-LENB(INDIRECT(ADDRESS(7511,411)))</f>
        <v>0</v>
      </c>
      <c r="OW7511" s="7" t="n">
        <v>7</v>
      </c>
      <c r="OX7511" s="7" t="n">
        <v>65533</v>
      </c>
      <c r="OY7511" s="7" t="n">
        <v>10400</v>
      </c>
      <c r="OZ7511" s="7" t="s">
        <v>13</v>
      </c>
      <c r="PA7511" s="7" t="n">
        <f t="normal" ca="1">32-LENB(INDIRECT(ADDRESS(7511,416)))</f>
        <v>0</v>
      </c>
      <c r="PB7511" s="7" t="n">
        <v>7</v>
      </c>
      <c r="PC7511" s="7" t="n">
        <v>65533</v>
      </c>
      <c r="PD7511" s="7" t="n">
        <v>52997</v>
      </c>
      <c r="PE7511" s="7" t="s">
        <v>13</v>
      </c>
      <c r="PF7511" s="7" t="n">
        <f t="normal" ca="1">32-LENB(INDIRECT(ADDRESS(7511,421)))</f>
        <v>0</v>
      </c>
      <c r="PG7511" s="7" t="n">
        <v>7</v>
      </c>
      <c r="PH7511" s="7" t="n">
        <v>65533</v>
      </c>
      <c r="PI7511" s="7" t="n">
        <v>4422</v>
      </c>
      <c r="PJ7511" s="7" t="s">
        <v>13</v>
      </c>
      <c r="PK7511" s="7" t="n">
        <f t="normal" ca="1">32-LENB(INDIRECT(ADDRESS(7511,426)))</f>
        <v>0</v>
      </c>
      <c r="PL7511" s="7" t="n">
        <v>7</v>
      </c>
      <c r="PM7511" s="7" t="n">
        <v>65533</v>
      </c>
      <c r="PN7511" s="7" t="n">
        <v>5383</v>
      </c>
      <c r="PO7511" s="7" t="s">
        <v>13</v>
      </c>
      <c r="PP7511" s="7" t="n">
        <f t="normal" ca="1">32-LENB(INDIRECT(ADDRESS(7511,431)))</f>
        <v>0</v>
      </c>
      <c r="PQ7511" s="7" t="n">
        <v>7</v>
      </c>
      <c r="PR7511" s="7" t="n">
        <v>65533</v>
      </c>
      <c r="PS7511" s="7" t="n">
        <v>30401</v>
      </c>
      <c r="PT7511" s="7" t="s">
        <v>13</v>
      </c>
      <c r="PU7511" s="7" t="n">
        <f t="normal" ca="1">32-LENB(INDIRECT(ADDRESS(7511,436)))</f>
        <v>0</v>
      </c>
      <c r="PV7511" s="7" t="n">
        <v>7</v>
      </c>
      <c r="PW7511" s="7" t="n">
        <v>65533</v>
      </c>
      <c r="PX7511" s="7" t="n">
        <v>4423</v>
      </c>
      <c r="PY7511" s="7" t="s">
        <v>13</v>
      </c>
      <c r="PZ7511" s="7" t="n">
        <f t="normal" ca="1">32-LENB(INDIRECT(ADDRESS(7511,441)))</f>
        <v>0</v>
      </c>
      <c r="QA7511" s="7" t="n">
        <v>4</v>
      </c>
      <c r="QB7511" s="7" t="n">
        <v>65533</v>
      </c>
      <c r="QC7511" s="7" t="n">
        <v>2071</v>
      </c>
      <c r="QD7511" s="7" t="s">
        <v>13</v>
      </c>
      <c r="QE7511" s="7" t="n">
        <f t="normal" ca="1">32-LENB(INDIRECT(ADDRESS(7511,446)))</f>
        <v>0</v>
      </c>
      <c r="QF7511" s="7" t="n">
        <v>7</v>
      </c>
      <c r="QG7511" s="7" t="n">
        <v>65533</v>
      </c>
      <c r="QH7511" s="7" t="n">
        <v>5384</v>
      </c>
      <c r="QI7511" s="7" t="s">
        <v>13</v>
      </c>
      <c r="QJ7511" s="7" t="n">
        <f t="normal" ca="1">32-LENB(INDIRECT(ADDRESS(7511,451)))</f>
        <v>0</v>
      </c>
      <c r="QK7511" s="7" t="n">
        <v>7</v>
      </c>
      <c r="QL7511" s="7" t="n">
        <v>65533</v>
      </c>
      <c r="QM7511" s="7" t="n">
        <v>30402</v>
      </c>
      <c r="QN7511" s="7" t="s">
        <v>13</v>
      </c>
      <c r="QO7511" s="7" t="n">
        <f t="normal" ca="1">32-LENB(INDIRECT(ADDRESS(7511,456)))</f>
        <v>0</v>
      </c>
      <c r="QP7511" s="7" t="n">
        <v>7</v>
      </c>
      <c r="QQ7511" s="7" t="n">
        <v>65533</v>
      </c>
      <c r="QR7511" s="7" t="n">
        <v>30403</v>
      </c>
      <c r="QS7511" s="7" t="s">
        <v>13</v>
      </c>
      <c r="QT7511" s="7" t="n">
        <f t="normal" ca="1">32-LENB(INDIRECT(ADDRESS(7511,461)))</f>
        <v>0</v>
      </c>
      <c r="QU7511" s="7" t="n">
        <v>7</v>
      </c>
      <c r="QV7511" s="7" t="n">
        <v>65533</v>
      </c>
      <c r="QW7511" s="7" t="n">
        <v>30404</v>
      </c>
      <c r="QX7511" s="7" t="s">
        <v>13</v>
      </c>
      <c r="QY7511" s="7" t="n">
        <f t="normal" ca="1">32-LENB(INDIRECT(ADDRESS(7511,466)))</f>
        <v>0</v>
      </c>
      <c r="QZ7511" s="7" t="n">
        <v>7</v>
      </c>
      <c r="RA7511" s="7" t="n">
        <v>65533</v>
      </c>
      <c r="RB7511" s="7" t="n">
        <v>52998</v>
      </c>
      <c r="RC7511" s="7" t="s">
        <v>13</v>
      </c>
      <c r="RD7511" s="7" t="n">
        <f t="normal" ca="1">32-LENB(INDIRECT(ADDRESS(7511,471)))</f>
        <v>0</v>
      </c>
      <c r="RE7511" s="7" t="n">
        <v>7</v>
      </c>
      <c r="RF7511" s="7" t="n">
        <v>65533</v>
      </c>
      <c r="RG7511" s="7" t="n">
        <v>6436</v>
      </c>
      <c r="RH7511" s="7" t="s">
        <v>13</v>
      </c>
      <c r="RI7511" s="7" t="n">
        <f t="normal" ca="1">32-LENB(INDIRECT(ADDRESS(7511,476)))</f>
        <v>0</v>
      </c>
      <c r="RJ7511" s="7" t="n">
        <v>7</v>
      </c>
      <c r="RK7511" s="7" t="n">
        <v>65533</v>
      </c>
      <c r="RL7511" s="7" t="n">
        <v>1431</v>
      </c>
      <c r="RM7511" s="7" t="s">
        <v>13</v>
      </c>
      <c r="RN7511" s="7" t="n">
        <f t="normal" ca="1">32-LENB(INDIRECT(ADDRESS(7511,481)))</f>
        <v>0</v>
      </c>
      <c r="RO7511" s="7" t="n">
        <v>7</v>
      </c>
      <c r="RP7511" s="7" t="n">
        <v>65533</v>
      </c>
      <c r="RQ7511" s="7" t="n">
        <v>8457</v>
      </c>
      <c r="RR7511" s="7" t="s">
        <v>13</v>
      </c>
      <c r="RS7511" s="7" t="n">
        <f t="normal" ca="1">32-LENB(INDIRECT(ADDRESS(7511,486)))</f>
        <v>0</v>
      </c>
      <c r="RT7511" s="7" t="n">
        <v>7</v>
      </c>
      <c r="RU7511" s="7" t="n">
        <v>65533</v>
      </c>
      <c r="RV7511" s="7" t="n">
        <v>9382</v>
      </c>
      <c r="RW7511" s="7" t="s">
        <v>13</v>
      </c>
      <c r="RX7511" s="7" t="n">
        <f t="normal" ca="1">32-LENB(INDIRECT(ADDRESS(7511,491)))</f>
        <v>0</v>
      </c>
      <c r="RY7511" s="7" t="n">
        <v>7</v>
      </c>
      <c r="RZ7511" s="7" t="n">
        <v>65533</v>
      </c>
      <c r="SA7511" s="7" t="n">
        <v>18502</v>
      </c>
      <c r="SB7511" s="7" t="s">
        <v>13</v>
      </c>
      <c r="SC7511" s="7" t="n">
        <f t="normal" ca="1">32-LENB(INDIRECT(ADDRESS(7511,496)))</f>
        <v>0</v>
      </c>
      <c r="SD7511" s="7" t="n">
        <v>7</v>
      </c>
      <c r="SE7511" s="7" t="n">
        <v>65533</v>
      </c>
      <c r="SF7511" s="7" t="n">
        <v>3428</v>
      </c>
      <c r="SG7511" s="7" t="s">
        <v>13</v>
      </c>
      <c r="SH7511" s="7" t="n">
        <f t="normal" ca="1">32-LENB(INDIRECT(ADDRESS(7511,501)))</f>
        <v>0</v>
      </c>
      <c r="SI7511" s="7" t="n">
        <v>7</v>
      </c>
      <c r="SJ7511" s="7" t="n">
        <v>65533</v>
      </c>
      <c r="SK7511" s="7" t="n">
        <v>3429</v>
      </c>
      <c r="SL7511" s="7" t="s">
        <v>13</v>
      </c>
      <c r="SM7511" s="7" t="n">
        <f t="normal" ca="1">32-LENB(INDIRECT(ADDRESS(7511,506)))</f>
        <v>0</v>
      </c>
      <c r="SN7511" s="7" t="n">
        <v>7</v>
      </c>
      <c r="SO7511" s="7" t="n">
        <v>65533</v>
      </c>
      <c r="SP7511" s="7" t="n">
        <v>7429</v>
      </c>
      <c r="SQ7511" s="7" t="s">
        <v>13</v>
      </c>
      <c r="SR7511" s="7" t="n">
        <f t="normal" ca="1">32-LENB(INDIRECT(ADDRESS(7511,511)))</f>
        <v>0</v>
      </c>
      <c r="SS7511" s="7" t="n">
        <v>7</v>
      </c>
      <c r="ST7511" s="7" t="n">
        <v>65533</v>
      </c>
      <c r="SU7511" s="7" t="n">
        <v>2409</v>
      </c>
      <c r="SV7511" s="7" t="s">
        <v>13</v>
      </c>
      <c r="SW7511" s="7" t="n">
        <f t="normal" ca="1">32-LENB(INDIRECT(ADDRESS(7511,516)))</f>
        <v>0</v>
      </c>
      <c r="SX7511" s="7" t="n">
        <v>7</v>
      </c>
      <c r="SY7511" s="7" t="n">
        <v>65533</v>
      </c>
      <c r="SZ7511" s="7" t="n">
        <v>3430</v>
      </c>
      <c r="TA7511" s="7" t="s">
        <v>13</v>
      </c>
      <c r="TB7511" s="7" t="n">
        <f t="normal" ca="1">32-LENB(INDIRECT(ADDRESS(7511,521)))</f>
        <v>0</v>
      </c>
      <c r="TC7511" s="7" t="n">
        <v>7</v>
      </c>
      <c r="TD7511" s="7" t="n">
        <v>65533</v>
      </c>
      <c r="TE7511" s="7" t="n">
        <v>3431</v>
      </c>
      <c r="TF7511" s="7" t="s">
        <v>13</v>
      </c>
      <c r="TG7511" s="7" t="n">
        <f t="normal" ca="1">32-LENB(INDIRECT(ADDRESS(7511,526)))</f>
        <v>0</v>
      </c>
      <c r="TH7511" s="7" t="n">
        <v>7</v>
      </c>
      <c r="TI7511" s="7" t="n">
        <v>65533</v>
      </c>
      <c r="TJ7511" s="7" t="n">
        <v>3432</v>
      </c>
      <c r="TK7511" s="7" t="s">
        <v>13</v>
      </c>
      <c r="TL7511" s="7" t="n">
        <f t="normal" ca="1">32-LENB(INDIRECT(ADDRESS(7511,531)))</f>
        <v>0</v>
      </c>
      <c r="TM7511" s="7" t="n">
        <v>4</v>
      </c>
      <c r="TN7511" s="7" t="n">
        <v>65533</v>
      </c>
      <c r="TO7511" s="7" t="n">
        <v>2135</v>
      </c>
      <c r="TP7511" s="7" t="s">
        <v>13</v>
      </c>
      <c r="TQ7511" s="7" t="n">
        <f t="normal" ca="1">32-LENB(INDIRECT(ADDRESS(7511,536)))</f>
        <v>0</v>
      </c>
      <c r="TR7511" s="7" t="n">
        <v>7</v>
      </c>
      <c r="TS7511" s="7" t="n">
        <v>65533</v>
      </c>
      <c r="TT7511" s="7" t="n">
        <v>10401</v>
      </c>
      <c r="TU7511" s="7" t="s">
        <v>13</v>
      </c>
      <c r="TV7511" s="7" t="n">
        <f t="normal" ca="1">32-LENB(INDIRECT(ADDRESS(7511,541)))</f>
        <v>0</v>
      </c>
      <c r="TW7511" s="7" t="n">
        <v>7</v>
      </c>
      <c r="TX7511" s="7" t="n">
        <v>65533</v>
      </c>
      <c r="TY7511" s="7" t="n">
        <v>64863</v>
      </c>
      <c r="TZ7511" s="7" t="s">
        <v>13</v>
      </c>
      <c r="UA7511" s="7" t="n">
        <f t="normal" ca="1">32-LENB(INDIRECT(ADDRESS(7511,546)))</f>
        <v>0</v>
      </c>
      <c r="UB7511" s="7" t="n">
        <v>7</v>
      </c>
      <c r="UC7511" s="7" t="n">
        <v>65533</v>
      </c>
      <c r="UD7511" s="7" t="n">
        <v>64864</v>
      </c>
      <c r="UE7511" s="7" t="s">
        <v>13</v>
      </c>
      <c r="UF7511" s="7" t="n">
        <f t="normal" ca="1">32-LENB(INDIRECT(ADDRESS(7511,551)))</f>
        <v>0</v>
      </c>
      <c r="UG7511" s="7" t="n">
        <v>7</v>
      </c>
      <c r="UH7511" s="7" t="n">
        <v>65533</v>
      </c>
      <c r="UI7511" s="7" t="n">
        <v>64865</v>
      </c>
      <c r="UJ7511" s="7" t="s">
        <v>13</v>
      </c>
      <c r="UK7511" s="7" t="n">
        <f t="normal" ca="1">32-LENB(INDIRECT(ADDRESS(7511,556)))</f>
        <v>0</v>
      </c>
      <c r="UL7511" s="7" t="n">
        <v>7</v>
      </c>
      <c r="UM7511" s="7" t="n">
        <v>65533</v>
      </c>
      <c r="UN7511" s="7" t="n">
        <v>52999</v>
      </c>
      <c r="UO7511" s="7" t="s">
        <v>13</v>
      </c>
      <c r="UP7511" s="7" t="n">
        <f t="normal" ca="1">32-LENB(INDIRECT(ADDRESS(7511,561)))</f>
        <v>0</v>
      </c>
      <c r="UQ7511" s="7" t="n">
        <v>0</v>
      </c>
      <c r="UR7511" s="7" t="n">
        <v>65533</v>
      </c>
      <c r="US7511" s="7" t="n">
        <v>0</v>
      </c>
      <c r="UT7511" s="7" t="s">
        <v>13</v>
      </c>
      <c r="UU7511" s="7" t="n">
        <f t="normal" ca="1">32-LENB(INDIRECT(ADDRESS(7511,566)))</f>
        <v>0</v>
      </c>
    </row>
    <row r="7512" spans="1:5">
      <c r="A7512" t="s">
        <v>4</v>
      </c>
      <c r="B7512" s="4" t="s">
        <v>5</v>
      </c>
    </row>
    <row r="7513" spans="1:5">
      <c r="A7513" t="n">
        <v>65672</v>
      </c>
      <c r="B7513" s="5" t="n">
        <v>1</v>
      </c>
    </row>
    <row r="7514" spans="1:5" s="3" customFormat="1" customHeight="0">
      <c r="A7514" s="3" t="s">
        <v>2</v>
      </c>
      <c r="B7514" s="3" t="s">
        <v>517</v>
      </c>
    </row>
    <row r="7515" spans="1:5">
      <c r="A7515" t="s">
        <v>4</v>
      </c>
      <c r="B7515" s="4" t="s">
        <v>5</v>
      </c>
      <c r="C7515" s="4" t="s">
        <v>10</v>
      </c>
      <c r="D7515" s="4" t="s">
        <v>10</v>
      </c>
      <c r="E7515" s="4" t="s">
        <v>9</v>
      </c>
      <c r="F7515" s="4" t="s">
        <v>6</v>
      </c>
      <c r="G7515" s="4" t="s">
        <v>8</v>
      </c>
      <c r="H7515" s="4" t="s">
        <v>10</v>
      </c>
      <c r="I7515" s="4" t="s">
        <v>10</v>
      </c>
      <c r="J7515" s="4" t="s">
        <v>9</v>
      </c>
      <c r="K7515" s="4" t="s">
        <v>6</v>
      </c>
      <c r="L7515" s="4" t="s">
        <v>8</v>
      </c>
      <c r="M7515" s="4" t="s">
        <v>10</v>
      </c>
      <c r="N7515" s="4" t="s">
        <v>10</v>
      </c>
      <c r="O7515" s="4" t="s">
        <v>9</v>
      </c>
      <c r="P7515" s="4" t="s">
        <v>6</v>
      </c>
      <c r="Q7515" s="4" t="s">
        <v>8</v>
      </c>
      <c r="R7515" s="4" t="s">
        <v>10</v>
      </c>
      <c r="S7515" s="4" t="s">
        <v>10</v>
      </c>
      <c r="T7515" s="4" t="s">
        <v>9</v>
      </c>
      <c r="U7515" s="4" t="s">
        <v>6</v>
      </c>
      <c r="V7515" s="4" t="s">
        <v>8</v>
      </c>
      <c r="W7515" s="4" t="s">
        <v>10</v>
      </c>
      <c r="X7515" s="4" t="s">
        <v>10</v>
      </c>
      <c r="Y7515" s="4" t="s">
        <v>9</v>
      </c>
      <c r="Z7515" s="4" t="s">
        <v>6</v>
      </c>
      <c r="AA7515" s="4" t="s">
        <v>8</v>
      </c>
      <c r="AB7515" s="4" t="s">
        <v>10</v>
      </c>
      <c r="AC7515" s="4" t="s">
        <v>10</v>
      </c>
      <c r="AD7515" s="4" t="s">
        <v>9</v>
      </c>
      <c r="AE7515" s="4" t="s">
        <v>6</v>
      </c>
      <c r="AF7515" s="4" t="s">
        <v>8</v>
      </c>
    </row>
    <row r="7516" spans="1:5">
      <c r="A7516" t="n">
        <v>65680</v>
      </c>
      <c r="B7516" s="83" t="n">
        <v>257</v>
      </c>
      <c r="C7516" s="7" t="n">
        <v>4</v>
      </c>
      <c r="D7516" s="7" t="n">
        <v>65533</v>
      </c>
      <c r="E7516" s="7" t="n">
        <v>4022</v>
      </c>
      <c r="F7516" s="7" t="s">
        <v>13</v>
      </c>
      <c r="G7516" s="7" t="n">
        <f t="normal" ca="1">32-LENB(INDIRECT(ADDRESS(7516,6)))</f>
        <v>0</v>
      </c>
      <c r="H7516" s="7" t="n">
        <v>4</v>
      </c>
      <c r="I7516" s="7" t="n">
        <v>65533</v>
      </c>
      <c r="J7516" s="7" t="n">
        <v>2085</v>
      </c>
      <c r="K7516" s="7" t="s">
        <v>13</v>
      </c>
      <c r="L7516" s="7" t="n">
        <f t="normal" ca="1">32-LENB(INDIRECT(ADDRESS(7516,11)))</f>
        <v>0</v>
      </c>
      <c r="M7516" s="7" t="n">
        <v>4</v>
      </c>
      <c r="N7516" s="7" t="n">
        <v>65533</v>
      </c>
      <c r="O7516" s="7" t="n">
        <v>2031</v>
      </c>
      <c r="P7516" s="7" t="s">
        <v>13</v>
      </c>
      <c r="Q7516" s="7" t="n">
        <f t="normal" ca="1">32-LENB(INDIRECT(ADDRESS(7516,16)))</f>
        <v>0</v>
      </c>
      <c r="R7516" s="7" t="n">
        <v>4</v>
      </c>
      <c r="S7516" s="7" t="n">
        <v>65533</v>
      </c>
      <c r="T7516" s="7" t="n">
        <v>4255</v>
      </c>
      <c r="U7516" s="7" t="s">
        <v>13</v>
      </c>
      <c r="V7516" s="7" t="n">
        <f t="normal" ca="1">32-LENB(INDIRECT(ADDRESS(7516,21)))</f>
        <v>0</v>
      </c>
      <c r="W7516" s="7" t="n">
        <v>4</v>
      </c>
      <c r="X7516" s="7" t="n">
        <v>65533</v>
      </c>
      <c r="Y7516" s="7" t="n">
        <v>2032</v>
      </c>
      <c r="Z7516" s="7" t="s">
        <v>13</v>
      </c>
      <c r="AA7516" s="7" t="n">
        <f t="normal" ca="1">32-LENB(INDIRECT(ADDRESS(7516,26)))</f>
        <v>0</v>
      </c>
      <c r="AB7516" s="7" t="n">
        <v>0</v>
      </c>
      <c r="AC7516" s="7" t="n">
        <v>65533</v>
      </c>
      <c r="AD7516" s="7" t="n">
        <v>0</v>
      </c>
      <c r="AE7516" s="7" t="s">
        <v>13</v>
      </c>
      <c r="AF7516" s="7" t="n">
        <f t="normal" ca="1">32-LENB(INDIRECT(ADDRESS(7516,31)))</f>
        <v>0</v>
      </c>
    </row>
    <row r="7517" spans="1:5">
      <c r="A7517" t="s">
        <v>4</v>
      </c>
      <c r="B7517" s="4" t="s">
        <v>5</v>
      </c>
    </row>
    <row r="7518" spans="1:5">
      <c r="A7518" t="n">
        <v>65920</v>
      </c>
      <c r="B7518" s="5" t="n">
        <v>1</v>
      </c>
    </row>
    <row r="7519" spans="1:5" s="3" customFormat="1" customHeight="0">
      <c r="A7519" s="3" t="s">
        <v>2</v>
      </c>
      <c r="B7519" s="3" t="s">
        <v>518</v>
      </c>
    </row>
    <row r="7520" spans="1:5">
      <c r="A7520" t="s">
        <v>4</v>
      </c>
      <c r="B7520" s="4" t="s">
        <v>5</v>
      </c>
      <c r="C7520" s="4" t="s">
        <v>10</v>
      </c>
      <c r="D7520" s="4" t="s">
        <v>10</v>
      </c>
      <c r="E7520" s="4" t="s">
        <v>9</v>
      </c>
      <c r="F7520" s="4" t="s">
        <v>6</v>
      </c>
      <c r="G7520" s="4" t="s">
        <v>8</v>
      </c>
      <c r="H7520" s="4" t="s">
        <v>10</v>
      </c>
      <c r="I7520" s="4" t="s">
        <v>10</v>
      </c>
      <c r="J7520" s="4" t="s">
        <v>9</v>
      </c>
      <c r="K7520" s="4" t="s">
        <v>6</v>
      </c>
      <c r="L7520" s="4" t="s">
        <v>8</v>
      </c>
      <c r="M7520" s="4" t="s">
        <v>10</v>
      </c>
      <c r="N7520" s="4" t="s">
        <v>10</v>
      </c>
      <c r="O7520" s="4" t="s">
        <v>9</v>
      </c>
      <c r="P7520" s="4" t="s">
        <v>6</v>
      </c>
      <c r="Q7520" s="4" t="s">
        <v>8</v>
      </c>
      <c r="R7520" s="4" t="s">
        <v>10</v>
      </c>
      <c r="S7520" s="4" t="s">
        <v>10</v>
      </c>
      <c r="T7520" s="4" t="s">
        <v>9</v>
      </c>
      <c r="U7520" s="4" t="s">
        <v>6</v>
      </c>
      <c r="V7520" s="4" t="s">
        <v>8</v>
      </c>
      <c r="W7520" s="4" t="s">
        <v>10</v>
      </c>
      <c r="X7520" s="4" t="s">
        <v>10</v>
      </c>
      <c r="Y7520" s="4" t="s">
        <v>9</v>
      </c>
      <c r="Z7520" s="4" t="s">
        <v>6</v>
      </c>
      <c r="AA7520" s="4" t="s">
        <v>8</v>
      </c>
      <c r="AB7520" s="4" t="s">
        <v>10</v>
      </c>
      <c r="AC7520" s="4" t="s">
        <v>10</v>
      </c>
      <c r="AD7520" s="4" t="s">
        <v>9</v>
      </c>
      <c r="AE7520" s="4" t="s">
        <v>6</v>
      </c>
      <c r="AF7520" s="4" t="s">
        <v>8</v>
      </c>
      <c r="AG7520" s="4" t="s">
        <v>10</v>
      </c>
      <c r="AH7520" s="4" t="s">
        <v>10</v>
      </c>
      <c r="AI7520" s="4" t="s">
        <v>9</v>
      </c>
      <c r="AJ7520" s="4" t="s">
        <v>6</v>
      </c>
      <c r="AK7520" s="4" t="s">
        <v>8</v>
      </c>
      <c r="AL7520" s="4" t="s">
        <v>10</v>
      </c>
      <c r="AM7520" s="4" t="s">
        <v>10</v>
      </c>
      <c r="AN7520" s="4" t="s">
        <v>9</v>
      </c>
      <c r="AO7520" s="4" t="s">
        <v>6</v>
      </c>
      <c r="AP7520" s="4" t="s">
        <v>8</v>
      </c>
      <c r="AQ7520" s="4" t="s">
        <v>10</v>
      </c>
      <c r="AR7520" s="4" t="s">
        <v>10</v>
      </c>
      <c r="AS7520" s="4" t="s">
        <v>9</v>
      </c>
      <c r="AT7520" s="4" t="s">
        <v>6</v>
      </c>
      <c r="AU7520" s="4" t="s">
        <v>8</v>
      </c>
      <c r="AV7520" s="4" t="s">
        <v>10</v>
      </c>
      <c r="AW7520" s="4" t="s">
        <v>10</v>
      </c>
      <c r="AX7520" s="4" t="s">
        <v>9</v>
      </c>
      <c r="AY7520" s="4" t="s">
        <v>6</v>
      </c>
      <c r="AZ7520" s="4" t="s">
        <v>8</v>
      </c>
      <c r="BA7520" s="4" t="s">
        <v>10</v>
      </c>
      <c r="BB7520" s="4" t="s">
        <v>10</v>
      </c>
      <c r="BC7520" s="4" t="s">
        <v>9</v>
      </c>
      <c r="BD7520" s="4" t="s">
        <v>6</v>
      </c>
      <c r="BE7520" s="4" t="s">
        <v>8</v>
      </c>
      <c r="BF7520" s="4" t="s">
        <v>10</v>
      </c>
      <c r="BG7520" s="4" t="s">
        <v>10</v>
      </c>
      <c r="BH7520" s="4" t="s">
        <v>9</v>
      </c>
      <c r="BI7520" s="4" t="s">
        <v>6</v>
      </c>
      <c r="BJ7520" s="4" t="s">
        <v>8</v>
      </c>
      <c r="BK7520" s="4" t="s">
        <v>10</v>
      </c>
      <c r="BL7520" s="4" t="s">
        <v>10</v>
      </c>
      <c r="BM7520" s="4" t="s">
        <v>9</v>
      </c>
      <c r="BN7520" s="4" t="s">
        <v>6</v>
      </c>
      <c r="BO7520" s="4" t="s">
        <v>8</v>
      </c>
      <c r="BP7520" s="4" t="s">
        <v>10</v>
      </c>
      <c r="BQ7520" s="4" t="s">
        <v>10</v>
      </c>
      <c r="BR7520" s="4" t="s">
        <v>9</v>
      </c>
      <c r="BS7520" s="4" t="s">
        <v>6</v>
      </c>
      <c r="BT7520" s="4" t="s">
        <v>8</v>
      </c>
      <c r="BU7520" s="4" t="s">
        <v>10</v>
      </c>
      <c r="BV7520" s="4" t="s">
        <v>10</v>
      </c>
      <c r="BW7520" s="4" t="s">
        <v>9</v>
      </c>
      <c r="BX7520" s="4" t="s">
        <v>6</v>
      </c>
      <c r="BY7520" s="4" t="s">
        <v>8</v>
      </c>
      <c r="BZ7520" s="4" t="s">
        <v>10</v>
      </c>
      <c r="CA7520" s="4" t="s">
        <v>10</v>
      </c>
      <c r="CB7520" s="4" t="s">
        <v>9</v>
      </c>
      <c r="CC7520" s="4" t="s">
        <v>6</v>
      </c>
      <c r="CD7520" s="4" t="s">
        <v>8</v>
      </c>
      <c r="CE7520" s="4" t="s">
        <v>10</v>
      </c>
      <c r="CF7520" s="4" t="s">
        <v>10</v>
      </c>
      <c r="CG7520" s="4" t="s">
        <v>9</v>
      </c>
      <c r="CH7520" s="4" t="s">
        <v>6</v>
      </c>
      <c r="CI7520" s="4" t="s">
        <v>8</v>
      </c>
      <c r="CJ7520" s="4" t="s">
        <v>10</v>
      </c>
      <c r="CK7520" s="4" t="s">
        <v>10</v>
      </c>
      <c r="CL7520" s="4" t="s">
        <v>9</v>
      </c>
      <c r="CM7520" s="4" t="s">
        <v>6</v>
      </c>
      <c r="CN7520" s="4" t="s">
        <v>8</v>
      </c>
      <c r="CO7520" s="4" t="s">
        <v>10</v>
      </c>
      <c r="CP7520" s="4" t="s">
        <v>10</v>
      </c>
      <c r="CQ7520" s="4" t="s">
        <v>9</v>
      </c>
      <c r="CR7520" s="4" t="s">
        <v>6</v>
      </c>
      <c r="CS7520" s="4" t="s">
        <v>8</v>
      </c>
      <c r="CT7520" s="4" t="s">
        <v>10</v>
      </c>
      <c r="CU7520" s="4" t="s">
        <v>10</v>
      </c>
      <c r="CV7520" s="4" t="s">
        <v>9</v>
      </c>
      <c r="CW7520" s="4" t="s">
        <v>6</v>
      </c>
      <c r="CX7520" s="4" t="s">
        <v>8</v>
      </c>
    </row>
    <row r="7521" spans="1:102">
      <c r="A7521" t="n">
        <v>65936</v>
      </c>
      <c r="B7521" s="83" t="n">
        <v>257</v>
      </c>
      <c r="C7521" s="7" t="n">
        <v>3</v>
      </c>
      <c r="D7521" s="7" t="n">
        <v>65533</v>
      </c>
      <c r="E7521" s="7" t="n">
        <v>0</v>
      </c>
      <c r="F7521" s="7" t="s">
        <v>384</v>
      </c>
      <c r="G7521" s="7" t="n">
        <f t="normal" ca="1">32-LENB(INDIRECT(ADDRESS(7521,6)))</f>
        <v>0</v>
      </c>
      <c r="H7521" s="7" t="n">
        <v>3</v>
      </c>
      <c r="I7521" s="7" t="n">
        <v>65533</v>
      </c>
      <c r="J7521" s="7" t="n">
        <v>0</v>
      </c>
      <c r="K7521" s="7" t="s">
        <v>385</v>
      </c>
      <c r="L7521" s="7" t="n">
        <f t="normal" ca="1">32-LENB(INDIRECT(ADDRESS(7521,11)))</f>
        <v>0</v>
      </c>
      <c r="M7521" s="7" t="n">
        <v>2</v>
      </c>
      <c r="N7521" s="7" t="n">
        <v>65533</v>
      </c>
      <c r="O7521" s="7" t="n">
        <v>0</v>
      </c>
      <c r="P7521" s="7" t="s">
        <v>408</v>
      </c>
      <c r="Q7521" s="7" t="n">
        <f t="normal" ca="1">32-LENB(INDIRECT(ADDRESS(7521,16)))</f>
        <v>0</v>
      </c>
      <c r="R7521" s="7" t="n">
        <v>7</v>
      </c>
      <c r="S7521" s="7" t="n">
        <v>65533</v>
      </c>
      <c r="T7521" s="7" t="n">
        <v>6437</v>
      </c>
      <c r="U7521" s="7" t="s">
        <v>13</v>
      </c>
      <c r="V7521" s="7" t="n">
        <f t="normal" ca="1">32-LENB(INDIRECT(ADDRESS(7521,21)))</f>
        <v>0</v>
      </c>
      <c r="W7521" s="7" t="n">
        <v>7</v>
      </c>
      <c r="X7521" s="7" t="n">
        <v>65533</v>
      </c>
      <c r="Y7521" s="7" t="n">
        <v>1432</v>
      </c>
      <c r="Z7521" s="7" t="s">
        <v>13</v>
      </c>
      <c r="AA7521" s="7" t="n">
        <f t="normal" ca="1">32-LENB(INDIRECT(ADDRESS(7521,26)))</f>
        <v>0</v>
      </c>
      <c r="AB7521" s="7" t="n">
        <v>7</v>
      </c>
      <c r="AC7521" s="7" t="n">
        <v>65533</v>
      </c>
      <c r="AD7521" s="7" t="n">
        <v>7430</v>
      </c>
      <c r="AE7521" s="7" t="s">
        <v>13</v>
      </c>
      <c r="AF7521" s="7" t="n">
        <f t="normal" ca="1">32-LENB(INDIRECT(ADDRESS(7521,31)))</f>
        <v>0</v>
      </c>
      <c r="AG7521" s="7" t="n">
        <v>4</v>
      </c>
      <c r="AH7521" s="7" t="n">
        <v>65533</v>
      </c>
      <c r="AI7521" s="7" t="n">
        <v>2031</v>
      </c>
      <c r="AJ7521" s="7" t="s">
        <v>13</v>
      </c>
      <c r="AK7521" s="7" t="n">
        <f t="normal" ca="1">32-LENB(INDIRECT(ADDRESS(7521,36)))</f>
        <v>0</v>
      </c>
      <c r="AL7521" s="7" t="n">
        <v>7</v>
      </c>
      <c r="AM7521" s="7" t="n">
        <v>65533</v>
      </c>
      <c r="AN7521" s="7" t="n">
        <v>30405</v>
      </c>
      <c r="AO7521" s="7" t="s">
        <v>13</v>
      </c>
      <c r="AP7521" s="7" t="n">
        <f t="normal" ca="1">32-LENB(INDIRECT(ADDRESS(7521,41)))</f>
        <v>0</v>
      </c>
      <c r="AQ7521" s="7" t="n">
        <v>7</v>
      </c>
      <c r="AR7521" s="7" t="n">
        <v>65533</v>
      </c>
      <c r="AS7521" s="7" t="n">
        <v>30406</v>
      </c>
      <c r="AT7521" s="7" t="s">
        <v>13</v>
      </c>
      <c r="AU7521" s="7" t="n">
        <f t="normal" ca="1">32-LENB(INDIRECT(ADDRESS(7521,46)))</f>
        <v>0</v>
      </c>
      <c r="AV7521" s="7" t="n">
        <v>4</v>
      </c>
      <c r="AW7521" s="7" t="n">
        <v>65533</v>
      </c>
      <c r="AX7521" s="7" t="n">
        <v>1900</v>
      </c>
      <c r="AY7521" s="7" t="s">
        <v>13</v>
      </c>
      <c r="AZ7521" s="7" t="n">
        <f t="normal" ca="1">32-LENB(INDIRECT(ADDRESS(7521,51)))</f>
        <v>0</v>
      </c>
      <c r="BA7521" s="7" t="n">
        <v>4</v>
      </c>
      <c r="BB7521" s="7" t="n">
        <v>65533</v>
      </c>
      <c r="BC7521" s="7" t="n">
        <v>1906</v>
      </c>
      <c r="BD7521" s="7" t="s">
        <v>13</v>
      </c>
      <c r="BE7521" s="7" t="n">
        <f t="normal" ca="1">32-LENB(INDIRECT(ADDRESS(7521,56)))</f>
        <v>0</v>
      </c>
      <c r="BF7521" s="7" t="n">
        <v>7</v>
      </c>
      <c r="BG7521" s="7" t="n">
        <v>65533</v>
      </c>
      <c r="BH7521" s="7" t="n">
        <v>4424</v>
      </c>
      <c r="BI7521" s="7" t="s">
        <v>13</v>
      </c>
      <c r="BJ7521" s="7" t="n">
        <f t="normal" ca="1">32-LENB(INDIRECT(ADDRESS(7521,61)))</f>
        <v>0</v>
      </c>
      <c r="BK7521" s="7" t="n">
        <v>4</v>
      </c>
      <c r="BL7521" s="7" t="n">
        <v>65533</v>
      </c>
      <c r="BM7521" s="7" t="n">
        <v>4544</v>
      </c>
      <c r="BN7521" s="7" t="s">
        <v>13</v>
      </c>
      <c r="BO7521" s="7" t="n">
        <f t="normal" ca="1">32-LENB(INDIRECT(ADDRESS(7521,66)))</f>
        <v>0</v>
      </c>
      <c r="BP7521" s="7" t="n">
        <v>7</v>
      </c>
      <c r="BQ7521" s="7" t="n">
        <v>65533</v>
      </c>
      <c r="BR7521" s="7" t="n">
        <v>4425</v>
      </c>
      <c r="BS7521" s="7" t="s">
        <v>13</v>
      </c>
      <c r="BT7521" s="7" t="n">
        <f t="normal" ca="1">32-LENB(INDIRECT(ADDRESS(7521,71)))</f>
        <v>0</v>
      </c>
      <c r="BU7521" s="7" t="n">
        <v>7</v>
      </c>
      <c r="BV7521" s="7" t="n">
        <v>65533</v>
      </c>
      <c r="BW7521" s="7" t="n">
        <v>5385</v>
      </c>
      <c r="BX7521" s="7" t="s">
        <v>13</v>
      </c>
      <c r="BY7521" s="7" t="n">
        <f t="normal" ca="1">32-LENB(INDIRECT(ADDRESS(7521,76)))</f>
        <v>0</v>
      </c>
      <c r="BZ7521" s="7" t="n">
        <v>7</v>
      </c>
      <c r="CA7521" s="7" t="n">
        <v>65533</v>
      </c>
      <c r="CB7521" s="7" t="n">
        <v>53000</v>
      </c>
      <c r="CC7521" s="7" t="s">
        <v>13</v>
      </c>
      <c r="CD7521" s="7" t="n">
        <f t="normal" ca="1">32-LENB(INDIRECT(ADDRESS(7521,81)))</f>
        <v>0</v>
      </c>
      <c r="CE7521" s="7" t="n">
        <v>7</v>
      </c>
      <c r="CF7521" s="7" t="n">
        <v>65533</v>
      </c>
      <c r="CG7521" s="7" t="n">
        <v>8458</v>
      </c>
      <c r="CH7521" s="7" t="s">
        <v>13</v>
      </c>
      <c r="CI7521" s="7" t="n">
        <f t="normal" ca="1">32-LENB(INDIRECT(ADDRESS(7521,86)))</f>
        <v>0</v>
      </c>
      <c r="CJ7521" s="7" t="n">
        <v>7</v>
      </c>
      <c r="CK7521" s="7" t="n">
        <v>65533</v>
      </c>
      <c r="CL7521" s="7" t="n">
        <v>15420</v>
      </c>
      <c r="CM7521" s="7" t="s">
        <v>13</v>
      </c>
      <c r="CN7521" s="7" t="n">
        <f t="normal" ca="1">32-LENB(INDIRECT(ADDRESS(7521,91)))</f>
        <v>0</v>
      </c>
      <c r="CO7521" s="7" t="n">
        <v>4</v>
      </c>
      <c r="CP7521" s="7" t="n">
        <v>65533</v>
      </c>
      <c r="CQ7521" s="7" t="n">
        <v>12010</v>
      </c>
      <c r="CR7521" s="7" t="s">
        <v>13</v>
      </c>
      <c r="CS7521" s="7" t="n">
        <f t="normal" ca="1">32-LENB(INDIRECT(ADDRESS(7521,96)))</f>
        <v>0</v>
      </c>
      <c r="CT7521" s="7" t="n">
        <v>0</v>
      </c>
      <c r="CU7521" s="7" t="n">
        <v>65533</v>
      </c>
      <c r="CV7521" s="7" t="n">
        <v>0</v>
      </c>
      <c r="CW7521" s="7" t="s">
        <v>13</v>
      </c>
      <c r="CX7521" s="7" t="n">
        <f t="normal" ca="1">32-LENB(INDIRECT(ADDRESS(7521,101)))</f>
        <v>0</v>
      </c>
    </row>
    <row r="7522" spans="1:102">
      <c r="A7522" t="s">
        <v>4</v>
      </c>
      <c r="B7522" s="4" t="s">
        <v>5</v>
      </c>
    </row>
    <row r="7523" spans="1:102">
      <c r="A7523" t="n">
        <v>66736</v>
      </c>
      <c r="B752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2025-09-06T21:46:07</dcterms:created>
  <dcterms:modified xsi:type="dcterms:W3CDTF">2025-09-06T21:46:07</dcterms:modified>
</cp:coreProperties>
</file>